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1.xml" ContentType="application/vnd.openxmlformats-officedocument.drawingml.chart+xml"/>
  <Override PartName="/xl/theme/themeOverride1.xml" ContentType="application/vnd.openxmlformats-officedocument.themeOverride+xml"/>
  <Override PartName="/xl/drawings/drawing6.xml" ContentType="application/vnd.openxmlformats-officedocument.drawing+xml"/>
  <Override PartName="/xl/charts/chart2.xml" ContentType="application/vnd.openxmlformats-officedocument.drawingml.chart+xml"/>
  <Override PartName="/xl/theme/themeOverride2.xml" ContentType="application/vnd.openxmlformats-officedocument.themeOverride+xml"/>
  <Override PartName="/xl/drawings/drawing7.xml" ContentType="application/vnd.openxmlformats-officedocument.drawing+xml"/>
  <Override PartName="/xl/charts/chart3.xml" ContentType="application/vnd.openxmlformats-officedocument.drawingml.chart+xml"/>
  <Override PartName="/xl/theme/themeOverride3.xml" ContentType="application/vnd.openxmlformats-officedocument.themeOverride+xml"/>
  <Override PartName="/xl/drawings/drawing8.xml" ContentType="application/vnd.openxmlformats-officedocument.drawing+xml"/>
  <Override PartName="/xl/charts/chart4.xml" ContentType="application/vnd.openxmlformats-officedocument.drawingml.chart+xml"/>
  <Override PartName="/xl/theme/themeOverride4.xml" ContentType="application/vnd.openxmlformats-officedocument.themeOverride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theme/themeOverride5.xml" ContentType="application/vnd.openxmlformats-officedocument.themeOverride+xml"/>
  <Override PartName="/xl/drawings/drawing10.xml" ContentType="application/vnd.openxmlformats-officedocument.drawing+xml"/>
  <Override PartName="/xl/charts/chart6.xml" ContentType="application/vnd.openxmlformats-officedocument.drawingml.chart+xml"/>
  <Override PartName="/xl/theme/themeOverride6.xml" ContentType="application/vnd.openxmlformats-officedocument.themeOverride+xml"/>
  <Override PartName="/xl/drawings/drawing11.xml" ContentType="application/vnd.openxmlformats-officedocument.drawing+xml"/>
  <Override PartName="/xl/charts/chart7.xml" ContentType="application/vnd.openxmlformats-officedocument.drawingml.chart+xml"/>
  <Override PartName="/xl/theme/themeOverride7.xml" ContentType="application/vnd.openxmlformats-officedocument.themeOverride+xml"/>
  <Override PartName="/xl/drawings/drawing12.xml" ContentType="application/vnd.openxmlformats-officedocument.drawing+xml"/>
  <Override PartName="/xl/charts/chart8.xml" ContentType="application/vnd.openxmlformats-officedocument.drawingml.chart+xml"/>
  <Override PartName="/xl/theme/themeOverride8.xml" ContentType="application/vnd.openxmlformats-officedocument.themeOverride+xml"/>
  <Override PartName="/xl/drawings/drawing13.xml" ContentType="application/vnd.openxmlformats-officedocument.drawing+xml"/>
  <Override PartName="/xl/charts/chart9.xml" ContentType="application/vnd.openxmlformats-officedocument.drawingml.chart+xml"/>
  <Override PartName="/xl/theme/themeOverride9.xml" ContentType="application/vnd.openxmlformats-officedocument.themeOverride+xml"/>
  <Override PartName="/xl/drawings/drawing14.xml" ContentType="application/vnd.openxmlformats-officedocument.drawing+xml"/>
  <Override PartName="/xl/charts/chart10.xml" ContentType="application/vnd.openxmlformats-officedocument.drawingml.chart+xml"/>
  <Override PartName="/xl/theme/themeOverride10.xml" ContentType="application/vnd.openxmlformats-officedocument.themeOverride+xml"/>
  <Override PartName="/xl/drawings/drawing15.xml" ContentType="application/vnd.openxmlformats-officedocument.drawing+xml"/>
  <Override PartName="/xl/charts/chart11.xml" ContentType="application/vnd.openxmlformats-officedocument.drawingml.chart+xml"/>
  <Override PartName="/xl/theme/themeOverride11.xml" ContentType="application/vnd.openxmlformats-officedocument.themeOverride+xml"/>
  <Override PartName="/xl/drawings/drawing16.xml" ContentType="application/vnd.openxmlformats-officedocument.drawing+xml"/>
  <Override PartName="/xl/charts/chart12.xml" ContentType="application/vnd.openxmlformats-officedocument.drawingml.chart+xml"/>
  <Override PartName="/xl/theme/themeOverride12.xml" ContentType="application/vnd.openxmlformats-officedocument.themeOverride+xml"/>
  <Override PartName="/xl/drawings/drawing17.xml" ContentType="application/vnd.openxmlformats-officedocument.drawing+xml"/>
  <Override PartName="/xl/charts/chart13.xml" ContentType="application/vnd.openxmlformats-officedocument.drawingml.chart+xml"/>
  <Override PartName="/xl/theme/themeOverride13.xml" ContentType="application/vnd.openxmlformats-officedocument.themeOverride+xml"/>
  <Override PartName="/xl/drawings/drawing18.xml" ContentType="application/vnd.openxmlformats-officedocument.drawing+xml"/>
  <Override PartName="/xl/charts/chart14.xml" ContentType="application/vnd.openxmlformats-officedocument.drawingml.chart+xml"/>
  <Override PartName="/xl/theme/themeOverride14.xml" ContentType="application/vnd.openxmlformats-officedocument.themeOverride+xml"/>
  <Override PartName="/xl/drawings/drawing19.xml" ContentType="application/vnd.openxmlformats-officedocument.drawing+xml"/>
  <Override PartName="/xl/charts/chart15.xml" ContentType="application/vnd.openxmlformats-officedocument.drawingml.chart+xml"/>
  <Override PartName="/xl/theme/themeOverride15.xml" ContentType="application/vnd.openxmlformats-officedocument.themeOverride+xml"/>
  <Override PartName="/xl/drawings/drawing20.xml" ContentType="application/vnd.openxmlformats-officedocument.drawing+xml"/>
  <Override PartName="/xl/charts/chart16.xml" ContentType="application/vnd.openxmlformats-officedocument.drawingml.chart+xml"/>
  <Override PartName="/xl/theme/themeOverride16.xml" ContentType="application/vnd.openxmlformats-officedocument.themeOverride+xml"/>
  <Override PartName="/xl/drawings/drawing21.xml" ContentType="application/vnd.openxmlformats-officedocument.drawing+xml"/>
  <Override PartName="/xl/charts/chart17.xml" ContentType="application/vnd.openxmlformats-officedocument.drawingml.chart+xml"/>
  <Override PartName="/xl/theme/themeOverride17.xml" ContentType="application/vnd.openxmlformats-officedocument.themeOverride+xml"/>
  <Override PartName="/xl/drawings/drawing22.xml" ContentType="application/vnd.openxmlformats-officedocument.drawing+xml"/>
  <Override PartName="/xl/charts/chart18.xml" ContentType="application/vnd.openxmlformats-officedocument.drawingml.chart+xml"/>
  <Override PartName="/xl/theme/themeOverride18.xml" ContentType="application/vnd.openxmlformats-officedocument.themeOverride+xml"/>
  <Override PartName="/xl/drawings/drawing23.xml" ContentType="application/vnd.openxmlformats-officedocument.drawing+xml"/>
  <Override PartName="/xl/charts/chart19.xml" ContentType="application/vnd.openxmlformats-officedocument.drawingml.chart+xml"/>
  <Override PartName="/xl/theme/themeOverride19.xml" ContentType="application/vnd.openxmlformats-officedocument.themeOverride+xml"/>
  <Override PartName="/xl/drawings/drawing24.xml" ContentType="application/vnd.openxmlformats-officedocument.drawing+xml"/>
  <Override PartName="/xl/charts/chart20.xml" ContentType="application/vnd.openxmlformats-officedocument.drawingml.chart+xml"/>
  <Override PartName="/xl/theme/themeOverride20.xml" ContentType="application/vnd.openxmlformats-officedocument.themeOverride+xml"/>
  <Override PartName="/xl/drawings/drawing25.xml" ContentType="application/vnd.openxmlformats-officedocument.drawing+xml"/>
  <Override PartName="/xl/charts/chart21.xml" ContentType="application/vnd.openxmlformats-officedocument.drawingml.chart+xml"/>
  <Override PartName="/xl/theme/themeOverride21.xml" ContentType="application/vnd.openxmlformats-officedocument.themeOverride+xml"/>
  <Override PartName="/xl/drawings/drawing26.xml" ContentType="application/vnd.openxmlformats-officedocument.drawing+xml"/>
  <Override PartName="/xl/charts/chart22.xml" ContentType="application/vnd.openxmlformats-officedocument.drawingml.chart+xml"/>
  <Override PartName="/xl/theme/themeOverride22.xml" ContentType="application/vnd.openxmlformats-officedocument.themeOverride+xml"/>
  <Override PartName="/xl/drawings/drawing27.xml" ContentType="application/vnd.openxmlformats-officedocument.drawing+xml"/>
  <Override PartName="/xl/charts/chart23.xml" ContentType="application/vnd.openxmlformats-officedocument.drawingml.chart+xml"/>
  <Override PartName="/xl/theme/themeOverride23.xml" ContentType="application/vnd.openxmlformats-officedocument.themeOverride+xml"/>
  <Override PartName="/xl/drawings/drawing28.xml" ContentType="application/vnd.openxmlformats-officedocument.drawing+xml"/>
  <Override PartName="/xl/charts/chart24.xml" ContentType="application/vnd.openxmlformats-officedocument.drawingml.chart+xml"/>
  <Override PartName="/xl/theme/themeOverride24.xml" ContentType="application/vnd.openxmlformats-officedocument.themeOverride+xml"/>
  <Override PartName="/xl/drawings/drawing29.xml" ContentType="application/vnd.openxmlformats-officedocument.drawing+xml"/>
  <Override PartName="/xl/charts/chart25.xml" ContentType="application/vnd.openxmlformats-officedocument.drawingml.chart+xml"/>
  <Override PartName="/xl/theme/themeOverride25.xml" ContentType="application/vnd.openxmlformats-officedocument.themeOverride+xml"/>
  <Override PartName="/xl/drawings/drawing30.xml" ContentType="application/vnd.openxmlformats-officedocument.drawing+xml"/>
  <Override PartName="/xl/charts/chart26.xml" ContentType="application/vnd.openxmlformats-officedocument.drawingml.chart+xml"/>
  <Override PartName="/xl/theme/themeOverride26.xml" ContentType="application/vnd.openxmlformats-officedocument.themeOverride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charts/chart27.xml" ContentType="application/vnd.openxmlformats-officedocument.drawingml.chart+xml"/>
  <Override PartName="/xl/drawings/drawing33.xml" ContentType="application/vnd.openxmlformats-officedocument.drawing+xml"/>
  <Override PartName="/xl/charts/chart28.xml" ContentType="application/vnd.openxmlformats-officedocument.drawingml.chart+xml"/>
  <Override PartName="/xl/drawings/drawing34.xml" ContentType="application/vnd.openxmlformats-officedocument.drawing+xml"/>
  <Override PartName="/xl/charts/chart29.xml" ContentType="application/vnd.openxmlformats-officedocument.drawingml.chart+xml"/>
  <Override PartName="/xl/theme/themeOverride27.xml" ContentType="application/vnd.openxmlformats-officedocument.themeOverride+xml"/>
  <Override PartName="/xl/drawings/drawing35.xml" ContentType="application/vnd.openxmlformats-officedocument.drawing+xml"/>
  <Override PartName="/xl/charts/chart30.xml" ContentType="application/vnd.openxmlformats-officedocument.drawingml.chart+xml"/>
  <Override PartName="/xl/theme/themeOverride28.xml" ContentType="application/vnd.openxmlformats-officedocument.themeOverride+xml"/>
  <Override PartName="/xl/drawings/drawing36.xml" ContentType="application/vnd.openxmlformats-officedocument.drawing+xml"/>
  <Override PartName="/xl/charts/chart31.xml" ContentType="application/vnd.openxmlformats-officedocument.drawingml.chart+xml"/>
  <Override PartName="/xl/theme/themeOverride29.xml" ContentType="application/vnd.openxmlformats-officedocument.themeOverride+xml"/>
  <Override PartName="/xl/drawings/drawing37.xml" ContentType="application/vnd.openxmlformats-officedocument.drawing+xml"/>
  <Override PartName="/xl/charts/chart32.xml" ContentType="application/vnd.openxmlformats-officedocument.drawingml.chart+xml"/>
  <Override PartName="/xl/theme/themeOverride30.xml" ContentType="application/vnd.openxmlformats-officedocument.themeOverride+xml"/>
  <Override PartName="/xl/drawings/drawing38.xml" ContentType="application/vnd.openxmlformats-officedocument.drawing+xml"/>
  <Override PartName="/xl/charts/chart33.xml" ContentType="application/vnd.openxmlformats-officedocument.drawingml.chart+xml"/>
  <Override PartName="/xl/theme/themeOverride31.xml" ContentType="application/vnd.openxmlformats-officedocument.themeOverride+xml"/>
  <Override PartName="/xl/drawings/drawing39.xml" ContentType="application/vnd.openxmlformats-officedocument.drawing+xml"/>
  <Override PartName="/xl/charts/chart34.xml" ContentType="application/vnd.openxmlformats-officedocument.drawingml.chart+xml"/>
  <Override PartName="/xl/theme/themeOverride32.xml" ContentType="application/vnd.openxmlformats-officedocument.themeOverride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charts/chart35.xml" ContentType="application/vnd.openxmlformats-officedocument.drawingml.chart+xml"/>
  <Override PartName="/xl/charts/chart36.xml" ContentType="application/vnd.openxmlformats-officedocument.drawingml.chart+xml"/>
  <Override PartName="/xl/charts/chart37.xml" ContentType="application/vnd.openxmlformats-officedocument.drawingml.chart+xml"/>
  <Override PartName="/xl/charts/chart38.xml" ContentType="application/vnd.openxmlformats-officedocument.drawingml.chart+xml"/>
  <Override PartName="/xl/charts/chart39.xml" ContentType="application/vnd.openxmlformats-officedocument.drawingml.chart+xml"/>
  <Override PartName="/xl/charts/chart40.xml" ContentType="application/vnd.openxmlformats-officedocument.drawingml.chart+xml"/>
  <Override PartName="/xl/drawings/drawing42.xml" ContentType="application/vnd.openxmlformats-officedocument.drawing+xml"/>
  <Override PartName="/xl/charts/chart41.xml" ContentType="application/vnd.openxmlformats-officedocument.drawingml.chart+xml"/>
  <Override PartName="/xl/charts/chart42.xml" ContentType="application/vnd.openxmlformats-officedocument.drawingml.chart+xml"/>
  <Override PartName="/xl/charts/chart43.xml" ContentType="application/vnd.openxmlformats-officedocument.drawingml.chart+xml"/>
  <Override PartName="/xl/charts/chart44.xml" ContentType="application/vnd.openxmlformats-officedocument.drawingml.chart+xml"/>
  <Override PartName="/xl/charts/chart45.xml" ContentType="application/vnd.openxmlformats-officedocument.drawingml.chart+xml"/>
  <Override PartName="/xl/charts/chart46.xml" ContentType="application/vnd.openxmlformats-officedocument.drawingml.chart+xml"/>
  <Override PartName="/xl/drawings/drawing43.xml" ContentType="application/vnd.openxmlformats-officedocument.drawing+xml"/>
  <Override PartName="/xl/charts/chart47.xml" ContentType="application/vnd.openxmlformats-officedocument.drawingml.chart+xml"/>
  <Override PartName="/xl/charts/chart48.xml" ContentType="application/vnd.openxmlformats-officedocument.drawingml.chart+xml"/>
  <Override PartName="/xl/charts/chart49.xml" ContentType="application/vnd.openxmlformats-officedocument.drawingml.chart+xml"/>
  <Override PartName="/xl/charts/chart50.xml" ContentType="application/vnd.openxmlformats-officedocument.drawingml.chart+xml"/>
  <Override PartName="/xl/charts/chart51.xml" ContentType="application/vnd.openxmlformats-officedocument.drawingml.chart+xml"/>
  <Override PartName="/xl/charts/chart52.xml" ContentType="application/vnd.openxmlformats-officedocument.drawingml.chart+xml"/>
  <Override PartName="/xl/drawings/drawing44.xml" ContentType="application/vnd.openxmlformats-officedocument.drawing+xml"/>
  <Override PartName="/xl/charts/chart53.xml" ContentType="application/vnd.openxmlformats-officedocument.drawingml.chart+xml"/>
  <Override PartName="/xl/charts/chart54.xml" ContentType="application/vnd.openxmlformats-officedocument.drawingml.chart+xml"/>
  <Override PartName="/xl/charts/chart55.xml" ContentType="application/vnd.openxmlformats-officedocument.drawingml.chart+xml"/>
  <Override PartName="/xl/charts/chart56.xml" ContentType="application/vnd.openxmlformats-officedocument.drawingml.chart+xml"/>
  <Override PartName="/xl/charts/chart57.xml" ContentType="application/vnd.openxmlformats-officedocument.drawingml.chart+xml"/>
  <Override PartName="/xl/charts/chart58.xml" ContentType="application/vnd.openxmlformats-officedocument.drawingml.chart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Z:\Resumen\"/>
    </mc:Choice>
  </mc:AlternateContent>
  <xr:revisionPtr revIDLastSave="0" documentId="13_ncr:1_{7DB17271-A44B-4A65-9867-62413B322A2F}" xr6:coauthVersionLast="47" xr6:coauthVersionMax="47" xr10:uidLastSave="{00000000-0000-0000-0000-000000000000}"/>
  <bookViews>
    <workbookView xWindow="-108" yWindow="-108" windowWidth="23256" windowHeight="13896" tabRatio="863" xr2:uid="{00000000-000D-0000-FFFF-FFFF00000000}"/>
  </bookViews>
  <sheets>
    <sheet name="Portada" sheetId="41" r:id="rId1"/>
    <sheet name="Cálculo" sheetId="37" state="hidden" r:id="rId2"/>
    <sheet name="Resumen general" sheetId="6" r:id="rId3"/>
    <sheet name="Resumen naturalezas3" sheetId="39" state="hidden" r:id="rId4"/>
    <sheet name="Resumen naturalezas" sheetId="40" r:id="rId5"/>
    <sheet name="Total tráfico" sheetId="7" r:id="rId6"/>
    <sheet name="Total presentación" sheetId="9" r:id="rId7"/>
    <sheet name="Líquidos" sheetId="10" r:id="rId8"/>
    <sheet name="Sólidos" sheetId="11" r:id="rId9"/>
    <sheet name="Mercancía general" sheetId="12" r:id="rId10"/>
    <sheet name="Mercancías contenedores" sheetId="13" r:id="rId11"/>
    <sheet name="Pesca" sheetId="14" r:id="rId12"/>
    <sheet name="Avituallamiento" sheetId="15" r:id="rId13"/>
    <sheet name="Avi. combustibles" sheetId="16" r:id="rId14"/>
    <sheet name="Tráfico interior" sheetId="17" r:id="rId15"/>
    <sheet name="Mercancías tránsito" sheetId="18" r:id="rId16"/>
    <sheet name="Mercan. contene. tránsito" sheetId="19" r:id="rId17"/>
    <sheet name="Ro-Ro" sheetId="20" r:id="rId18"/>
    <sheet name="Ro-Ro UTIS" sheetId="21" r:id="rId19"/>
    <sheet name="TEUS" sheetId="22" r:id="rId20"/>
    <sheet name="TEUS tránsito" sheetId="24" r:id="rId21"/>
    <sheet name="TEUS nacional" sheetId="25" r:id="rId22"/>
    <sheet name="TEUS exterior" sheetId="26" r:id="rId23"/>
    <sheet name="Buques número" sheetId="32" r:id="rId24"/>
    <sheet name="Buques GT" sheetId="33" r:id="rId25"/>
    <sheet name="Cruceros" sheetId="34" r:id="rId26"/>
    <sheet name="Pasajeros total" sheetId="28" r:id="rId27"/>
    <sheet name="Pasajeros regulares" sheetId="38" r:id="rId28"/>
    <sheet name="Pasajeros crucero" sheetId="29" r:id="rId29"/>
    <sheet name="Automóviles régimen pasaje" sheetId="30" r:id="rId30"/>
    <sheet name="Automóviles régimen mercancía" sheetId="31" r:id="rId31"/>
    <sheet name="Portada (2)" sheetId="42" r:id="rId32"/>
    <sheet name="Import total" sheetId="43" r:id="rId33"/>
    <sheet name="Import GL" sheetId="44" r:id="rId34"/>
    <sheet name="Import GS" sheetId="45" r:id="rId35"/>
    <sheet name="Import MG" sheetId="46" r:id="rId36"/>
    <sheet name="Export total" sheetId="47" r:id="rId37"/>
    <sheet name="Export GL" sheetId="48" r:id="rId38"/>
    <sheet name="Export GS" sheetId="49" r:id="rId39"/>
    <sheet name="Export MG" sheetId="50" r:id="rId40"/>
    <sheet name="Portada (3)" sheetId="51" r:id="rId41"/>
    <sheet name="Evolución Mensual (t)" sheetId="52" r:id="rId42"/>
    <sheet name="Evolución Mensual %" sheetId="53" r:id="rId43"/>
    <sheet name="Evolución Interanual (t)" sheetId="54" r:id="rId44"/>
    <sheet name="Evolución Interanual %" sheetId="55" r:id="rId45"/>
  </sheets>
  <definedNames>
    <definedName name="_xlnm.Print_Area" localSheetId="30">'Automóviles régimen mercancía'!$A$1:$N$36</definedName>
    <definedName name="_xlnm.Print_Area" localSheetId="29">'Automóviles régimen pasaje'!$A$1:$N$36</definedName>
    <definedName name="_xlnm.Print_Area" localSheetId="13">'Avi. combustibles'!$A$1:$N$36</definedName>
    <definedName name="_xlnm.Print_Area" localSheetId="12">Avituallamiento!$A$1:$N$36</definedName>
    <definedName name="_xlnm.Print_Area" localSheetId="24">'Buques GT'!$A$1:$N$36</definedName>
    <definedName name="_xlnm.Print_Area" localSheetId="23">'Buques número'!$A$1:$N$36</definedName>
    <definedName name="_xlnm.Print_Area" localSheetId="25">Cruceros!$A$1:$N$36</definedName>
    <definedName name="_xlnm.Print_Area" localSheetId="44">'Evolución Interanual %'!$A$1:$X$59</definedName>
    <definedName name="_xlnm.Print_Area" localSheetId="43">'Evolución Interanual (t)'!$A$1:$X$58</definedName>
    <definedName name="_xlnm.Print_Area" localSheetId="42">'Evolución Mensual %'!$A$1:$X$58</definedName>
    <definedName name="_xlnm.Print_Area" localSheetId="41">'Evolución Mensual (t)'!$A$1:$X$58</definedName>
    <definedName name="_xlnm.Print_Area" localSheetId="37">'Export GL'!$A$1:$N$36</definedName>
    <definedName name="_xlnm.Print_Area" localSheetId="38">'Export GS'!$A$1:$N$36</definedName>
    <definedName name="_xlnm.Print_Area" localSheetId="39">'Export MG'!$A$1:$N$36</definedName>
    <definedName name="_xlnm.Print_Area" localSheetId="36">'Export total'!$A$1:$N$36</definedName>
    <definedName name="_xlnm.Print_Area" localSheetId="33">'Import GL'!$A$1:$N$36</definedName>
    <definedName name="_xlnm.Print_Area" localSheetId="34">'Import GS'!$A$1:$N$36</definedName>
    <definedName name="_xlnm.Print_Area" localSheetId="35">'Import MG'!$A$1:$N$36</definedName>
    <definedName name="_xlnm.Print_Area" localSheetId="32">'Import total'!$A$1:$N$36</definedName>
    <definedName name="_xlnm.Print_Area" localSheetId="7">Líquidos!$A$1:$N$36</definedName>
    <definedName name="_xlnm.Print_Area" localSheetId="16">'Mercan. contene. tránsito'!$A$1:$N$36</definedName>
    <definedName name="_xlnm.Print_Area" localSheetId="9">'Mercancía general'!$A$1:$N$36</definedName>
    <definedName name="_xlnm.Print_Area" localSheetId="10">'Mercancías contenedores'!$A$1:$N$36</definedName>
    <definedName name="_xlnm.Print_Area" localSheetId="15">'Mercancías tránsito'!$A$1:$N$36</definedName>
    <definedName name="_xlnm.Print_Area" localSheetId="28">'Pasajeros crucero'!$A$1:$N$36</definedName>
    <definedName name="_xlnm.Print_Area" localSheetId="27">'Pasajeros regulares'!$A$1:$N$36</definedName>
    <definedName name="_xlnm.Print_Area" localSheetId="26">'Pasajeros total'!$A$1:$N$36</definedName>
    <definedName name="_xlnm.Print_Area" localSheetId="11">Pesca!$A$1:$N$36</definedName>
    <definedName name="_xlnm.Print_Area" localSheetId="0">Portada!$A$1:$K$47</definedName>
    <definedName name="_xlnm.Print_Area" localSheetId="31">'Portada (2)'!$A$1:$K$47</definedName>
    <definedName name="_xlnm.Print_Area" localSheetId="40">'Portada (3)'!$A$1:$K$47</definedName>
    <definedName name="_xlnm.Print_Area" localSheetId="2">'Resumen general'!$A$1:$I$36</definedName>
    <definedName name="_xlnm.Print_Area" localSheetId="4">'Resumen naturalezas'!$A$1:$N$49</definedName>
    <definedName name="_xlnm.Print_Area" localSheetId="3">'Resumen naturalezas3'!$A$1:$N$50</definedName>
    <definedName name="_xlnm.Print_Area" localSheetId="17">'Ro-Ro'!$A$1:$N$36</definedName>
    <definedName name="_xlnm.Print_Area" localSheetId="18">'Ro-Ro UTIS'!$A$1:$N$36</definedName>
    <definedName name="_xlnm.Print_Area" localSheetId="8">Sólidos!$A$1:$N$36</definedName>
    <definedName name="_xlnm.Print_Area" localSheetId="19">TEUS!$A$1:$N$36</definedName>
    <definedName name="_xlnm.Print_Area" localSheetId="22">'TEUS exterior'!$A$1:$N$36</definedName>
    <definedName name="_xlnm.Print_Area" localSheetId="21">'TEUS nacional'!$A$1:$N$36</definedName>
    <definedName name="_xlnm.Print_Area" localSheetId="20">'TEUS tránsito'!$A$1:$N$36</definedName>
    <definedName name="_xlnm.Print_Area" localSheetId="6">'Total presentación'!$A$1:$N$36</definedName>
    <definedName name="_xlnm.Print_Area" localSheetId="5">'Total tráfico'!$A$1:$N$36</definedName>
    <definedName name="_xlnm.Print_Area" localSheetId="14">'Tráfico interior'!$A$1:$N$36</definedName>
    <definedName name="CABECERA">#REF!</definedName>
    <definedName name="CONCEPTO">#REF!</definedName>
    <definedName name="LblRes00_Acum">#REF!</definedName>
    <definedName name="LblRes00_Mes">#REF!</definedName>
    <definedName name="LblRes00_Var">#REF!</definedName>
    <definedName name="LblRes01_1_Acum">#REF!</definedName>
    <definedName name="LblRes01_1_Mes">#REF!</definedName>
    <definedName name="LblRes01_Acum">#REF!</definedName>
    <definedName name="LblRes01_Mes">#REF!</definedName>
    <definedName name="LblRes02_Acum">#REF!</definedName>
    <definedName name="LblRes02_Mes">#REF!</definedName>
    <definedName name="LblRes03_Acum">#REF!</definedName>
    <definedName name="LblRes03_Mes">#REF!</definedName>
    <definedName name="LblRes04_Acum">#REF!</definedName>
    <definedName name="LblRes04_Mes">#REF!</definedName>
    <definedName name="LblRes05_Acum">#REF!</definedName>
    <definedName name="LblRes05_Mes">#REF!</definedName>
    <definedName name="LblRes06_Acum">#REF!</definedName>
    <definedName name="LblRes06_Mes">#REF!</definedName>
    <definedName name="LblRes07_1_Acum">#REF!</definedName>
    <definedName name="LblRes07_1_Mes">#REF!</definedName>
    <definedName name="LblRes07_Acum">#REF!</definedName>
    <definedName name="LblRes07_Mes">#REF!</definedName>
    <definedName name="LblRes08_Acum">#REF!</definedName>
    <definedName name="LblRes08_Mes">#REF!</definedName>
    <definedName name="LblRes09_Acum">#REF!</definedName>
    <definedName name="LblRes09_Mes">#REF!</definedName>
    <definedName name="LblRes10_1_Acum">#REF!</definedName>
    <definedName name="LblRes10_1_Mes">#REF!</definedName>
    <definedName name="LblRes10_2_Acum">#REF!</definedName>
    <definedName name="LblRes10_2_Mes">#REF!</definedName>
    <definedName name="LblRes10_3_Acum">#REF!</definedName>
    <definedName name="LblRes10_3_Mes">#REF!</definedName>
    <definedName name="LblRes10_4_Acum">#REF!</definedName>
    <definedName name="LblRes10_4_Mes">#REF!</definedName>
    <definedName name="LblRes10_Acum">#REF!</definedName>
    <definedName name="LblRes10_Mes">#REF!</definedName>
    <definedName name="LblRes11_1_Acum">#REF!</definedName>
    <definedName name="LblRes11_1_Mes">#REF!</definedName>
    <definedName name="LblRes11_2_Acum">#REF!</definedName>
    <definedName name="LblRes11_2_Mes">#REF!</definedName>
    <definedName name="LblRes11_Acum">#REF!</definedName>
    <definedName name="LblRes11_Mes">#REF!</definedName>
    <definedName name="LblRes12_1_Acum">#REF!</definedName>
    <definedName name="LblRes12_1_Mes">#REF!</definedName>
    <definedName name="LblRes12_2_Acum">#REF!</definedName>
    <definedName name="LblRes12_2_Mes">#REF!</definedName>
    <definedName name="LblRes12_3_Acum">#REF!</definedName>
    <definedName name="LblRes12_3_Mes">#REF!</definedName>
    <definedName name="PROVINCIAS">#REF!</definedName>
    <definedName name="TxtFecha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5" i="50" l="1"/>
  <c r="F35" i="50" s="1"/>
  <c r="D35" i="50"/>
  <c r="C35" i="50"/>
  <c r="B35" i="50"/>
  <c r="F35" i="49"/>
  <c r="E35" i="49"/>
  <c r="D35" i="49"/>
  <c r="C35" i="49"/>
  <c r="B35" i="49"/>
  <c r="E35" i="48"/>
  <c r="F35" i="48" s="1"/>
  <c r="D35" i="48"/>
  <c r="C35" i="48"/>
  <c r="B35" i="48"/>
  <c r="E35" i="47"/>
  <c r="D35" i="47"/>
  <c r="F35" i="47" s="1"/>
  <c r="C35" i="47"/>
  <c r="B35" i="47"/>
  <c r="E35" i="46"/>
  <c r="F35" i="46" s="1"/>
  <c r="D35" i="46"/>
  <c r="C35" i="46"/>
  <c r="B35" i="46"/>
  <c r="E35" i="45"/>
  <c r="D35" i="45"/>
  <c r="F35" i="45" s="1"/>
  <c r="C35" i="45"/>
  <c r="B35" i="45"/>
  <c r="E35" i="44"/>
  <c r="F35" i="44" s="1"/>
  <c r="D35" i="44"/>
  <c r="C35" i="44"/>
  <c r="B35" i="44"/>
  <c r="F35" i="43"/>
  <c r="E35" i="43"/>
  <c r="D35" i="43"/>
  <c r="C35" i="43"/>
  <c r="B35" i="43"/>
  <c r="AA2" i="43"/>
  <c r="AA1" i="43"/>
  <c r="E35" i="31"/>
  <c r="F35" i="31" s="1"/>
  <c r="D35" i="31"/>
  <c r="C35" i="31"/>
  <c r="B35" i="31"/>
  <c r="E35" i="30"/>
  <c r="F35" i="30" s="1"/>
  <c r="D35" i="30"/>
  <c r="C35" i="30"/>
  <c r="B35" i="30"/>
  <c r="E35" i="29"/>
  <c r="F35" i="29" s="1"/>
  <c r="D35" i="29"/>
  <c r="C35" i="29"/>
  <c r="B35" i="29"/>
  <c r="F35" i="38"/>
  <c r="E35" i="38"/>
  <c r="D35" i="38"/>
  <c r="C35" i="38"/>
  <c r="B35" i="38"/>
  <c r="E35" i="28"/>
  <c r="F35" i="28" s="1"/>
  <c r="D35" i="28"/>
  <c r="C35" i="28"/>
  <c r="B35" i="28"/>
  <c r="E35" i="34"/>
  <c r="D35" i="34"/>
  <c r="F35" i="34" s="1"/>
  <c r="C35" i="34"/>
  <c r="B35" i="34"/>
  <c r="E35" i="33"/>
  <c r="F35" i="33" s="1"/>
  <c r="D35" i="33"/>
  <c r="C35" i="33"/>
  <c r="B35" i="33"/>
  <c r="E35" i="32"/>
  <c r="F35" i="32" s="1"/>
  <c r="D35" i="32"/>
  <c r="C35" i="32"/>
  <c r="B35" i="32"/>
  <c r="E35" i="26"/>
  <c r="F35" i="26" s="1"/>
  <c r="D35" i="26"/>
  <c r="C35" i="26"/>
  <c r="B35" i="26"/>
  <c r="E35" i="25"/>
  <c r="F35" i="25" s="1"/>
  <c r="D35" i="25"/>
  <c r="C35" i="25"/>
  <c r="B35" i="25"/>
  <c r="E35" i="24"/>
  <c r="F35" i="24" s="1"/>
  <c r="D35" i="24"/>
  <c r="C35" i="24"/>
  <c r="B35" i="24"/>
  <c r="F35" i="22"/>
  <c r="E35" i="22"/>
  <c r="D35" i="22"/>
  <c r="C35" i="22"/>
  <c r="B35" i="22"/>
  <c r="F35" i="21"/>
  <c r="E35" i="21"/>
  <c r="D35" i="21"/>
  <c r="C35" i="21"/>
  <c r="B35" i="21"/>
  <c r="E35" i="20"/>
  <c r="F35" i="20" s="1"/>
  <c r="D35" i="20"/>
  <c r="C35" i="20"/>
  <c r="B35" i="20"/>
  <c r="E35" i="19"/>
  <c r="F35" i="19" s="1"/>
  <c r="D35" i="19"/>
  <c r="C35" i="19"/>
  <c r="B35" i="19"/>
  <c r="F35" i="18"/>
  <c r="E35" i="18"/>
  <c r="D35" i="18"/>
  <c r="C35" i="18"/>
  <c r="B35" i="18"/>
  <c r="E35" i="17"/>
  <c r="F35" i="17" s="1"/>
  <c r="D35" i="17"/>
  <c r="C35" i="17"/>
  <c r="B35" i="17"/>
  <c r="E35" i="16"/>
  <c r="D35" i="16"/>
  <c r="F35" i="16" s="1"/>
  <c r="C35" i="16"/>
  <c r="B35" i="16"/>
  <c r="E35" i="15"/>
  <c r="F35" i="15" s="1"/>
  <c r="D35" i="15"/>
  <c r="C35" i="15"/>
  <c r="B35" i="15"/>
  <c r="E35" i="14"/>
  <c r="F35" i="14" s="1"/>
  <c r="D35" i="14"/>
  <c r="C35" i="14"/>
  <c r="B35" i="14"/>
  <c r="E35" i="13"/>
  <c r="F35" i="13" s="1"/>
  <c r="D35" i="13"/>
  <c r="C35" i="13"/>
  <c r="B35" i="13"/>
  <c r="F35" i="12"/>
  <c r="E35" i="12"/>
  <c r="D35" i="12"/>
  <c r="C35" i="12"/>
  <c r="B35" i="12"/>
  <c r="E35" i="11"/>
  <c r="F35" i="11" s="1"/>
  <c r="D35" i="11"/>
  <c r="C35" i="11"/>
  <c r="B35" i="11"/>
  <c r="E35" i="10"/>
  <c r="F35" i="10" s="1"/>
  <c r="D35" i="10"/>
  <c r="C35" i="10"/>
  <c r="B35" i="10"/>
  <c r="F35" i="9"/>
  <c r="E35" i="9"/>
  <c r="D35" i="9"/>
  <c r="C35" i="9"/>
  <c r="B35" i="9"/>
  <c r="E35" i="7"/>
  <c r="F35" i="7" s="1"/>
  <c r="D35" i="7"/>
  <c r="C35" i="7"/>
  <c r="B35" i="7"/>
  <c r="AA2" i="7"/>
  <c r="AA1" i="7"/>
  <c r="N48" i="40"/>
  <c r="L48" i="40"/>
  <c r="K48" i="40"/>
  <c r="M48" i="40" s="1"/>
  <c r="H48" i="40"/>
  <c r="J48" i="40" s="1"/>
  <c r="G48" i="40"/>
  <c r="D48" i="40"/>
  <c r="F48" i="40" s="1"/>
  <c r="C48" i="40"/>
  <c r="N48" i="39"/>
  <c r="L48" i="39"/>
  <c r="K48" i="39"/>
  <c r="M48" i="39" s="1"/>
  <c r="H48" i="39"/>
  <c r="J48" i="39" s="1"/>
  <c r="G48" i="39"/>
  <c r="D48" i="39"/>
  <c r="F48" i="39" s="1"/>
  <c r="C48" i="39"/>
  <c r="N47" i="39"/>
  <c r="M47" i="39"/>
  <c r="J47" i="39"/>
  <c r="I47" i="39"/>
  <c r="F47" i="39"/>
  <c r="E47" i="39"/>
  <c r="N46" i="39"/>
  <c r="M46" i="39"/>
  <c r="J46" i="39"/>
  <c r="I46" i="39"/>
  <c r="F46" i="39"/>
  <c r="E46" i="39"/>
  <c r="N45" i="39"/>
  <c r="M45" i="39"/>
  <c r="J45" i="39"/>
  <c r="I45" i="39"/>
  <c r="F45" i="39"/>
  <c r="E45" i="39"/>
  <c r="N44" i="39"/>
  <c r="M44" i="39"/>
  <c r="J44" i="39"/>
  <c r="I44" i="39"/>
  <c r="F44" i="39"/>
  <c r="E44" i="39"/>
  <c r="N43" i="39"/>
  <c r="M43" i="39"/>
  <c r="J43" i="39"/>
  <c r="I43" i="39"/>
  <c r="F43" i="39"/>
  <c r="E43" i="39"/>
  <c r="N42" i="39"/>
  <c r="M42" i="39"/>
  <c r="J42" i="39"/>
  <c r="I42" i="39"/>
  <c r="F42" i="39"/>
  <c r="E42" i="39"/>
  <c r="N41" i="39"/>
  <c r="M41" i="39"/>
  <c r="J41" i="39"/>
  <c r="I41" i="39"/>
  <c r="F41" i="39"/>
  <c r="E41" i="39"/>
  <c r="N40" i="39"/>
  <c r="M40" i="39"/>
  <c r="J40" i="39"/>
  <c r="I40" i="39"/>
  <c r="F40" i="39"/>
  <c r="E40" i="39"/>
  <c r="N39" i="39"/>
  <c r="M39" i="39"/>
  <c r="J39" i="39"/>
  <c r="I39" i="39"/>
  <c r="F39" i="39"/>
  <c r="E39" i="39"/>
  <c r="N38" i="39"/>
  <c r="M38" i="39"/>
  <c r="J38" i="39"/>
  <c r="I38" i="39"/>
  <c r="F38" i="39"/>
  <c r="E38" i="39"/>
  <c r="N37" i="39"/>
  <c r="M37" i="39"/>
  <c r="J37" i="39"/>
  <c r="I37" i="39"/>
  <c r="F37" i="39"/>
  <c r="E37" i="39"/>
  <c r="N36" i="39"/>
  <c r="M36" i="39"/>
  <c r="J36" i="39"/>
  <c r="I36" i="39"/>
  <c r="F36" i="39"/>
  <c r="E36" i="39"/>
  <c r="N35" i="39"/>
  <c r="M35" i="39"/>
  <c r="J35" i="39"/>
  <c r="I35" i="39"/>
  <c r="F35" i="39"/>
  <c r="E35" i="39"/>
  <c r="N34" i="39"/>
  <c r="M34" i="39"/>
  <c r="J34" i="39"/>
  <c r="I34" i="39"/>
  <c r="F34" i="39"/>
  <c r="E34" i="39"/>
  <c r="N33" i="39"/>
  <c r="M33" i="39"/>
  <c r="J33" i="39"/>
  <c r="I33" i="39"/>
  <c r="F33" i="39"/>
  <c r="E33" i="39"/>
  <c r="N32" i="39"/>
  <c r="M32" i="39"/>
  <c r="J32" i="39"/>
  <c r="I32" i="39"/>
  <c r="F32" i="39"/>
  <c r="E32" i="39"/>
  <c r="N31" i="39"/>
  <c r="M31" i="39"/>
  <c r="J31" i="39"/>
  <c r="I31" i="39"/>
  <c r="F31" i="39"/>
  <c r="E31" i="39"/>
  <c r="N30" i="39"/>
  <c r="M30" i="39"/>
  <c r="J30" i="39"/>
  <c r="I30" i="39"/>
  <c r="F30" i="39"/>
  <c r="E30" i="39"/>
  <c r="N29" i="39"/>
  <c r="M29" i="39"/>
  <c r="J29" i="39"/>
  <c r="I29" i="39"/>
  <c r="F29" i="39"/>
  <c r="E29" i="39"/>
  <c r="N28" i="39"/>
  <c r="M28" i="39"/>
  <c r="J28" i="39"/>
  <c r="I28" i="39"/>
  <c r="F28" i="39"/>
  <c r="E28" i="39"/>
  <c r="N27" i="39"/>
  <c r="M27" i="39"/>
  <c r="J27" i="39"/>
  <c r="I27" i="39"/>
  <c r="F27" i="39"/>
  <c r="E27" i="39"/>
  <c r="N26" i="39"/>
  <c r="M26" i="39"/>
  <c r="J26" i="39"/>
  <c r="I26" i="39"/>
  <c r="F26" i="39"/>
  <c r="E26" i="39"/>
  <c r="N25" i="39"/>
  <c r="M25" i="39"/>
  <c r="J25" i="39"/>
  <c r="I25" i="39"/>
  <c r="F25" i="39"/>
  <c r="E25" i="39"/>
  <c r="N24" i="39"/>
  <c r="M24" i="39"/>
  <c r="J24" i="39"/>
  <c r="I24" i="39"/>
  <c r="F24" i="39"/>
  <c r="E24" i="39"/>
  <c r="N23" i="39"/>
  <c r="M23" i="39"/>
  <c r="J23" i="39"/>
  <c r="I23" i="39"/>
  <c r="F23" i="39"/>
  <c r="E23" i="39"/>
  <c r="N22" i="39"/>
  <c r="M22" i="39"/>
  <c r="J22" i="39"/>
  <c r="I22" i="39"/>
  <c r="F22" i="39"/>
  <c r="E22" i="39"/>
  <c r="N21" i="39"/>
  <c r="M21" i="39"/>
  <c r="J21" i="39"/>
  <c r="I21" i="39"/>
  <c r="F21" i="39"/>
  <c r="E21" i="39"/>
  <c r="N20" i="39"/>
  <c r="M20" i="39"/>
  <c r="J20" i="39"/>
  <c r="I20" i="39"/>
  <c r="F20" i="39"/>
  <c r="E20" i="39"/>
  <c r="N19" i="39"/>
  <c r="M19" i="39"/>
  <c r="J19" i="39"/>
  <c r="I19" i="39"/>
  <c r="F19" i="39"/>
  <c r="E19" i="39"/>
  <c r="N18" i="39"/>
  <c r="M18" i="39"/>
  <c r="J18" i="39"/>
  <c r="I18" i="39"/>
  <c r="F18" i="39"/>
  <c r="E18" i="39"/>
  <c r="N17" i="39"/>
  <c r="M17" i="39"/>
  <c r="J17" i="39"/>
  <c r="I17" i="39"/>
  <c r="F17" i="39"/>
  <c r="E17" i="39"/>
  <c r="N16" i="39"/>
  <c r="M16" i="39"/>
  <c r="J16" i="39"/>
  <c r="I16" i="39"/>
  <c r="F16" i="39"/>
  <c r="E16" i="39"/>
  <c r="N15" i="39"/>
  <c r="M15" i="39"/>
  <c r="J15" i="39"/>
  <c r="I15" i="39"/>
  <c r="F15" i="39"/>
  <c r="E15" i="39"/>
  <c r="N14" i="39"/>
  <c r="M14" i="39"/>
  <c r="J14" i="39"/>
  <c r="I14" i="39"/>
  <c r="F14" i="39"/>
  <c r="E14" i="39"/>
  <c r="N13" i="39"/>
  <c r="M13" i="39"/>
  <c r="J13" i="39"/>
  <c r="I13" i="39"/>
  <c r="F13" i="39"/>
  <c r="E13" i="39"/>
  <c r="N12" i="39"/>
  <c r="M12" i="39"/>
  <c r="J12" i="39"/>
  <c r="I12" i="39"/>
  <c r="F12" i="39"/>
  <c r="E12" i="39"/>
  <c r="N11" i="39"/>
  <c r="M11" i="39"/>
  <c r="J11" i="39"/>
  <c r="I11" i="39"/>
  <c r="F11" i="39"/>
  <c r="E11" i="39"/>
  <c r="N10" i="39"/>
  <c r="M10" i="39"/>
  <c r="J10" i="39"/>
  <c r="I10" i="39"/>
  <c r="F10" i="39"/>
  <c r="E10" i="39"/>
  <c r="N9" i="39"/>
  <c r="M9" i="39"/>
  <c r="J9" i="39"/>
  <c r="I9" i="39"/>
  <c r="F9" i="39"/>
  <c r="E9" i="39"/>
  <c r="N8" i="39"/>
  <c r="M8" i="39"/>
  <c r="J8" i="39"/>
  <c r="I8" i="39"/>
  <c r="F8" i="39"/>
  <c r="E8" i="39"/>
  <c r="H35" i="6"/>
  <c r="D35" i="6" a="1"/>
  <c r="I35" i="6" s="1"/>
  <c r="D34" i="6" a="1"/>
  <c r="I34" i="6" s="1"/>
  <c r="D34" i="6"/>
  <c r="D33" i="6" a="1"/>
  <c r="I33" i="6" s="1"/>
  <c r="D33" i="6"/>
  <c r="I32" i="6"/>
  <c r="H32" i="6"/>
  <c r="D32" i="6" a="1"/>
  <c r="D32" i="6" s="1"/>
  <c r="D31" i="6" a="1"/>
  <c r="I31" i="6" s="1"/>
  <c r="D31" i="6"/>
  <c r="D30" i="6" a="1"/>
  <c r="I30" i="6" s="1"/>
  <c r="D30" i="6"/>
  <c r="I29" i="6"/>
  <c r="H29" i="6"/>
  <c r="D29" i="6" a="1"/>
  <c r="D29" i="6" s="1"/>
  <c r="D28" i="6" a="1"/>
  <c r="I28" i="6" s="1"/>
  <c r="D28" i="6"/>
  <c r="D27" i="6" a="1"/>
  <c r="I27" i="6" s="1"/>
  <c r="D27" i="6"/>
  <c r="I26" i="6"/>
  <c r="H26" i="6"/>
  <c r="D26" i="6" a="1"/>
  <c r="D26" i="6" s="1"/>
  <c r="D25" i="6" a="1"/>
  <c r="I25" i="6" s="1"/>
  <c r="D25" i="6"/>
  <c r="D24" i="6" a="1"/>
  <c r="I24" i="6" s="1"/>
  <c r="D24" i="6"/>
  <c r="I23" i="6"/>
  <c r="H23" i="6"/>
  <c r="D23" i="6" a="1"/>
  <c r="D23" i="6" s="1"/>
  <c r="D22" i="6" a="1"/>
  <c r="I22" i="6" s="1"/>
  <c r="D22" i="6"/>
  <c r="D21" i="6" a="1"/>
  <c r="I21" i="6" s="1"/>
  <c r="D21" i="6"/>
  <c r="I20" i="6"/>
  <c r="H20" i="6"/>
  <c r="D20" i="6" a="1"/>
  <c r="D20" i="6" s="1"/>
  <c r="G17" i="6"/>
  <c r="H17" i="6" s="1"/>
  <c r="F17" i="6"/>
  <c r="D16" i="6" a="1"/>
  <c r="I16" i="6" s="1"/>
  <c r="D16" i="6"/>
  <c r="D15" i="6" a="1"/>
  <c r="I15" i="6" s="1"/>
  <c r="D15" i="6"/>
  <c r="I14" i="6"/>
  <c r="H14" i="6"/>
  <c r="D14" i="6" a="1"/>
  <c r="E17" i="6" s="1"/>
  <c r="D13" i="6" a="1"/>
  <c r="I13" i="6" s="1"/>
  <c r="D13" i="6"/>
  <c r="F12" i="6"/>
  <c r="F18" i="6" s="1"/>
  <c r="E12" i="6"/>
  <c r="E18" i="6" s="1"/>
  <c r="D10" i="6" a="1"/>
  <c r="I10" i="6" s="1"/>
  <c r="D10" i="6"/>
  <c r="I9" i="6"/>
  <c r="H9" i="6"/>
  <c r="D9" i="6" a="1"/>
  <c r="D9" i="6" s="1"/>
  <c r="D8" i="6" a="1"/>
  <c r="I8" i="6" s="1"/>
  <c r="D8" i="6"/>
  <c r="D7" i="6" a="1"/>
  <c r="I7" i="6" s="1"/>
  <c r="D7" i="6"/>
  <c r="D17" i="6" l="1"/>
  <c r="D11" i="6"/>
  <c r="D12" i="6"/>
  <c r="E48" i="39"/>
  <c r="E48" i="40"/>
  <c r="G12" i="6"/>
  <c r="I17" i="6"/>
  <c r="H7" i="6"/>
  <c r="H10" i="6"/>
  <c r="H15" i="6"/>
  <c r="H21" i="6"/>
  <c r="H24" i="6"/>
  <c r="H27" i="6"/>
  <c r="H30" i="6"/>
  <c r="H33" i="6"/>
  <c r="I48" i="39"/>
  <c r="I48" i="40"/>
  <c r="H8" i="6"/>
  <c r="F11" i="6"/>
  <c r="H13" i="6"/>
  <c r="H16" i="6"/>
  <c r="H22" i="6"/>
  <c r="H25" i="6"/>
  <c r="H28" i="6"/>
  <c r="H31" i="6"/>
  <c r="H34" i="6"/>
  <c r="E11" i="6"/>
  <c r="G11" i="6"/>
  <c r="D14" i="6"/>
  <c r="D35" i="6"/>
  <c r="G18" i="6" l="1"/>
  <c r="I12" i="6"/>
  <c r="H12" i="6"/>
  <c r="D18" i="6"/>
  <c r="I11" i="6"/>
  <c r="H11" i="6"/>
  <c r="I18" i="6" l="1"/>
  <c r="H18" i="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<sst xmlns="http://schemas.openxmlformats.org/spreadsheetml/2006/main" count="1864" uniqueCount="245">
  <si>
    <t>Acumulado desde Enero</t>
  </si>
  <si>
    <t>Autoridad Portuaria</t>
  </si>
  <si>
    <t>Total</t>
  </si>
  <si>
    <t>GRANELES LÍQUIDOS</t>
  </si>
  <si>
    <t>GRANELES SÓLIDOS</t>
  </si>
  <si>
    <t>MERCANCÍA GENERAL</t>
  </si>
  <si>
    <t>Bahía de Cádiz</t>
  </si>
  <si>
    <t>Var. (%)</t>
  </si>
  <si>
    <t>Almería</t>
  </si>
  <si>
    <t>Bahía de Algeciras</t>
  </si>
  <si>
    <t>Avilés</t>
  </si>
  <si>
    <t>Alicante</t>
  </si>
  <si>
    <t>Variación</t>
  </si>
  <si>
    <t>Diferencia</t>
  </si>
  <si>
    <t>%</t>
  </si>
  <si>
    <t>CONCEPTO</t>
  </si>
  <si>
    <t>MERCANCÍAS SEGÚN SU PRESENTACIÓN</t>
  </si>
  <si>
    <t>OTRAS MERCANCÍAS</t>
  </si>
  <si>
    <t>A Coruña</t>
  </si>
  <si>
    <t>Datos en toneladas salvo indicación expresa</t>
  </si>
  <si>
    <t>RESUMEN DEL TRÁFICO PORTUARIO</t>
  </si>
  <si>
    <t>Graneles líquidos</t>
  </si>
  <si>
    <t>Graneles sólidos</t>
  </si>
  <si>
    <t>Mercancía general</t>
  </si>
  <si>
    <t>En contenedores</t>
  </si>
  <si>
    <t>Convencional</t>
  </si>
  <si>
    <t>SUBTOTAL</t>
  </si>
  <si>
    <t>Pesca</t>
  </si>
  <si>
    <t>Avituallamiento</t>
  </si>
  <si>
    <t>Combustibles líquidos</t>
  </si>
  <si>
    <t>Trafico interior</t>
  </si>
  <si>
    <t>TRÁFICO PORTUARIO TOTAL (*)</t>
  </si>
  <si>
    <t>Mercancías en tránsito</t>
  </si>
  <si>
    <t>Tráfico ro-ro</t>
  </si>
  <si>
    <t>Total (t)</t>
  </si>
  <si>
    <t>UTIS (uds.)</t>
  </si>
  <si>
    <t>Contenedores (TEUS)</t>
  </si>
  <si>
    <t>Buques mercantes</t>
  </si>
  <si>
    <t>Pasajeros (nº)</t>
  </si>
  <si>
    <t>Automóviles (uds.)</t>
  </si>
  <si>
    <t>En tránsito</t>
  </si>
  <si>
    <t>Total número</t>
  </si>
  <si>
    <t>Total GT</t>
  </si>
  <si>
    <t>Cruceros (nº)</t>
  </si>
  <si>
    <t>En régimen de transporte</t>
  </si>
  <si>
    <t>De crucero</t>
  </si>
  <si>
    <t>En régimen de pasaje</t>
  </si>
  <si>
    <t>RESUMEN DE MERCANCÍAS SEGÚN SU NATURALEZA Y PRESENTACIÓN</t>
  </si>
  <si>
    <t>OTROS DATOS DE TRÁFICO</t>
  </si>
  <si>
    <t>(*) Incluye cargas, descargas, tránsito, transbordo y taras</t>
  </si>
  <si>
    <t>1. TRÁFICO PORTUARIO TOTAL</t>
  </si>
  <si>
    <t>Datos en toneladas</t>
  </si>
  <si>
    <t>Incluye cargas, descargas, tránsito, transbordo y taras</t>
  </si>
  <si>
    <t>Taras de contenedores</t>
  </si>
  <si>
    <t>1.1. MERCANCÍAS SEGÚN SU PRESENTACIÓN</t>
  </si>
  <si>
    <t>2. GRANELES LÍQUIDOS</t>
  </si>
  <si>
    <t>Incluye cargas, descargas, tránsito y transbordo</t>
  </si>
  <si>
    <t>3. GRANELES SÓLIDOS</t>
  </si>
  <si>
    <t>4. MERCANCÍA GENERAL</t>
  </si>
  <si>
    <t>4.1. MERCANCÍA GENERAL EN CONTENEDORES</t>
  </si>
  <si>
    <t>5. PESCA</t>
  </si>
  <si>
    <t>6. AVITUALLAMIENTO</t>
  </si>
  <si>
    <t>6.1. AVITUALLAMIENTO DE COMBUSTIBLES LÍQUIDOS</t>
  </si>
  <si>
    <t>7. TRÁFICO INTERIOR</t>
  </si>
  <si>
    <t>8. MERCANCÍAS EN TRÁNSITO</t>
  </si>
  <si>
    <t>Incluye cargas y descargas en tránsito y taras</t>
  </si>
  <si>
    <t>8.1. MERCANCÍAS EN TRÁNSITO EN CONTENEDORES</t>
  </si>
  <si>
    <t>9. TRÁFICO RO-RO</t>
  </si>
  <si>
    <t>Datos en unidades</t>
  </si>
  <si>
    <t>Incluye camiones, remolques, semirremolques, plataformas, cabezas tractoras, furgones y otros equipos</t>
  </si>
  <si>
    <t>9.1. UNIDADES DE TRANSPORTE INTERMODAL RO-RO</t>
  </si>
  <si>
    <t>10. CONTENEDORES</t>
  </si>
  <si>
    <t>Datos en TEUS</t>
  </si>
  <si>
    <t>10.1. CONTENEDORES EN TRÁNSITO</t>
  </si>
  <si>
    <t>11.1. BUQUES MERCANTES (G.T.)</t>
  </si>
  <si>
    <t>11. BUQUES MERCANTES (NÚMERO)</t>
  </si>
  <si>
    <t>Datos en número</t>
  </si>
  <si>
    <t>Incluye tanques, graneleros, carga general, portacontenedores, ro-ro, de pasaje y otros buques mercantes</t>
  </si>
  <si>
    <t>Datos en GT</t>
  </si>
  <si>
    <t>11.2. BUQUES DE CRUCERO (NÚMERO)</t>
  </si>
  <si>
    <t>Incluye embarques, desembarques y tránsito</t>
  </si>
  <si>
    <t>12. PASAJEROS EN RÉGIMEN DE TRANSPORTE Y DE CRUCERO</t>
  </si>
  <si>
    <t>Incluye cargas de combustibles líquidos</t>
  </si>
  <si>
    <t>12.2. PASAJEROS DE CRUCERO</t>
  </si>
  <si>
    <t>13.1. AUTOMÓVILES EN RÉGIMEN DE PASAJE</t>
  </si>
  <si>
    <t>Incluye embarques y desembarques</t>
  </si>
  <si>
    <t>Incluye descargas de peces, moluscos, crustáceos y otros productos</t>
  </si>
  <si>
    <t>12.1. PASAJEROS EN RÉGIMEN DE TRANSPORTE</t>
  </si>
  <si>
    <t>MERCANCÍAS SEGÚN SU NATURALEZA</t>
  </si>
  <si>
    <t>Acumulado desde enero</t>
  </si>
  <si>
    <t>Grupo energético</t>
  </si>
  <si>
    <t>Petróleo crudo</t>
  </si>
  <si>
    <t>Fueloil</t>
  </si>
  <si>
    <t>Gasoil</t>
  </si>
  <si>
    <t>Gasolina</t>
  </si>
  <si>
    <t>Otros productos petrolíferos</t>
  </si>
  <si>
    <t>Gases energéticos de petróleo</t>
  </si>
  <si>
    <t>Carbón y coque de petróleo</t>
  </si>
  <si>
    <t>Gas natural</t>
  </si>
  <si>
    <t>Biocombustibles</t>
  </si>
  <si>
    <t>Grupo siderometalúrgico</t>
  </si>
  <si>
    <t>Mineral de hierro</t>
  </si>
  <si>
    <t>Otros minerales y residuos metálicos</t>
  </si>
  <si>
    <t>Chatarra de hierro</t>
  </si>
  <si>
    <t>Productos siderúrgicos</t>
  </si>
  <si>
    <t>Otros productos metalúrgicos</t>
  </si>
  <si>
    <t>Grupo minerales no metálicos</t>
  </si>
  <si>
    <t>Sal común</t>
  </si>
  <si>
    <t>Otros minerales no metálicos</t>
  </si>
  <si>
    <t>Grupo abonos</t>
  </si>
  <si>
    <t>Fosfatos</t>
  </si>
  <si>
    <t>Potasas</t>
  </si>
  <si>
    <t>Abonos naturales y artificiales</t>
  </si>
  <si>
    <t>Grupo productos químicos</t>
  </si>
  <si>
    <t>Productos químicos</t>
  </si>
  <si>
    <t>Grupo materiales de construcción</t>
  </si>
  <si>
    <t>Asfalto</t>
  </si>
  <si>
    <t>Cemento y clínker</t>
  </si>
  <si>
    <t>Materiales de construcción elaborados</t>
  </si>
  <si>
    <t>Grupo agroganadero y alimentario</t>
  </si>
  <si>
    <t>Cereales y sus harinas</t>
  </si>
  <si>
    <t>Habas de soja</t>
  </si>
  <si>
    <t>Frutas, hortalizas y legumbres</t>
  </si>
  <si>
    <t>Vinos, bebidas, alcoholes y derivados</t>
  </si>
  <si>
    <t>Conservas</t>
  </si>
  <si>
    <t>Tabaco, cacao, café y especias</t>
  </si>
  <si>
    <t>Aceites y grasas</t>
  </si>
  <si>
    <t>Otros productos alimenticios</t>
  </si>
  <si>
    <t>Pescado congelado y refrigerado</t>
  </si>
  <si>
    <t>Piensos y forrajes</t>
  </si>
  <si>
    <t>Grupo otras mercancías</t>
  </si>
  <si>
    <t>Maderas y corcho</t>
  </si>
  <si>
    <t>Papel y pasta</t>
  </si>
  <si>
    <t>Maquinaria, aparatos, herramientas y respuestos</t>
  </si>
  <si>
    <t>Resto de mercancías</t>
  </si>
  <si>
    <t>Grupo vehículos y elementos de transporte</t>
  </si>
  <si>
    <t>Vehículos y sus piezas</t>
  </si>
  <si>
    <t>Taras de equipamiento ro-ro</t>
  </si>
  <si>
    <t>Tara de contenedores</t>
  </si>
  <si>
    <t>TOTAL MERCANCÍAS SEGÚN SU NATURALEZA Y PRESENTACIÓN  (*)</t>
  </si>
  <si>
    <t>Melilla</t>
  </si>
  <si>
    <t>Marín y Ría de Pontevedra</t>
  </si>
  <si>
    <t>Gijón</t>
  </si>
  <si>
    <t>Ferrol-San Cibrao</t>
  </si>
  <si>
    <t>Cartagena</t>
  </si>
  <si>
    <t>Bilbao</t>
  </si>
  <si>
    <t>Las Palmas</t>
  </si>
  <si>
    <t>Ceuta</t>
  </si>
  <si>
    <t>Barcelona</t>
  </si>
  <si>
    <t>Huelva</t>
  </si>
  <si>
    <t>Castellón</t>
  </si>
  <si>
    <t xml:space="preserve"> </t>
  </si>
  <si>
    <t>Motril</t>
  </si>
  <si>
    <t>TOTAL</t>
  </si>
  <si>
    <t xml:space="preserve"> Agosto </t>
  </si>
  <si>
    <t xml:space="preserve"> Agosto</t>
  </si>
  <si>
    <t>(graneles líquidos, graneles sólidos y mercancía general)</t>
  </si>
  <si>
    <t>13.2. AUTOMÓVILES EN RÉGIMEN DE MERCANCÍA</t>
  </si>
  <si>
    <t>Incluye tractores, autobuses, turismos, camiones, vehículos especiales, motocicletas y resto</t>
  </si>
  <si>
    <t>Incluye inicio, fin de línea y tránsito</t>
  </si>
  <si>
    <t>Incluye cargas de combustibles líquidos, agua, hielo, provisiones y varios</t>
  </si>
  <si>
    <t>Incluye buques de crucero en cualquier tipo de situación (sin indicencias, en reparación, en avituallamiento, en construcción, en desguace e inactivo)</t>
  </si>
  <si>
    <t xml:space="preserve"> TOTAL MERCANCÍAS SEGÚN SU NATURALEZA Y PRESENTACIÓN  (*)</t>
  </si>
  <si>
    <t xml:space="preserve"> Agosto de 2026</t>
  </si>
  <si>
    <t>En régimen de mercancía</t>
  </si>
  <si>
    <t>Málaga</t>
  </si>
  <si>
    <t>10.2. CONTENEDORES ORIGEN-DESTINO NACIONAL</t>
  </si>
  <si>
    <t>Incluye descargas y cargas sin tránsito, y el origen o el destino, respectivamente, es nacional. No incluye transbordo</t>
  </si>
  <si>
    <t>10.3. CONTENEDORES IMPORT-EXPORT</t>
  </si>
  <si>
    <t>Incluye descargas y cargas sin tránsito, y el origen o el destino, respectivamente, no es nacional. No incluye transbordo</t>
  </si>
  <si>
    <t>Import-Export</t>
  </si>
  <si>
    <t>Origen-destino nacional</t>
  </si>
  <si>
    <t>Fecha: 22/9/2026</t>
  </si>
  <si>
    <t>Pasaia</t>
  </si>
  <si>
    <t>Maquinaria, aparatos, herramientas y repuestos</t>
  </si>
  <si>
    <t>Baleares</t>
  </si>
  <si>
    <t xml:space="preserve">Agosto </t>
  </si>
  <si>
    <t>Santa Cruz de Tenerife</t>
  </si>
  <si>
    <t>Santander</t>
  </si>
  <si>
    <t>Sevilla</t>
  </si>
  <si>
    <t>Tarragona</t>
  </si>
  <si>
    <t>Valencia</t>
  </si>
  <si>
    <t>Vigo</t>
  </si>
  <si>
    <t>Vilagarcía</t>
  </si>
  <si>
    <t>1. IMPORTACIONES TOTALES</t>
  </si>
  <si>
    <t>Fecha: 21/09/2026</t>
  </si>
  <si>
    <t>Var.(%)</t>
  </si>
  <si>
    <t>No incluye tránsito, ni taras ni transbordo y el país de origen es distinto a España</t>
  </si>
  <si>
    <t>1.1. IMPORTACIONES DE GRANELES LÍQUIDOS</t>
  </si>
  <si>
    <t>1.2. IMPORTACIONES DE GRANELES SÓLIDOS</t>
  </si>
  <si>
    <t>1.3. IMPORTACIONES DE MERCANCÍA GENERAL</t>
  </si>
  <si>
    <t>-</t>
  </si>
  <si>
    <t>2. EXPORTACIONES TOTALES</t>
  </si>
  <si>
    <t>No incluye tránsito, ni taras ni transbordo y el país de destino es distinto a España</t>
  </si>
  <si>
    <t>2.1. EXPORTACIONES DE GRANELES LÍQUIDOS</t>
  </si>
  <si>
    <t>2.2. EXPORTACIONES DE GRANELES SÓLIDOS</t>
  </si>
  <si>
    <t>2.3. EXPORTACIONES DE MERCANCÍA GENERAL</t>
  </si>
  <si>
    <t>EVOLUCIÓN MENSUAL (toneladas)</t>
  </si>
  <si>
    <t>En la celda del mes actual del 2022 y 2021 copiar la fórmula del mes anterior y reemplazar el número del mes</t>
  </si>
  <si>
    <t>Año 2021: de enero al mes actual la fórmula está vinculada al resumen 2022 del mes correspondiente, para que los datos sean los más actualizados; para el resto de meses de 2021 la fórmula está vinculada al resumen 2021</t>
  </si>
  <si>
    <t xml:space="preserve">Gráfico 2022: incluir en Selcción datos el mes actual </t>
  </si>
  <si>
    <t>Fecha: 21/9/2026</t>
  </si>
  <si>
    <t>TRAFICO TOTAL</t>
  </si>
  <si>
    <t>GRANELES LIQUIDOS</t>
  </si>
  <si>
    <t>GRANELES SOLIDOS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</si>
  <si>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</si>
  <si>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</si>
  <si>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</si>
  <si>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</si>
  <si>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</si>
  <si>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</si>
  <si>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</si>
  <si>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</si>
  <si>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</si>
  <si>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</si>
  <si>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</si>
  <si>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</si>
  <si>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MERCANCIA GENERAL</t>
  </si>
  <si>
    <t>MERCANCIAS EN CONTENEDORES</t>
  </si>
  <si>
    <t>TEUS</t>
  </si>
  <si>
    <t>EVOLUCIÓN MENSUAL (%)</t>
  </si>
  <si>
    <t>Copiar la fórmula del mes anterior y actualizar de la siguiente forma:</t>
  </si>
  <si>
    <t>Tráfico total: la fórmula debe recoger de la celda AFx a la celda AF9 (para 2022) y de la celda AEx a la AE9 para 2021. Lo mismo para GL y GS pero cambiando la columna</t>
  </si>
  <si>
    <t>Mercancía General: la fórmula debe recoger de la celda AFx a la celda AF36 (para el 2022) y de la celda AEx a la AE36 para el 2021. Igual para M.en contenedores y Teus cambiando la columna</t>
  </si>
  <si>
    <t>Gráfico 2022: se incluirá en Selección datos el mes actual</t>
  </si>
  <si>
    <t>AFx a AF9</t>
  </si>
  <si>
    <t>AEx a AE9</t>
  </si>
  <si>
    <t>AFx a AF36</t>
  </si>
  <si>
    <t>AEx a AE36</t>
  </si>
  <si>
    <t>EVOLUCIÓN INTERANUAL (millones de toneladas)</t>
  </si>
  <si>
    <t>Añadir el mes actual en cada columna y copiar la fórmula del mes anterior, que habrá que cambiar de la siguiente forma:</t>
  </si>
  <si>
    <t>Tráfico total: la fórmula debe recoger de la celda AFx a la celda AF9 (para 2022) y de la celda AE20 a la AEx para 2021. Lo mismo para GL y GS pero cambiando la columna</t>
  </si>
  <si>
    <t>Mercancía General: la fórmula debe recoger de la celda AFx a la celda AF36 (para el 2022) y de la celda AE47 a la Aex para el 2021. Igual para M.en contenedores y Teus cambiando la columna</t>
  </si>
  <si>
    <t>En los gráficos se cambiará la Selección datos para que coja los datos del mes y los once meses anteriores</t>
  </si>
  <si>
    <t>Se marcará en gris la fila con los datos del mes anterior que ya no está en la Selección datos</t>
  </si>
  <si>
    <t>AE20 a AEx</t>
  </si>
  <si>
    <t xml:space="preserve">TEUS </t>
  </si>
  <si>
    <t>AE47 a AEx</t>
  </si>
  <si>
    <t>EVOLUCIÓN INTERANUAL (%)</t>
  </si>
  <si>
    <t>Tráfico total: la fórmula debe recoger de la celda AFx a la celda AF9 (para 2022) y de la celda AE20 a la AEx para 2021; también de la celda Aey a AE9 para el 2021 y de AD20 a Adx para 2020. Lo mismo para GL y GS pero cambiando la columna</t>
  </si>
  <si>
    <t>Mercancía General: la fórmula debe recoger de la celda AFx a la celda AF36 (para el 2022) y de la celda AE47 a la AEx para el 2021; además de la celda AEy a la AE36 para 2021 y de AD47 a Adx para 2020. Igual para M.en contenedores y Teus cambiando la columna</t>
  </si>
  <si>
    <t>AEy a AE9</t>
  </si>
  <si>
    <t>AD20 a ADx</t>
  </si>
  <si>
    <t>AEy a AE36</t>
  </si>
  <si>
    <t>AD47 a ADx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</si>
</sst>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d\-m\-yyyy;@"/>
    <numFmt numFmtId="165" formatCode="#,##0.0_ ;[Red]\-#,##0.0\ "/>
    <numFmt numFmtId="166" formatCode="#,##0_ ;[Red]\-#,##0\ "/>
    <numFmt numFmtId="167" formatCode="0.0"/>
    <numFmt numFmtId="168" formatCode="#,##0.0"/>
    <numFmt numFmtId="169" formatCode="[$-C0A]mmm\-yy;@"/>
    <numFmt numFmtId="170" formatCode="[$-C0A]mmmm\-yy;@"/>
  </numFmts>
  <fonts count="45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i/>
      <sz val="15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6"/>
      <color theme="4" tint="-0.4999237037263100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sz val="28"/>
      <color rgb="FF0A0943"/>
      <name val="Archivo"/>
      <family val="2"/>
    </font>
    <font>
      <sz val="11"/>
      <color theme="1"/>
      <name val="Archivo"/>
      <family val="2"/>
    </font>
    <font>
      <sz val="11"/>
      <name val="Calibri"/>
      <family val="2"/>
      <scheme val="minor"/>
    </font>
    <font>
      <i/>
      <sz val="8"/>
      <color theme="1"/>
      <name val="Arial"/>
      <family val="2"/>
    </font>
    <font>
      <sz val="9"/>
      <color theme="1"/>
      <name val="Arial"/>
      <family val="2"/>
    </font>
    <font>
      <b/>
      <sz val="16"/>
      <color rgb="FF0A0A44"/>
      <name val="Arial"/>
      <family val="2"/>
    </font>
    <font>
      <b/>
      <sz val="8"/>
      <color rgb="FF363636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rgb="FF363636"/>
      <name val="Arial"/>
      <family val="2"/>
    </font>
    <font>
      <sz val="11"/>
      <color theme="0"/>
      <name val="Calibri"/>
      <family val="2"/>
      <scheme val="minor"/>
    </font>
    <font>
      <b/>
      <sz val="9"/>
      <color theme="0"/>
      <name val="Arial"/>
      <family val="2"/>
    </font>
    <font>
      <i/>
      <sz val="9"/>
      <color rgb="FFFF0000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8"/>
      <color theme="0"/>
      <name val="Arial"/>
      <family val="2"/>
    </font>
    <font>
      <sz val="12"/>
      <color rgb="FF0A0A44"/>
      <name val="Arial"/>
      <family val="2"/>
    </font>
    <font>
      <b/>
      <sz val="10"/>
      <color theme="0"/>
      <name val="Arial"/>
      <family val="2"/>
    </font>
    <font>
      <b/>
      <sz val="10"/>
      <color rgb="FF363636"/>
      <name val="Arial"/>
      <family val="2"/>
    </font>
    <font>
      <sz val="10"/>
      <color rgb="FF363636"/>
      <name val="Arial"/>
      <family val="2"/>
    </font>
    <font>
      <b/>
      <sz val="9"/>
      <color theme="1"/>
      <name val="Arial"/>
      <family val="2"/>
    </font>
    <font>
      <i/>
      <sz val="10"/>
      <color theme="1"/>
      <name val="Arial"/>
      <family val="2"/>
    </font>
    <font>
      <sz val="12"/>
      <color theme="1"/>
      <name val="Arial"/>
      <family val="2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20"/>
      <color rgb="FF0A0A44"/>
      <name val="Arial"/>
      <family val="2"/>
    </font>
    <font>
      <sz val="11"/>
      <color theme="0"/>
      <name val="Arial"/>
      <family val="2"/>
    </font>
    <font>
      <b/>
      <sz val="14"/>
      <color theme="1"/>
      <name val="Arial"/>
      <family val="2"/>
    </font>
    <font>
      <b/>
      <sz val="11"/>
      <color theme="0"/>
      <name val="Arial"/>
      <family val="2"/>
    </font>
    <font>
      <b/>
      <sz val="16"/>
      <color rgb="FF00408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A7BCE3"/>
        <bgColor indexed="64"/>
      </patternFill>
    </fill>
    <fill>
      <patternFill patternType="solid">
        <fgColor rgb="FFD9E1F2"/>
        <bgColor indexed="64"/>
      </patternFill>
    </fill>
    <fill>
      <patternFill patternType="solid">
        <fgColor rgb="FF0A0A44"/>
        <bgColor indexed="64"/>
      </patternFill>
    </fill>
    <fill>
      <patternFill patternType="solid">
        <fgColor theme="0"/>
        <bgColor indexed="64"/>
      </patternFill>
    </fill>
  </fills>
  <borders count="75">
    <border>
      <left/>
      <right/>
      <top/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/>
      <bottom/>
      <diagonal/>
    </border>
    <border>
      <left style="thin">
        <color rgb="FFA7BCE3"/>
      </left>
      <right style="thin">
        <color rgb="FFA7BCE3"/>
      </right>
      <top style="thin">
        <color theme="0"/>
      </top>
      <bottom/>
      <diagonal/>
    </border>
    <border>
      <left/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auto="1"/>
      </left>
      <right/>
      <top style="thin">
        <color auto="1"/>
      </top>
      <bottom style="thin">
        <color theme="0"/>
      </bottom>
      <diagonal/>
    </border>
    <border>
      <left/>
      <right/>
      <top style="thin">
        <color auto="1"/>
      </top>
      <bottom style="thin">
        <color theme="0"/>
      </bottom>
      <diagonal/>
    </border>
    <border>
      <left style="thin">
        <color rgb="FF0A0A44"/>
      </left>
      <right/>
      <top style="thin">
        <color theme="0"/>
      </top>
      <bottom style="thin">
        <color theme="0"/>
      </bottom>
      <diagonal/>
    </border>
    <border>
      <left style="thin">
        <color auto="1"/>
      </left>
      <right/>
      <top style="thin">
        <color theme="0"/>
      </top>
      <bottom style="thin">
        <color theme="0"/>
      </bottom>
      <diagonal/>
    </border>
    <border>
      <left style="thin">
        <color auto="1"/>
      </left>
      <right/>
      <top style="thin">
        <color theme="0"/>
      </top>
      <bottom style="thin">
        <color auto="1"/>
      </bottom>
      <diagonal/>
    </border>
    <border>
      <left/>
      <right/>
      <top style="thin">
        <color theme="0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theme="0"/>
      </bottom>
      <diagonal/>
    </border>
    <border>
      <left/>
      <right style="thin">
        <color auto="1"/>
      </right>
      <top style="thin">
        <color theme="0"/>
      </top>
      <bottom style="thin">
        <color auto="1"/>
      </bottom>
      <diagonal/>
    </border>
    <border>
      <left style="thin">
        <color theme="0"/>
      </left>
      <right/>
      <top style="thin">
        <color auto="1"/>
      </top>
      <bottom style="thin">
        <color theme="0"/>
      </bottom>
      <diagonal/>
    </border>
    <border>
      <left style="thin">
        <color rgb="FF0A0A44"/>
      </left>
      <right/>
      <top style="thin">
        <color auto="1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auto="1"/>
      </bottom>
      <diagonal/>
    </border>
    <border>
      <left style="thin">
        <color rgb="FF0A0A44"/>
      </left>
      <right/>
      <top style="thin">
        <color theme="0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/>
      </left>
      <right style="thin">
        <color theme="0"/>
      </right>
      <top style="thin">
        <color auto="1"/>
      </top>
      <bottom style="thin">
        <color auto="1"/>
      </bottom>
      <diagonal/>
    </border>
    <border>
      <left style="thin">
        <color theme="0"/>
      </left>
      <right/>
      <top style="thin">
        <color auto="1"/>
      </top>
      <bottom style="thin">
        <color auto="1"/>
      </bottom>
      <diagonal/>
    </border>
    <border>
      <left style="thin">
        <color rgb="FF0A0A44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theme="0" tint="-0.14996795556505021"/>
      </bottom>
      <diagonal/>
    </border>
    <border>
      <left style="thin">
        <color theme="0" tint="-0.14996795556505021"/>
      </left>
      <right/>
      <top/>
      <bottom/>
      <diagonal/>
    </border>
    <border>
      <left/>
      <right/>
      <top style="thin">
        <color theme="0" tint="-0.14996795556505021"/>
      </top>
      <bottom/>
      <diagonal/>
    </border>
    <border>
      <left/>
      <right style="thin">
        <color theme="0" tint="-0.14996795556505021"/>
      </right>
      <top/>
      <bottom style="thin">
        <color theme="0" tint="-0.14996795556505021"/>
      </bottom>
      <diagonal/>
    </border>
    <border>
      <left/>
      <right style="thin">
        <color theme="0"/>
      </right>
      <top style="thin">
        <color theme="0"/>
      </top>
      <bottom style="thin">
        <color theme="2" tint="-9.9917600024414813E-2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2" tint="-9.9917600024414813E-2"/>
      </bottom>
      <diagonal/>
    </border>
    <border>
      <left style="thin">
        <color theme="0"/>
      </left>
      <right/>
      <top/>
      <bottom style="thin">
        <color theme="0" tint="-0.14996795556505021"/>
      </bottom>
      <diagonal/>
    </border>
    <border>
      <left style="thin">
        <color theme="0"/>
      </left>
      <right/>
      <top style="thin">
        <color theme="0" tint="-0.14996795556505021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auto="1"/>
      </bottom>
      <diagonal/>
    </border>
    <border>
      <left style="thin">
        <color theme="0"/>
      </left>
      <right style="thin">
        <color rgb="FFFFFFFF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rgb="FFFFFFFF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rgb="FFFFFFFF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rgb="FFFFFFFF"/>
      </bottom>
      <diagonal/>
    </border>
    <border>
      <left style="thin">
        <color theme="0"/>
      </left>
      <right style="thin">
        <color rgb="FFFFFFFF"/>
      </right>
      <top/>
      <bottom style="thin">
        <color theme="0"/>
      </bottom>
      <diagonal/>
    </border>
    <border>
      <left/>
      <right style="thin">
        <color rgb="FFFFFFFF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auto="1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auto="1"/>
      </top>
      <bottom style="thin">
        <color auto="1"/>
      </bottom>
      <diagonal/>
    </border>
    <border>
      <left style="thin">
        <color rgb="FFFFFFFF"/>
      </left>
      <right style="thin">
        <color rgb="FF0A0A44"/>
      </right>
      <top style="thin">
        <color auto="1"/>
      </top>
      <bottom style="thin">
        <color auto="1"/>
      </bottom>
      <diagonal/>
    </border>
    <border>
      <left style="thin">
        <color rgb="FF0A0A44"/>
      </left>
      <right/>
      <top style="thin">
        <color auto="1"/>
      </top>
      <bottom style="thin">
        <color rgb="FFFFFFFF"/>
      </bottom>
      <diagonal/>
    </border>
    <border>
      <left/>
      <right/>
      <top style="thin">
        <color auto="1"/>
      </top>
      <bottom style="thin">
        <color rgb="FFFFFFFF"/>
      </bottom>
      <diagonal/>
    </border>
    <border>
      <left/>
      <right style="thin">
        <color auto="1"/>
      </right>
      <top style="thin">
        <color auto="1"/>
      </top>
      <bottom style="thin">
        <color rgb="FFFFFFFF"/>
      </bottom>
      <diagonal/>
    </border>
    <border>
      <left style="thin">
        <color auto="1"/>
      </left>
      <right/>
      <top style="thin">
        <color auto="1"/>
      </top>
      <bottom style="thin">
        <color rgb="FFFFFFFF"/>
      </bottom>
      <diagonal/>
    </border>
    <border>
      <left style="thin">
        <color theme="0"/>
      </left>
      <right style="thin">
        <color rgb="FFFFFFFF"/>
      </right>
      <top style="thin">
        <color theme="0"/>
      </top>
      <bottom style="thin">
        <color auto="1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theme="0"/>
      </right>
      <top style="thin">
        <color theme="0"/>
      </top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/>
      <top/>
      <bottom style="thin">
        <color theme="2" tint="-9.9948118533890809E-2"/>
      </bottom>
      <diagonal/>
    </border>
    <border>
      <left/>
      <right/>
      <top style="thin">
        <color theme="2" tint="-9.9948118533890809E-2"/>
      </top>
      <bottom/>
      <diagonal/>
    </border>
    <border>
      <left style="thin">
        <color theme="0"/>
      </left>
      <right/>
      <top/>
      <bottom style="thin">
        <color theme="2" tint="-9.9948118533890809E-2"/>
      </bottom>
      <diagonal/>
    </border>
    <border>
      <left style="thin">
        <color theme="0"/>
      </left>
      <right/>
      <top style="thin">
        <color theme="2" tint="-9.9948118533890809E-2"/>
      </top>
      <bottom/>
      <diagonal/>
    </border>
    <border>
      <left/>
      <right style="thin">
        <color theme="0"/>
      </right>
      <top style="thin">
        <color theme="0"/>
      </top>
      <bottom style="thin">
        <color theme="2" tint="-9.9948118533890809E-2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2" tint="-9.9948118533890809E-2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2">
    <xf numFmtId="0" fontId="0" fillId="0" borderId="0"/>
    <xf numFmtId="0" fontId="38" fillId="0" borderId="0"/>
  </cellStyleXfs>
  <cellXfs count="284">
    <xf numFmtId="0" fontId="0" fillId="0" borderId="0" xfId="0"/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/>
    <xf numFmtId="0" fontId="2" fillId="0" borderId="0" xfId="0" applyFont="1"/>
    <xf numFmtId="0" fontId="6" fillId="0" borderId="0" xfId="0" applyFont="1"/>
    <xf numFmtId="0" fontId="0" fillId="0" borderId="1" xfId="0" applyBorder="1"/>
    <xf numFmtId="164" fontId="7" fillId="0" borderId="0" xfId="0" applyNumberFormat="1" applyFont="1"/>
    <xf numFmtId="0" fontId="8" fillId="0" borderId="0" xfId="0" applyFont="1" applyAlignment="1">
      <alignment horizontal="right"/>
    </xf>
    <xf numFmtId="0" fontId="9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11" fillId="0" borderId="0" xfId="0" applyFont="1" applyAlignment="1">
      <alignment horizontal="center"/>
    </xf>
    <xf numFmtId="0" fontId="9" fillId="0" borderId="0" xfId="0" applyFont="1" applyAlignment="1">
      <alignment horizontal="left" vertical="top"/>
    </xf>
    <xf numFmtId="0" fontId="7" fillId="0" borderId="0" xfId="0" applyFont="1"/>
    <xf numFmtId="0" fontId="13" fillId="0" borderId="0" xfId="0" applyFont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14" fillId="0" borderId="7" xfId="0" applyFont="1" applyBorder="1"/>
    <xf numFmtId="0" fontId="15" fillId="0" borderId="7" xfId="0" applyFont="1" applyBorder="1"/>
    <xf numFmtId="0" fontId="18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21" fillId="0" borderId="0" xfId="0" applyFont="1"/>
    <xf numFmtId="0" fontId="22" fillId="0" borderId="0" xfId="0" applyFont="1" applyAlignment="1">
      <alignment horizontal="right"/>
    </xf>
    <xf numFmtId="0" fontId="23" fillId="2" borderId="4" xfId="0" applyFont="1" applyFill="1" applyBorder="1" applyAlignment="1">
      <alignment horizontal="left" vertical="center"/>
    </xf>
    <xf numFmtId="0" fontId="23" fillId="2" borderId="8" xfId="0" applyFont="1" applyFill="1" applyBorder="1" applyAlignment="1">
      <alignment horizontal="left" vertical="center"/>
    </xf>
    <xf numFmtId="0" fontId="7" fillId="0" borderId="1" xfId="0" applyFont="1" applyBorder="1"/>
    <xf numFmtId="0" fontId="12" fillId="0" borderId="1" xfId="0" applyFont="1" applyBorder="1"/>
    <xf numFmtId="0" fontId="24" fillId="0" borderId="0" xfId="0" applyFont="1"/>
    <xf numFmtId="0" fontId="22" fillId="3" borderId="16" xfId="0" applyFont="1" applyFill="1" applyBorder="1" applyAlignment="1">
      <alignment horizontal="left" vertical="center"/>
    </xf>
    <xf numFmtId="0" fontId="20" fillId="3" borderId="10" xfId="0" applyFont="1" applyFill="1" applyBorder="1" applyAlignment="1">
      <alignment horizontal="right" vertical="center"/>
    </xf>
    <xf numFmtId="0" fontId="20" fillId="4" borderId="4" xfId="0" applyFont="1" applyFill="1" applyBorder="1" applyAlignment="1">
      <alignment horizontal="left" vertical="center"/>
    </xf>
    <xf numFmtId="0" fontId="20" fillId="4" borderId="8" xfId="0" applyFont="1" applyFill="1" applyBorder="1" applyAlignment="1">
      <alignment horizontal="left" vertical="center"/>
    </xf>
    <xf numFmtId="0" fontId="20" fillId="2" borderId="4" xfId="0" applyFont="1" applyFill="1" applyBorder="1" applyAlignment="1">
      <alignment horizontal="left" vertical="center"/>
    </xf>
    <xf numFmtId="0" fontId="20" fillId="3" borderId="0" xfId="0" applyFont="1" applyFill="1" applyAlignment="1">
      <alignment horizontal="right" vertical="center"/>
    </xf>
    <xf numFmtId="0" fontId="17" fillId="0" borderId="0" xfId="0" applyFont="1" applyAlignment="1">
      <alignment vertical="center"/>
    </xf>
    <xf numFmtId="3" fontId="28" fillId="4" borderId="6" xfId="0" applyNumberFormat="1" applyFont="1" applyFill="1" applyBorder="1" applyAlignment="1">
      <alignment vertical="center"/>
    </xf>
    <xf numFmtId="3" fontId="28" fillId="0" borderId="6" xfId="0" applyNumberFormat="1" applyFont="1" applyBorder="1" applyAlignment="1">
      <alignment vertical="center"/>
    </xf>
    <xf numFmtId="3" fontId="29" fillId="3" borderId="12" xfId="0" applyNumberFormat="1" applyFont="1" applyFill="1" applyBorder="1" applyAlignment="1">
      <alignment horizontal="right" vertical="center"/>
    </xf>
    <xf numFmtId="3" fontId="29" fillId="3" borderId="4" xfId="0" applyNumberFormat="1" applyFont="1" applyFill="1" applyBorder="1" applyAlignment="1">
      <alignment horizontal="right" vertical="center"/>
    </xf>
    <xf numFmtId="3" fontId="28" fillId="4" borderId="12" xfId="0" applyNumberFormat="1" applyFont="1" applyFill="1" applyBorder="1" applyAlignment="1">
      <alignment horizontal="right" vertical="center"/>
    </xf>
    <xf numFmtId="3" fontId="28" fillId="4" borderId="8" xfId="0" applyNumberFormat="1" applyFont="1" applyFill="1" applyBorder="1" applyAlignment="1">
      <alignment horizontal="right" vertical="center"/>
    </xf>
    <xf numFmtId="3" fontId="28" fillId="4" borderId="4" xfId="0" applyNumberFormat="1" applyFont="1" applyFill="1" applyBorder="1" applyAlignment="1">
      <alignment horizontal="right" vertical="center"/>
    </xf>
    <xf numFmtId="3" fontId="28" fillId="4" borderId="10" xfId="0" applyNumberFormat="1" applyFont="1" applyFill="1" applyBorder="1" applyAlignment="1">
      <alignment horizontal="right" vertical="center"/>
    </xf>
    <xf numFmtId="3" fontId="28" fillId="4" borderId="6" xfId="0" applyNumberFormat="1" applyFont="1" applyFill="1" applyBorder="1" applyAlignment="1">
      <alignment horizontal="right" vertical="center"/>
    </xf>
    <xf numFmtId="3" fontId="28" fillId="0" borderId="4" xfId="0" applyNumberFormat="1" applyFont="1" applyBorder="1" applyAlignment="1">
      <alignment horizontal="right" vertical="center"/>
    </xf>
    <xf numFmtId="3" fontId="28" fillId="0" borderId="9" xfId="0" applyNumberFormat="1" applyFont="1" applyBorder="1" applyAlignment="1">
      <alignment horizontal="right" vertical="center"/>
    </xf>
    <xf numFmtId="3" fontId="28" fillId="0" borderId="8" xfId="0" applyNumberFormat="1" applyFont="1" applyBorder="1" applyAlignment="1">
      <alignment horizontal="right" vertical="center"/>
    </xf>
    <xf numFmtId="3" fontId="28" fillId="4" borderId="3" xfId="0" applyNumberFormat="1" applyFont="1" applyFill="1" applyBorder="1" applyAlignment="1">
      <alignment horizontal="right" vertical="center"/>
    </xf>
    <xf numFmtId="3" fontId="28" fillId="4" borderId="13" xfId="0" applyNumberFormat="1" applyFont="1" applyFill="1" applyBorder="1" applyAlignment="1">
      <alignment horizontal="right" vertical="center"/>
    </xf>
    <xf numFmtId="166" fontId="28" fillId="4" borderId="4" xfId="0" applyNumberFormat="1" applyFont="1" applyFill="1" applyBorder="1" applyAlignment="1">
      <alignment horizontal="right" vertical="center"/>
    </xf>
    <xf numFmtId="165" fontId="28" fillId="4" borderId="4" xfId="0" applyNumberFormat="1" applyFont="1" applyFill="1" applyBorder="1" applyAlignment="1">
      <alignment horizontal="right" vertical="center"/>
    </xf>
    <xf numFmtId="3" fontId="28" fillId="2" borderId="4" xfId="0" applyNumberFormat="1" applyFont="1" applyFill="1" applyBorder="1" applyAlignment="1">
      <alignment horizontal="right" vertical="center"/>
    </xf>
    <xf numFmtId="166" fontId="28" fillId="2" borderId="4" xfId="0" applyNumberFormat="1" applyFont="1" applyFill="1" applyBorder="1" applyAlignment="1">
      <alignment horizontal="right" vertical="center"/>
    </xf>
    <xf numFmtId="165" fontId="28" fillId="2" borderId="4" xfId="0" applyNumberFormat="1" applyFont="1" applyFill="1" applyBorder="1" applyAlignment="1">
      <alignment horizontal="right" vertical="center"/>
    </xf>
    <xf numFmtId="3" fontId="28" fillId="4" borderId="1" xfId="0" applyNumberFormat="1" applyFont="1" applyFill="1" applyBorder="1" applyAlignment="1">
      <alignment horizontal="right" vertical="center"/>
    </xf>
    <xf numFmtId="3" fontId="28" fillId="4" borderId="0" xfId="0" applyNumberFormat="1" applyFont="1" applyFill="1" applyAlignment="1">
      <alignment horizontal="right" vertical="center"/>
    </xf>
    <xf numFmtId="3" fontId="28" fillId="0" borderId="14" xfId="0" applyNumberFormat="1" applyFont="1" applyBorder="1" applyAlignment="1">
      <alignment horizontal="right" vertical="center"/>
    </xf>
    <xf numFmtId="3" fontId="28" fillId="0" borderId="1" xfId="0" applyNumberFormat="1" applyFont="1" applyBorder="1" applyAlignment="1">
      <alignment horizontal="right" vertical="center"/>
    </xf>
    <xf numFmtId="3" fontId="28" fillId="0" borderId="6" xfId="0" applyNumberFormat="1" applyFont="1" applyBorder="1" applyAlignment="1">
      <alignment horizontal="right" vertical="center"/>
    </xf>
    <xf numFmtId="3" fontId="28" fillId="0" borderId="0" xfId="0" applyNumberFormat="1" applyFont="1" applyAlignment="1">
      <alignment horizontal="right" vertical="center"/>
    </xf>
    <xf numFmtId="0" fontId="7" fillId="0" borderId="10" xfId="0" applyFont="1" applyBorder="1"/>
    <xf numFmtId="0" fontId="17" fillId="0" borderId="10" xfId="0" applyFont="1" applyBorder="1" applyAlignment="1">
      <alignment vertical="center"/>
    </xf>
    <xf numFmtId="164" fontId="22" fillId="0" borderId="0" xfId="0" applyNumberFormat="1" applyFont="1" applyAlignment="1">
      <alignment horizontal="right" vertical="center"/>
    </xf>
    <xf numFmtId="0" fontId="16" fillId="0" borderId="0" xfId="0" applyFont="1"/>
    <xf numFmtId="3" fontId="30" fillId="5" borderId="12" xfId="0" applyNumberFormat="1" applyFont="1" applyFill="1" applyBorder="1" applyAlignment="1">
      <alignment horizontal="right" vertical="center"/>
    </xf>
    <xf numFmtId="3" fontId="30" fillId="5" borderId="8" xfId="0" applyNumberFormat="1" applyFont="1" applyFill="1" applyBorder="1" applyAlignment="1">
      <alignment horizontal="right" vertical="center"/>
    </xf>
    <xf numFmtId="3" fontId="30" fillId="5" borderId="6" xfId="0" applyNumberFormat="1" applyFont="1" applyFill="1" applyBorder="1" applyAlignment="1">
      <alignment horizontal="right" vertical="center"/>
    </xf>
    <xf numFmtId="0" fontId="31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21" fillId="0" borderId="0" xfId="0" applyFont="1" applyAlignment="1">
      <alignment horizontal="left" vertical="center"/>
    </xf>
    <xf numFmtId="0" fontId="19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3" fontId="32" fillId="5" borderId="14" xfId="0" applyNumberFormat="1" applyFont="1" applyFill="1" applyBorder="1" applyAlignment="1">
      <alignment horizontal="right" vertical="center"/>
    </xf>
    <xf numFmtId="165" fontId="32" fillId="5" borderId="14" xfId="0" applyNumberFormat="1" applyFont="1" applyFill="1" applyBorder="1" applyAlignment="1">
      <alignment horizontal="right" vertical="center"/>
    </xf>
    <xf numFmtId="166" fontId="34" fillId="6" borderId="9" xfId="0" applyNumberFormat="1" applyFont="1" applyFill="1" applyBorder="1" applyAlignment="1">
      <alignment horizontal="right" vertical="center"/>
    </xf>
    <xf numFmtId="165" fontId="34" fillId="6" borderId="9" xfId="0" applyNumberFormat="1" applyFont="1" applyFill="1" applyBorder="1" applyAlignment="1">
      <alignment horizontal="right" vertical="center"/>
    </xf>
    <xf numFmtId="0" fontId="32" fillId="5" borderId="6" xfId="0" applyFont="1" applyFill="1" applyBorder="1" applyAlignment="1">
      <alignment horizontal="center" vertical="center"/>
    </xf>
    <xf numFmtId="165" fontId="34" fillId="6" borderId="17" xfId="0" applyNumberFormat="1" applyFont="1" applyFill="1" applyBorder="1" applyAlignment="1">
      <alignment horizontal="right" vertical="center"/>
    </xf>
    <xf numFmtId="0" fontId="33" fillId="0" borderId="8" xfId="0" applyFont="1" applyBorder="1" applyAlignment="1">
      <alignment vertical="center"/>
    </xf>
    <xf numFmtId="3" fontId="34" fillId="0" borderId="18" xfId="0" applyNumberFormat="1" applyFont="1" applyBorder="1" applyAlignment="1">
      <alignment horizontal="right" vertical="center"/>
    </xf>
    <xf numFmtId="3" fontId="34" fillId="0" borderId="19" xfId="0" applyNumberFormat="1" applyFont="1" applyBorder="1" applyAlignment="1">
      <alignment horizontal="right" vertical="center"/>
    </xf>
    <xf numFmtId="3" fontId="34" fillId="0" borderId="20" xfId="0" applyNumberFormat="1" applyFont="1" applyBorder="1" applyAlignment="1">
      <alignment horizontal="right" vertical="center"/>
    </xf>
    <xf numFmtId="3" fontId="34" fillId="0" borderId="9" xfId="0" applyNumberFormat="1" applyFont="1" applyBorder="1" applyAlignment="1">
      <alignment horizontal="right" vertical="center"/>
    </xf>
    <xf numFmtId="3" fontId="34" fillId="0" borderId="21" xfId="0" applyNumberFormat="1" applyFont="1" applyBorder="1" applyAlignment="1">
      <alignment horizontal="right" vertical="center"/>
    </xf>
    <xf numFmtId="3" fontId="34" fillId="0" borderId="22" xfId="0" applyNumberFormat="1" applyFont="1" applyBorder="1" applyAlignment="1">
      <alignment horizontal="right" vertical="center"/>
    </xf>
    <xf numFmtId="3" fontId="34" fillId="0" borderId="23" xfId="0" applyNumberFormat="1" applyFont="1" applyBorder="1" applyAlignment="1">
      <alignment horizontal="right" vertical="center"/>
    </xf>
    <xf numFmtId="166" fontId="34" fillId="6" borderId="19" xfId="0" applyNumberFormat="1" applyFont="1" applyFill="1" applyBorder="1" applyAlignment="1">
      <alignment horizontal="right" vertical="center"/>
    </xf>
    <xf numFmtId="165" fontId="34" fillId="6" borderId="24" xfId="0" applyNumberFormat="1" applyFont="1" applyFill="1" applyBorder="1" applyAlignment="1">
      <alignment horizontal="right" vertical="center"/>
    </xf>
    <xf numFmtId="166" fontId="34" fillId="6" borderId="23" xfId="0" applyNumberFormat="1" applyFont="1" applyFill="1" applyBorder="1" applyAlignment="1">
      <alignment horizontal="right" vertical="center"/>
    </xf>
    <xf numFmtId="165" fontId="34" fillId="6" borderId="25" xfId="0" applyNumberFormat="1" applyFont="1" applyFill="1" applyBorder="1" applyAlignment="1">
      <alignment horizontal="right" vertical="center"/>
    </xf>
    <xf numFmtId="0" fontId="33" fillId="0" borderId="26" xfId="0" applyFont="1" applyBorder="1" applyAlignment="1">
      <alignment vertical="center"/>
    </xf>
    <xf numFmtId="3" fontId="34" fillId="0" borderId="27" xfId="0" applyNumberFormat="1" applyFont="1" applyBorder="1" applyAlignment="1">
      <alignment horizontal="right" vertical="center"/>
    </xf>
    <xf numFmtId="165" fontId="34" fillId="6" borderId="19" xfId="0" applyNumberFormat="1" applyFont="1" applyFill="1" applyBorder="1" applyAlignment="1">
      <alignment horizontal="right" vertical="center"/>
    </xf>
    <xf numFmtId="0" fontId="33" fillId="0" borderId="28" xfId="0" applyFont="1" applyBorder="1" applyAlignment="1">
      <alignment vertical="center"/>
    </xf>
    <xf numFmtId="3" fontId="34" fillId="0" borderId="29" xfId="0" applyNumberFormat="1" applyFont="1" applyBorder="1" applyAlignment="1">
      <alignment horizontal="right" vertical="center"/>
    </xf>
    <xf numFmtId="165" fontId="34" fillId="6" borderId="23" xfId="0" applyNumberFormat="1" applyFont="1" applyFill="1" applyBorder="1" applyAlignment="1">
      <alignment horizontal="right" vertical="center"/>
    </xf>
    <xf numFmtId="0" fontId="33" fillId="0" borderId="28" xfId="0" applyFont="1" applyBorder="1" applyAlignment="1">
      <alignment horizontal="left" vertical="center"/>
    </xf>
    <xf numFmtId="166" fontId="34" fillId="6" borderId="30" xfId="0" applyNumberFormat="1" applyFont="1" applyFill="1" applyBorder="1" applyAlignment="1">
      <alignment horizontal="right" vertical="center"/>
    </xf>
    <xf numFmtId="165" fontId="34" fillId="6" borderId="30" xfId="0" applyNumberFormat="1" applyFont="1" applyFill="1" applyBorder="1" applyAlignment="1">
      <alignment horizontal="right" vertical="center"/>
    </xf>
    <xf numFmtId="165" fontId="34" fillId="6" borderId="31" xfId="0" applyNumberFormat="1" applyFont="1" applyFill="1" applyBorder="1" applyAlignment="1">
      <alignment horizontal="right" vertical="center"/>
    </xf>
    <xf numFmtId="0" fontId="33" fillId="3" borderId="32" xfId="0" applyFont="1" applyFill="1" applyBorder="1" applyAlignment="1">
      <alignment horizontal="left" vertical="center" wrapText="1"/>
    </xf>
    <xf numFmtId="0" fontId="35" fillId="0" borderId="0" xfId="0" applyFont="1" applyAlignment="1">
      <alignment horizontal="right" vertical="center"/>
    </xf>
    <xf numFmtId="0" fontId="36" fillId="0" borderId="0" xfId="0" applyFont="1" applyAlignment="1">
      <alignment vertical="center"/>
    </xf>
    <xf numFmtId="3" fontId="34" fillId="4" borderId="9" xfId="0" applyNumberFormat="1" applyFont="1" applyFill="1" applyBorder="1" applyAlignment="1">
      <alignment horizontal="right" vertical="center"/>
    </xf>
    <xf numFmtId="0" fontId="33" fillId="4" borderId="8" xfId="0" applyFont="1" applyFill="1" applyBorder="1" applyAlignment="1">
      <alignment vertical="center"/>
    </xf>
    <xf numFmtId="3" fontId="34" fillId="4" borderId="20" xfId="0" applyNumberFormat="1" applyFont="1" applyFill="1" applyBorder="1" applyAlignment="1">
      <alignment horizontal="right" vertical="center"/>
    </xf>
    <xf numFmtId="0" fontId="33" fillId="4" borderId="26" xfId="0" applyFont="1" applyFill="1" applyBorder="1" applyAlignment="1">
      <alignment vertical="center"/>
    </xf>
    <xf numFmtId="3" fontId="34" fillId="4" borderId="27" xfId="0" applyNumberFormat="1" applyFont="1" applyFill="1" applyBorder="1" applyAlignment="1">
      <alignment horizontal="right" vertical="center"/>
    </xf>
    <xf numFmtId="3" fontId="34" fillId="4" borderId="19" xfId="0" applyNumberFormat="1" applyFont="1" applyFill="1" applyBorder="1" applyAlignment="1">
      <alignment horizontal="right" vertical="center"/>
    </xf>
    <xf numFmtId="0" fontId="33" fillId="4" borderId="28" xfId="0" applyFont="1" applyFill="1" applyBorder="1" applyAlignment="1">
      <alignment vertical="center"/>
    </xf>
    <xf numFmtId="3" fontId="34" fillId="4" borderId="29" xfId="0" applyNumberFormat="1" applyFont="1" applyFill="1" applyBorder="1" applyAlignment="1">
      <alignment horizontal="right" vertical="center"/>
    </xf>
    <xf numFmtId="3" fontId="34" fillId="4" borderId="23" xfId="0" applyNumberFormat="1" applyFont="1" applyFill="1" applyBorder="1" applyAlignment="1">
      <alignment horizontal="right" vertical="center"/>
    </xf>
    <xf numFmtId="0" fontId="33" fillId="4" borderId="33" xfId="0" applyFont="1" applyFill="1" applyBorder="1" applyAlignment="1">
      <alignment vertical="center"/>
    </xf>
    <xf numFmtId="3" fontId="34" fillId="4" borderId="34" xfId="0" applyNumberFormat="1" applyFont="1" applyFill="1" applyBorder="1" applyAlignment="1">
      <alignment horizontal="right" vertical="center"/>
    </xf>
    <xf numFmtId="3" fontId="34" fillId="4" borderId="30" xfId="0" applyNumberFormat="1" applyFont="1" applyFill="1" applyBorder="1" applyAlignment="1">
      <alignment horizontal="right" vertical="center"/>
    </xf>
    <xf numFmtId="0" fontId="33" fillId="4" borderId="8" xfId="0" applyFont="1" applyFill="1" applyBorder="1" applyAlignment="1">
      <alignment horizontal="left" vertical="center"/>
    </xf>
    <xf numFmtId="3" fontId="34" fillId="4" borderId="21" xfId="0" applyNumberFormat="1" applyFont="1" applyFill="1" applyBorder="1" applyAlignment="1">
      <alignment horizontal="right" vertical="center"/>
    </xf>
    <xf numFmtId="3" fontId="34" fillId="4" borderId="18" xfId="0" applyNumberFormat="1" applyFont="1" applyFill="1" applyBorder="1" applyAlignment="1">
      <alignment horizontal="right" vertical="center"/>
    </xf>
    <xf numFmtId="3" fontId="34" fillId="4" borderId="22" xfId="0" applyNumberFormat="1" applyFont="1" applyFill="1" applyBorder="1" applyAlignment="1">
      <alignment horizontal="right" vertical="center"/>
    </xf>
    <xf numFmtId="3" fontId="34" fillId="4" borderId="35" xfId="0" applyNumberFormat="1" applyFont="1" applyFill="1" applyBorder="1" applyAlignment="1">
      <alignment horizontal="right" vertical="center"/>
    </xf>
    <xf numFmtId="0" fontId="0" fillId="0" borderId="36" xfId="0" applyBorder="1"/>
    <xf numFmtId="0" fontId="0" fillId="6" borderId="0" xfId="0" applyFill="1"/>
    <xf numFmtId="0" fontId="0" fillId="0" borderId="37" xfId="0" applyBorder="1"/>
    <xf numFmtId="0" fontId="0" fillId="0" borderId="38" xfId="0" applyBorder="1"/>
    <xf numFmtId="0" fontId="0" fillId="0" borderId="39" xfId="0" applyBorder="1"/>
    <xf numFmtId="0" fontId="0" fillId="0" borderId="40" xfId="0" applyBorder="1"/>
    <xf numFmtId="0" fontId="0" fillId="0" borderId="0" xfId="0" applyAlignment="1">
      <alignment horizontal="left"/>
    </xf>
    <xf numFmtId="0" fontId="37" fillId="0" borderId="0" xfId="0" applyFont="1"/>
    <xf numFmtId="168" fontId="30" fillId="5" borderId="10" xfId="0" applyNumberFormat="1" applyFont="1" applyFill="1" applyBorder="1" applyAlignment="1">
      <alignment horizontal="right" vertical="center"/>
    </xf>
    <xf numFmtId="167" fontId="28" fillId="4" borderId="6" xfId="0" applyNumberFormat="1" applyFont="1" applyFill="1" applyBorder="1" applyAlignment="1">
      <alignment horizontal="right" vertical="center"/>
    </xf>
    <xf numFmtId="167" fontId="28" fillId="4" borderId="4" xfId="0" applyNumberFormat="1" applyFont="1" applyFill="1" applyBorder="1" applyAlignment="1">
      <alignment horizontal="right" vertical="center"/>
    </xf>
    <xf numFmtId="167" fontId="28" fillId="0" borderId="3" xfId="0" applyNumberFormat="1" applyFont="1" applyBorder="1" applyAlignment="1">
      <alignment horizontal="right" vertical="center"/>
    </xf>
    <xf numFmtId="167" fontId="28" fillId="0" borderId="1" xfId="0" applyNumberFormat="1" applyFont="1" applyBorder="1" applyAlignment="1">
      <alignment horizontal="right" vertical="center"/>
    </xf>
    <xf numFmtId="167" fontId="29" fillId="3" borderId="6" xfId="0" applyNumberFormat="1" applyFont="1" applyFill="1" applyBorder="1" applyAlignment="1">
      <alignment horizontal="right" vertical="center"/>
    </xf>
    <xf numFmtId="167" fontId="28" fillId="4" borderId="5" xfId="0" applyNumberFormat="1" applyFont="1" applyFill="1" applyBorder="1" applyAlignment="1">
      <alignment horizontal="right" vertical="center"/>
    </xf>
    <xf numFmtId="167" fontId="28" fillId="0" borderId="7" xfId="0" applyNumberFormat="1" applyFont="1" applyBorder="1" applyAlignment="1">
      <alignment horizontal="right" vertical="center"/>
    </xf>
    <xf numFmtId="0" fontId="20" fillId="4" borderId="3" xfId="0" applyFont="1" applyFill="1" applyBorder="1" applyAlignment="1">
      <alignment horizontal="left" vertical="center"/>
    </xf>
    <xf numFmtId="0" fontId="0" fillId="0" borderId="41" xfId="0" applyBorder="1"/>
    <xf numFmtId="0" fontId="0" fillId="0" borderId="42" xfId="0" applyBorder="1"/>
    <xf numFmtId="0" fontId="27" fillId="0" borderId="0" xfId="0" applyFont="1"/>
    <xf numFmtId="0" fontId="0" fillId="0" borderId="36" xfId="0" applyBorder="1" applyAlignment="1">
      <alignment horizontal="left"/>
    </xf>
    <xf numFmtId="3" fontId="25" fillId="5" borderId="0" xfId="0" applyNumberFormat="1" applyFont="1" applyFill="1" applyAlignment="1">
      <alignment horizontal="right" vertical="center"/>
    </xf>
    <xf numFmtId="0" fontId="30" fillId="5" borderId="1" xfId="0" applyFont="1" applyFill="1" applyBorder="1" applyAlignment="1">
      <alignment horizontal="center" vertical="center"/>
    </xf>
    <xf numFmtId="0" fontId="20" fillId="4" borderId="11" xfId="0" applyFont="1" applyFill="1" applyBorder="1" applyAlignment="1">
      <alignment horizontal="left" vertical="center"/>
    </xf>
    <xf numFmtId="0" fontId="30" fillId="5" borderId="10" xfId="0" applyFont="1" applyFill="1" applyBorder="1" applyAlignment="1">
      <alignment horizontal="left" vertical="center" indent="1"/>
    </xf>
    <xf numFmtId="3" fontId="20" fillId="3" borderId="4" xfId="0" applyNumberFormat="1" applyFont="1" applyFill="1" applyBorder="1" applyAlignment="1">
      <alignment horizontal="right" vertical="center"/>
    </xf>
    <xf numFmtId="3" fontId="20" fillId="3" borderId="6" xfId="0" applyNumberFormat="1" applyFont="1" applyFill="1" applyBorder="1" applyAlignment="1">
      <alignment horizontal="right" vertical="center"/>
    </xf>
    <xf numFmtId="3" fontId="20" fillId="3" borderId="12" xfId="0" applyNumberFormat="1" applyFont="1" applyFill="1" applyBorder="1" applyAlignment="1">
      <alignment horizontal="right" vertical="center"/>
    </xf>
    <xf numFmtId="0" fontId="27" fillId="0" borderId="9" xfId="0" applyFont="1" applyBorder="1" applyAlignment="1">
      <alignment vertical="center"/>
    </xf>
    <xf numFmtId="0" fontId="26" fillId="0" borderId="7" xfId="0" applyFont="1" applyBorder="1" applyAlignment="1">
      <alignment vertical="center"/>
    </xf>
    <xf numFmtId="0" fontId="28" fillId="0" borderId="8" xfId="0" applyFont="1" applyBorder="1" applyAlignment="1">
      <alignment horizontal="right" vertical="center"/>
    </xf>
    <xf numFmtId="0" fontId="27" fillId="0" borderId="4" xfId="0" applyFont="1" applyBorder="1" applyAlignment="1">
      <alignment horizontal="left" vertical="center"/>
    </xf>
    <xf numFmtId="0" fontId="30" fillId="5" borderId="4" xfId="0" applyFont="1" applyFill="1" applyBorder="1" applyAlignment="1">
      <alignment horizontal="center" vertical="center"/>
    </xf>
    <xf numFmtId="3" fontId="28" fillId="4" borderId="4" xfId="0" applyNumberFormat="1" applyFont="1" applyFill="1" applyBorder="1" applyAlignment="1">
      <alignment vertical="center"/>
    </xf>
    <xf numFmtId="0" fontId="7" fillId="0" borderId="43" xfId="0" applyFont="1" applyBorder="1"/>
    <xf numFmtId="0" fontId="28" fillId="0" borderId="11" xfId="0" applyFont="1" applyBorder="1" applyAlignment="1">
      <alignment horizontal="right" vertical="center"/>
    </xf>
    <xf numFmtId="0" fontId="28" fillId="0" borderId="4" xfId="0" applyFont="1" applyBorder="1" applyAlignment="1">
      <alignment horizontal="right" vertical="center"/>
    </xf>
    <xf numFmtId="0" fontId="28" fillId="0" borderId="4" xfId="0" applyFont="1" applyBorder="1" applyAlignment="1">
      <alignment vertical="center"/>
    </xf>
    <xf numFmtId="0" fontId="30" fillId="5" borderId="7" xfId="0" applyFont="1" applyFill="1" applyBorder="1" applyAlignment="1">
      <alignment horizontal="center" vertical="center"/>
    </xf>
    <xf numFmtId="0" fontId="7" fillId="0" borderId="44" xfId="0" applyFont="1" applyBorder="1"/>
    <xf numFmtId="3" fontId="25" fillId="5" borderId="8" xfId="0" applyNumberFormat="1" applyFont="1" applyFill="1" applyBorder="1" applyAlignment="1">
      <alignment horizontal="right" vertical="center"/>
    </xf>
    <xf numFmtId="167" fontId="25" fillId="5" borderId="5" xfId="0" applyNumberFormat="1" applyFont="1" applyFill="1" applyBorder="1" applyAlignment="1">
      <alignment horizontal="right" vertical="center"/>
    </xf>
    <xf numFmtId="3" fontId="25" fillId="5" borderId="4" xfId="0" applyNumberFormat="1" applyFont="1" applyFill="1" applyBorder="1" applyAlignment="1">
      <alignment vertical="center"/>
    </xf>
    <xf numFmtId="3" fontId="32" fillId="5" borderId="6" xfId="0" applyNumberFormat="1" applyFont="1" applyFill="1" applyBorder="1" applyAlignment="1">
      <alignment horizontal="right" vertical="center"/>
    </xf>
    <xf numFmtId="165" fontId="32" fillId="5" borderId="6" xfId="0" applyNumberFormat="1" applyFont="1" applyFill="1" applyBorder="1" applyAlignment="1">
      <alignment horizontal="right" vertical="center"/>
    </xf>
    <xf numFmtId="168" fontId="30" fillId="5" borderId="8" xfId="0" applyNumberFormat="1" applyFont="1" applyFill="1" applyBorder="1" applyAlignment="1">
      <alignment horizontal="right" vertical="center"/>
    </xf>
    <xf numFmtId="3" fontId="30" fillId="5" borderId="4" xfId="0" applyNumberFormat="1" applyFont="1" applyFill="1" applyBorder="1" applyAlignment="1">
      <alignment horizontal="right" vertical="center"/>
    </xf>
    <xf numFmtId="0" fontId="30" fillId="5" borderId="7" xfId="0" applyFont="1" applyFill="1" applyBorder="1" applyAlignment="1">
      <alignment horizontal="left" vertical="center" indent="1"/>
    </xf>
    <xf numFmtId="0" fontId="32" fillId="5" borderId="45" xfId="0" applyFont="1" applyFill="1" applyBorder="1" applyAlignment="1">
      <alignment horizontal="center" vertical="center"/>
    </xf>
    <xf numFmtId="0" fontId="33" fillId="3" borderId="53" xfId="0" applyFont="1" applyFill="1" applyBorder="1" applyAlignment="1">
      <alignment horizontal="left" vertical="center" wrapText="1"/>
    </xf>
    <xf numFmtId="0" fontId="33" fillId="2" borderId="54" xfId="0" applyFont="1" applyFill="1" applyBorder="1" applyAlignment="1">
      <alignment horizontal="left" vertical="center" wrapText="1"/>
    </xf>
    <xf numFmtId="3" fontId="34" fillId="2" borderId="55" xfId="0" applyNumberFormat="1" applyFont="1" applyFill="1" applyBorder="1" applyAlignment="1">
      <alignment horizontal="right" vertical="center" wrapText="1"/>
    </xf>
    <xf numFmtId="3" fontId="34" fillId="2" borderId="56" xfId="0" applyNumberFormat="1" applyFont="1" applyFill="1" applyBorder="1" applyAlignment="1">
      <alignment horizontal="right" vertical="center" wrapText="1"/>
    </xf>
    <xf numFmtId="166" fontId="34" fillId="2" borderId="30" xfId="0" applyNumberFormat="1" applyFont="1" applyFill="1" applyBorder="1" applyAlignment="1">
      <alignment horizontal="right" vertical="center" wrapText="1"/>
    </xf>
    <xf numFmtId="165" fontId="34" fillId="2" borderId="57" xfId="0" applyNumberFormat="1" applyFont="1" applyFill="1" applyBorder="1" applyAlignment="1">
      <alignment horizontal="right" vertical="center" wrapText="1"/>
    </xf>
    <xf numFmtId="3" fontId="34" fillId="2" borderId="58" xfId="0" applyNumberFormat="1" applyFont="1" applyFill="1" applyBorder="1" applyAlignment="1">
      <alignment horizontal="right" vertical="center" wrapText="1"/>
    </xf>
    <xf numFmtId="0" fontId="22" fillId="0" borderId="60" xfId="0" applyFont="1" applyBorder="1" applyAlignment="1">
      <alignment horizontal="left" vertical="center" wrapText="1" indent="1"/>
    </xf>
    <xf numFmtId="3" fontId="21" fillId="0" borderId="61" xfId="0" applyNumberFormat="1" applyFont="1" applyBorder="1" applyAlignment="1">
      <alignment horizontal="right" vertical="center" wrapText="1"/>
    </xf>
    <xf numFmtId="168" fontId="21" fillId="0" borderId="61" xfId="0" applyNumberFormat="1" applyFont="1" applyBorder="1" applyAlignment="1">
      <alignment horizontal="right" vertical="center" wrapText="1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0" fillId="4" borderId="49" xfId="0" applyFont="1" applyFill="1" applyBorder="1" applyAlignment="1">
      <alignment horizontal="left" vertical="center"/>
    </xf>
    <xf numFmtId="0" fontId="20" fillId="3" borderId="5" xfId="0" applyFont="1" applyFill="1" applyBorder="1" applyAlignment="1">
      <alignment horizontal="left" vertical="center" indent="1"/>
    </xf>
    <xf numFmtId="0" fontId="20" fillId="3" borderId="48" xfId="0" applyFont="1" applyFill="1" applyBorder="1" applyAlignment="1">
      <alignment horizontal="left" vertical="center" indent="1"/>
    </xf>
    <xf numFmtId="0" fontId="25" fillId="5" borderId="47" xfId="0" applyFont="1" applyFill="1" applyBorder="1" applyAlignment="1">
      <alignment horizontal="right" vertical="center"/>
    </xf>
    <xf numFmtId="0" fontId="30" fillId="5" borderId="46" xfId="0" applyFont="1" applyFill="1" applyBorder="1" applyAlignment="1">
      <alignment horizontal="center" vertical="center"/>
    </xf>
    <xf numFmtId="0" fontId="30" fillId="5" borderId="47" xfId="0" applyFont="1" applyFill="1" applyBorder="1" applyAlignment="1">
      <alignment horizontal="center" vertical="center"/>
    </xf>
    <xf numFmtId="0" fontId="30" fillId="5" borderId="48" xfId="0" applyFont="1" applyFill="1" applyBorder="1" applyAlignment="1">
      <alignment horizontal="center" vertical="center"/>
    </xf>
    <xf numFmtId="0" fontId="20" fillId="3" borderId="48" xfId="0" applyFont="1" applyFill="1" applyBorder="1" applyAlignment="1">
      <alignment horizontal="left" vertical="center" wrapText="1" indent="1"/>
    </xf>
    <xf numFmtId="0" fontId="33" fillId="3" borderId="32" xfId="0" applyFont="1" applyFill="1" applyBorder="1" applyAlignment="1">
      <alignment horizontal="left" vertical="center" wrapText="1"/>
    </xf>
    <xf numFmtId="0" fontId="33" fillId="3" borderId="52" xfId="0" applyFont="1" applyFill="1" applyBorder="1" applyAlignment="1">
      <alignment horizontal="left" vertical="center" wrapText="1"/>
    </xf>
    <xf numFmtId="0" fontId="32" fillId="5" borderId="47" xfId="0" applyFont="1" applyFill="1" applyBorder="1" applyAlignment="1">
      <alignment horizontal="right" vertical="center"/>
    </xf>
    <xf numFmtId="0" fontId="32" fillId="5" borderId="51" xfId="0" applyFont="1" applyFill="1" applyBorder="1" applyAlignment="1">
      <alignment horizontal="center" vertical="center"/>
    </xf>
    <xf numFmtId="0" fontId="33" fillId="3" borderId="45" xfId="0" applyFont="1" applyFill="1" applyBorder="1" applyAlignment="1">
      <alignment horizontal="left" vertical="center" wrapText="1"/>
    </xf>
    <xf numFmtId="0" fontId="32" fillId="5" borderId="50" xfId="0" applyFont="1" applyFill="1" applyBorder="1" applyAlignment="1">
      <alignment horizontal="center" vertical="center"/>
    </xf>
    <xf numFmtId="0" fontId="32" fillId="5" borderId="4" xfId="0" applyFont="1" applyFill="1" applyBorder="1" applyAlignment="1">
      <alignment horizontal="center" vertical="center"/>
    </xf>
    <xf numFmtId="0" fontId="32" fillId="5" borderId="46" xfId="0" applyFont="1" applyFill="1" applyBorder="1" applyAlignment="1">
      <alignment horizontal="center" vertical="center"/>
    </xf>
    <xf numFmtId="0" fontId="32" fillId="5" borderId="59" xfId="0" applyFont="1" applyFill="1" applyBorder="1" applyAlignment="1">
      <alignment horizontal="center" vertical="center"/>
    </xf>
    <xf numFmtId="0" fontId="30" fillId="5" borderId="5" xfId="0" applyFont="1" applyFill="1" applyBorder="1" applyAlignment="1">
      <alignment horizontal="center" vertical="center"/>
    </xf>
    <xf numFmtId="0" fontId="30" fillId="5" borderId="62" xfId="0" applyFont="1" applyFill="1" applyBorder="1" applyAlignment="1">
      <alignment horizontal="center" vertical="center"/>
    </xf>
    <xf numFmtId="0" fontId="38" fillId="0" borderId="2" xfId="1" applyBorder="1"/>
    <xf numFmtId="0" fontId="38" fillId="0" borderId="3" xfId="1" applyBorder="1"/>
    <xf numFmtId="0" fontId="38" fillId="0" borderId="4" xfId="1" applyBorder="1"/>
    <xf numFmtId="0" fontId="38" fillId="0" borderId="5" xfId="1" applyBorder="1"/>
    <xf numFmtId="0" fontId="38" fillId="0" borderId="0" xfId="1"/>
    <xf numFmtId="0" fontId="38" fillId="0" borderId="6" xfId="1" applyBorder="1"/>
    <xf numFmtId="0" fontId="38" fillId="0" borderId="7" xfId="1" applyBorder="1"/>
    <xf numFmtId="0" fontId="38" fillId="0" borderId="8" xfId="1" applyBorder="1"/>
    <xf numFmtId="0" fontId="38" fillId="0" borderId="9" xfId="1" applyBorder="1"/>
    <xf numFmtId="0" fontId="38" fillId="0" borderId="10" xfId="1" applyBorder="1"/>
    <xf numFmtId="0" fontId="38" fillId="0" borderId="11" xfId="1" applyBorder="1"/>
    <xf numFmtId="0" fontId="38" fillId="0" borderId="1" xfId="1" applyBorder="1"/>
    <xf numFmtId="0" fontId="38" fillId="0" borderId="12" xfId="1" applyBorder="1"/>
    <xf numFmtId="0" fontId="38" fillId="0" borderId="13" xfId="1" applyBorder="1"/>
    <xf numFmtId="0" fontId="38" fillId="0" borderId="14" xfId="1" applyBorder="1"/>
    <xf numFmtId="0" fontId="38" fillId="0" borderId="15" xfId="1" applyBorder="1"/>
    <xf numFmtId="0" fontId="14" fillId="0" borderId="7" xfId="1" applyFont="1" applyBorder="1"/>
    <xf numFmtId="0" fontId="15" fillId="0" borderId="7" xfId="1" applyFont="1" applyBorder="1"/>
    <xf numFmtId="0" fontId="38" fillId="0" borderId="41" xfId="1" applyBorder="1"/>
    <xf numFmtId="0" fontId="38" fillId="0" borderId="42" xfId="1" applyBorder="1"/>
    <xf numFmtId="0" fontId="27" fillId="0" borderId="0" xfId="1" applyFont="1"/>
    <xf numFmtId="0" fontId="30" fillId="5" borderId="15" xfId="0" applyFont="1" applyFill="1" applyBorder="1" applyAlignment="1">
      <alignment horizontal="center" vertical="center"/>
    </xf>
    <xf numFmtId="0" fontId="30" fillId="5" borderId="11" xfId="0" applyFont="1" applyFill="1" applyBorder="1" applyAlignment="1">
      <alignment horizontal="center" vertical="center"/>
    </xf>
    <xf numFmtId="0" fontId="30" fillId="5" borderId="6" xfId="0" applyFont="1" applyFill="1" applyBorder="1" applyAlignment="1">
      <alignment horizontal="center" vertical="center"/>
    </xf>
    <xf numFmtId="0" fontId="22" fillId="0" borderId="63" xfId="0" applyFont="1" applyBorder="1" applyAlignment="1">
      <alignment horizontal="left" vertical="center" wrapText="1" indent="1"/>
    </xf>
    <xf numFmtId="3" fontId="21" fillId="0" borderId="64" xfId="0" applyNumberFormat="1" applyFont="1" applyBorder="1" applyAlignment="1">
      <alignment horizontal="right" vertical="center" wrapText="1"/>
    </xf>
    <xf numFmtId="168" fontId="21" fillId="0" borderId="64" xfId="0" applyNumberFormat="1" applyFont="1" applyBorder="1" applyAlignment="1">
      <alignment horizontal="right" vertical="center" wrapText="1"/>
    </xf>
    <xf numFmtId="0" fontId="21" fillId="0" borderId="1" xfId="0" applyFont="1" applyBorder="1"/>
    <xf numFmtId="0" fontId="30" fillId="5" borderId="0" xfId="0" applyFont="1" applyFill="1" applyAlignment="1">
      <alignment horizontal="left" vertical="center" indent="1"/>
    </xf>
    <xf numFmtId="3" fontId="30" fillId="5" borderId="1" xfId="0" applyNumberFormat="1" applyFont="1" applyFill="1" applyBorder="1" applyAlignment="1">
      <alignment horizontal="right" vertical="center"/>
    </xf>
    <xf numFmtId="168" fontId="30" fillId="5" borderId="14" xfId="0" applyNumberFormat="1" applyFont="1" applyFill="1" applyBorder="1" applyAlignment="1">
      <alignment horizontal="right" vertical="center"/>
    </xf>
    <xf numFmtId="0" fontId="0" fillId="0" borderId="65" xfId="0" applyBorder="1"/>
    <xf numFmtId="0" fontId="0" fillId="0" borderId="66" xfId="0" applyBorder="1"/>
    <xf numFmtId="0" fontId="21" fillId="0" borderId="67" xfId="0" applyFont="1" applyBorder="1"/>
    <xf numFmtId="0" fontId="0" fillId="0" borderId="68" xfId="0" applyBorder="1"/>
    <xf numFmtId="0" fontId="0" fillId="0" borderId="0" xfId="0" applyAlignment="1">
      <alignment vertical="center"/>
    </xf>
    <xf numFmtId="0" fontId="0" fillId="0" borderId="0" xfId="0" applyAlignment="1">
      <alignment horizontal="left" indent="1"/>
    </xf>
    <xf numFmtId="0" fontId="0" fillId="0" borderId="69" xfId="0" applyBorder="1"/>
    <xf numFmtId="0" fontId="0" fillId="0" borderId="70" xfId="0" applyBorder="1"/>
    <xf numFmtId="0" fontId="40" fillId="0" borderId="0" xfId="0" applyFont="1" applyAlignment="1">
      <alignment vertical="center"/>
    </xf>
    <xf numFmtId="0" fontId="27" fillId="2" borderId="0" xfId="0" applyFont="1" applyFill="1"/>
    <xf numFmtId="0" fontId="41" fillId="0" borderId="0" xfId="0" applyFont="1"/>
    <xf numFmtId="2" fontId="24" fillId="0" borderId="0" xfId="0" applyNumberFormat="1" applyFont="1"/>
    <xf numFmtId="0" fontId="19" fillId="0" borderId="0" xfId="0" applyFont="1"/>
    <xf numFmtId="0" fontId="42" fillId="2" borderId="0" xfId="0" quotePrefix="1" applyFont="1" applyFill="1" applyAlignment="1">
      <alignment horizontal="right"/>
    </xf>
    <xf numFmtId="0" fontId="43" fillId="0" borderId="0" xfId="0" applyFont="1"/>
    <xf numFmtId="0" fontId="43" fillId="0" borderId="0" xfId="0" applyFont="1" applyAlignment="1">
      <alignment horizontal="center"/>
    </xf>
    <xf numFmtId="3" fontId="41" fillId="0" borderId="0" xfId="0" applyNumberFormat="1" applyFont="1"/>
    <xf numFmtId="0" fontId="0" fillId="2" borderId="0" xfId="0" applyFill="1" applyAlignment="1">
      <alignment horizontal="left" vertical="center"/>
    </xf>
    <xf numFmtId="0" fontId="0" fillId="2" borderId="0" xfId="0" applyFill="1" applyAlignment="1">
      <alignment vertical="center"/>
    </xf>
    <xf numFmtId="0" fontId="24" fillId="6" borderId="0" xfId="0" applyFont="1" applyFill="1" applyAlignment="1">
      <alignment vertical="center"/>
    </xf>
    <xf numFmtId="0" fontId="24" fillId="0" borderId="0" xfId="0" applyFont="1" applyAlignment="1">
      <alignment vertical="center"/>
    </xf>
    <xf numFmtId="10" fontId="24" fillId="0" borderId="0" xfId="0" applyNumberFormat="1" applyFont="1" applyAlignment="1">
      <alignment vertical="center"/>
    </xf>
    <xf numFmtId="0" fontId="44" fillId="2" borderId="0" xfId="0" applyFont="1" applyFill="1" applyAlignment="1">
      <alignment horizontal="center" vertical="center"/>
    </xf>
    <xf numFmtId="0" fontId="39" fillId="0" borderId="0" xfId="0" applyFont="1" applyAlignment="1">
      <alignment vertical="center"/>
    </xf>
    <xf numFmtId="0" fontId="39" fillId="0" borderId="0" xfId="0" applyFont="1" applyAlignment="1">
      <alignment horizontal="center" vertical="center"/>
    </xf>
    <xf numFmtId="0" fontId="24" fillId="6" borderId="71" xfId="0" applyFont="1" applyFill="1" applyBorder="1" applyAlignment="1">
      <alignment vertical="center"/>
    </xf>
    <xf numFmtId="0" fontId="24" fillId="6" borderId="72" xfId="0" applyFont="1" applyFill="1" applyBorder="1" applyAlignment="1">
      <alignment vertical="center"/>
    </xf>
    <xf numFmtId="0" fontId="24" fillId="6" borderId="73" xfId="0" applyFont="1" applyFill="1" applyBorder="1" applyAlignment="1">
      <alignment vertical="center"/>
    </xf>
    <xf numFmtId="0" fontId="24" fillId="6" borderId="74" xfId="0" applyFont="1" applyFill="1" applyBorder="1" applyAlignment="1">
      <alignment vertical="center"/>
    </xf>
    <xf numFmtId="0" fontId="39" fillId="0" borderId="0" xfId="0" applyFont="1"/>
    <xf numFmtId="169" fontId="24" fillId="0" borderId="0" xfId="0" applyNumberFormat="1" applyFont="1"/>
    <xf numFmtId="0" fontId="24" fillId="0" borderId="71" xfId="0" applyFont="1" applyBorder="1"/>
    <xf numFmtId="0" fontId="24" fillId="0" borderId="72" xfId="0" applyFont="1" applyBorder="1"/>
    <xf numFmtId="0" fontId="24" fillId="0" borderId="73" xfId="0" applyFont="1" applyBorder="1"/>
    <xf numFmtId="0" fontId="24" fillId="0" borderId="74" xfId="0" applyFont="1" applyBorder="1"/>
    <xf numFmtId="170" fontId="24" fillId="0" borderId="0" xfId="0" applyNumberFormat="1" applyFont="1"/>
    <xf numFmtId="0" fontId="0" fillId="2" borderId="0" xfId="0" applyFill="1" applyAlignment="1">
      <alignment horizontal="center" vertical="center"/>
    </xf>
    <xf numFmtId="3" fontId="24" fillId="0" borderId="0" xfId="0" applyNumberFormat="1" applyFont="1" applyAlignment="1">
      <alignment vertical="center"/>
    </xf>
    <xf numFmtId="169" fontId="24" fillId="0" borderId="0" xfId="0" applyNumberFormat="1" applyFont="1" applyAlignment="1">
      <alignment vertical="center"/>
    </xf>
    <xf numFmtId="170" fontId="24" fillId="0" borderId="0" xfId="0" applyNumberFormat="1" applyFont="1" applyAlignment="1">
      <alignment vertical="center"/>
    </xf>
    <xf numFmtId="0" fontId="16" fillId="0" borderId="0" xfId="0" applyFont="1" applyAlignment="1">
      <alignment vertical="center"/>
    </xf>
  </cellXfs>
  <cellStyles count="2">
    <cellStyle name="Normal" xfId="0" builtinId="0"/>
    <cellStyle name="Normal 2" xfId="1" xr:uid="{8EE5B6EA-D534-4DF1-9F0F-6BADA514A38F}"/>
  </cellStyles>
  <dxfs count="74"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ill>
        <patternFill>
          <bgColor rgb="FFD9E1F2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styles" Target="styles.xml"/><Relationship Id="rId50" Type="http://schemas.openxmlformats.org/officeDocument/2006/relationships/calcChain" Target="calcChain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sheetMetadata" Target="metadata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51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theme" Target="theme/theme1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5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6.xml"/></Relationships>
</file>

<file path=xl/charts/_rels/chart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7.xml"/></Relationships>
</file>

<file path=xl/charts/_rels/chart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8.xml"/></Relationships>
</file>

<file path=xl/charts/_rels/chart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9.xml"/></Relationships>
</file>

<file path=xl/charts/_rels/chart1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0.xml"/></Relationships>
</file>

<file path=xl/charts/_rels/chart1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1.xml"/></Relationships>
</file>

<file path=xl/charts/_rels/chart1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2.xml"/></Relationships>
</file>

<file path=xl/charts/_rels/chart1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3.xml"/></Relationships>
</file>

<file path=xl/charts/_rels/chart1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4.xml"/></Relationships>
</file>

<file path=xl/charts/_rels/chart1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5.xml"/></Relationships>
</file>

<file path=xl/charts/_rels/chart1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6.xml"/></Relationships>
</file>

<file path=xl/charts/_rels/chart1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7.xml"/></Relationships>
</file>

<file path=xl/charts/_rels/chart1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8.xml"/></Relationships>
</file>

<file path=xl/charts/_rels/chart1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9.xml"/></Relationships>
</file>

<file path=xl/charts/_rels/chart2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0.xml"/></Relationships>
</file>

<file path=xl/charts/_rels/chart2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1.xml"/></Relationships>
</file>

<file path=xl/charts/_rels/chart2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2.xml"/></Relationships>
</file>

<file path=xl/charts/_rels/chart2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3.xml"/></Relationships>
</file>

<file path=xl/charts/_rels/chart2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4.xml"/></Relationships>
</file>

<file path=xl/charts/_rels/chart2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5.xml"/></Relationships>
</file>

<file path=xl/charts/_rels/chart2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6.xml"/></Relationships>
</file>

<file path=xl/charts/_rels/chart2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7.xml"/></Relationships>
</file>

<file path=xl/charts/_rels/chart3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8.xml"/></Relationships>
</file>

<file path=xl/charts/_rels/chart3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9.xml"/></Relationships>
</file>

<file path=xl/charts/_rels/chart3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0.xml"/></Relationships>
</file>

<file path=xl/charts/_rels/chart3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1.xml"/></Relationships>
</file>

<file path=xl/charts/_rels/chart3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9525">
              <a:noFill/>
            </a:ln>
            <a:effectLst/>
          </c:spPr>
          <c:invertIfNegative val="0"/>
          <c:cat>
            <c:strRef>
              <c:f>'Total tráfico'!$A$7:$A$34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'Total tráfico'!$E$7:$E$34</c:f>
              <c:numCache>
                <c:formatCode>#,##0</c:formatCode>
                <c:ptCount val="28"/>
                <c:pt idx="0">
                  <c:v>8845741.5810000002</c:v>
                </c:pt>
                <c:pt idx="1">
                  <c:v>2242800</c:v>
                </c:pt>
                <c:pt idx="2">
                  <c:v>4246747.932</c:v>
                </c:pt>
                <c:pt idx="3">
                  <c:v>2968226.3160000001</c:v>
                </c:pt>
                <c:pt idx="4">
                  <c:v>67543764.373999998</c:v>
                </c:pt>
                <c:pt idx="5">
                  <c:v>3865437.821</c:v>
                </c:pt>
                <c:pt idx="6">
                  <c:v>12042207.947000001</c:v>
                </c:pt>
                <c:pt idx="7">
                  <c:v>47451023.119000003</c:v>
                </c:pt>
                <c:pt idx="8">
                  <c:v>22629681</c:v>
                </c:pt>
                <c:pt idx="9">
                  <c:v>23348555.368000001</c:v>
                </c:pt>
                <c:pt idx="10">
                  <c:v>13467968.895</c:v>
                </c:pt>
                <c:pt idx="11">
                  <c:v>1487763.7069999999</c:v>
                </c:pt>
                <c:pt idx="12">
                  <c:v>4761299.1260000002</c:v>
                </c:pt>
                <c:pt idx="13">
                  <c:v>8737043.1229999997</c:v>
                </c:pt>
                <c:pt idx="14">
                  <c:v>20241698.636</c:v>
                </c:pt>
                <c:pt idx="15">
                  <c:v>24410099.855</c:v>
                </c:pt>
                <c:pt idx="16">
                  <c:v>4037685.8679999998</c:v>
                </c:pt>
                <c:pt idx="17">
                  <c:v>1566761.1880000001</c:v>
                </c:pt>
                <c:pt idx="18">
                  <c:v>382132</c:v>
                </c:pt>
                <c:pt idx="19">
                  <c:v>1661726.4469999999</c:v>
                </c:pt>
                <c:pt idx="20">
                  <c:v>2285899.4640000002</c:v>
                </c:pt>
                <c:pt idx="21">
                  <c:v>9261065.9900000002</c:v>
                </c:pt>
                <c:pt idx="22">
                  <c:v>4822817.8949999996</c:v>
                </c:pt>
                <c:pt idx="23">
                  <c:v>2779732</c:v>
                </c:pt>
                <c:pt idx="24">
                  <c:v>20162520.581</c:v>
                </c:pt>
                <c:pt idx="25">
                  <c:v>53116021.281000003</c:v>
                </c:pt>
                <c:pt idx="26">
                  <c:v>3582630.9789999998</c:v>
                </c:pt>
                <c:pt idx="27">
                  <c:v>1052429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3DF-4DA6-823E-2ADBFDB40CB5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9525">
              <a:noFill/>
            </a:ln>
            <a:effectLst/>
          </c:spPr>
          <c:invertIfNegative val="0"/>
          <c:cat>
            <c:strRef>
              <c:f>'Total tráfico'!$A$7:$A$34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'Total tráfico'!$D$7:$D$34</c:f>
              <c:numCache>
                <c:formatCode>#,##0</c:formatCode>
                <c:ptCount val="28"/>
                <c:pt idx="0">
                  <c:v>8992946.8560000006</c:v>
                </c:pt>
                <c:pt idx="1">
                  <c:v>1826312.953</c:v>
                </c:pt>
                <c:pt idx="2">
                  <c:v>4059933.753</c:v>
                </c:pt>
                <c:pt idx="3">
                  <c:v>3063751.0060000001</c:v>
                </c:pt>
                <c:pt idx="4">
                  <c:v>67658357.655000001</c:v>
                </c:pt>
                <c:pt idx="5">
                  <c:v>3458028.2820000001</c:v>
                </c:pt>
                <c:pt idx="6">
                  <c:v>12108195.619999999</c:v>
                </c:pt>
                <c:pt idx="7">
                  <c:v>46831145.251000002</c:v>
                </c:pt>
                <c:pt idx="8">
                  <c:v>20997982</c:v>
                </c:pt>
                <c:pt idx="9">
                  <c:v>22147556.609999999</c:v>
                </c:pt>
                <c:pt idx="10">
                  <c:v>12114418.9</c:v>
                </c:pt>
                <c:pt idx="11">
                  <c:v>1400478.449</c:v>
                </c:pt>
                <c:pt idx="12">
                  <c:v>4561225.9519999996</c:v>
                </c:pt>
                <c:pt idx="13">
                  <c:v>11051239.209000001</c:v>
                </c:pt>
                <c:pt idx="14">
                  <c:v>19764922.526000001</c:v>
                </c:pt>
                <c:pt idx="15">
                  <c:v>24173892.840999998</c:v>
                </c:pt>
                <c:pt idx="16">
                  <c:v>3619466.3629999999</c:v>
                </c:pt>
                <c:pt idx="17">
                  <c:v>1439892.047</c:v>
                </c:pt>
                <c:pt idx="18">
                  <c:v>360210</c:v>
                </c:pt>
                <c:pt idx="19">
                  <c:v>1932745.084</c:v>
                </c:pt>
                <c:pt idx="20">
                  <c:v>2257362.5159999998</c:v>
                </c:pt>
                <c:pt idx="21">
                  <c:v>9362639.318</c:v>
                </c:pt>
                <c:pt idx="22">
                  <c:v>4652464.9179999996</c:v>
                </c:pt>
                <c:pt idx="23">
                  <c:v>2743178</c:v>
                </c:pt>
                <c:pt idx="24">
                  <c:v>19073388.305</c:v>
                </c:pt>
                <c:pt idx="25">
                  <c:v>54476829.351999998</c:v>
                </c:pt>
                <c:pt idx="26">
                  <c:v>3594676.7170000002</c:v>
                </c:pt>
                <c:pt idx="27">
                  <c:v>1028129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3DF-4DA6-823E-2ADBFDB40C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27001418"/>
        <c:axId val="24946525"/>
      </c:barChart>
      <c:catAx>
        <c:axId val="27001418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4946525"/>
        <c:crosses val="autoZero"/>
        <c:auto val="1"/>
        <c:lblAlgn val="ctr"/>
        <c:lblOffset val="100"/>
        <c:noMultiLvlLbl val="0"/>
      </c:catAx>
      <c:valAx>
        <c:axId val="24946525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9525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7001418"/>
        <c:crosses val="autoZero"/>
        <c:crossBetween val="between"/>
      </c:valAx>
      <c:spPr>
        <a:noFill/>
        <a:ln w="9525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9525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'Total presentación'!$A$7:$A$34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'Total presentación'!$E$7:$E$34</c:f>
              <c:numCache>
                <c:formatCode>#,##0</c:formatCode>
                <c:ptCount val="28"/>
                <c:pt idx="0">
                  <c:v>8794912</c:v>
                </c:pt>
                <c:pt idx="1">
                  <c:v>2228334</c:v>
                </c:pt>
                <c:pt idx="2">
                  <c:v>4185442</c:v>
                </c:pt>
                <c:pt idx="3">
                  <c:v>2919382</c:v>
                </c:pt>
                <c:pt idx="4">
                  <c:v>62981931</c:v>
                </c:pt>
                <c:pt idx="5">
                  <c:v>3765819</c:v>
                </c:pt>
                <c:pt idx="6">
                  <c:v>11962333</c:v>
                </c:pt>
                <c:pt idx="7">
                  <c:v>46219228</c:v>
                </c:pt>
                <c:pt idx="8">
                  <c:v>22588430</c:v>
                </c:pt>
                <c:pt idx="9">
                  <c:v>23157279</c:v>
                </c:pt>
                <c:pt idx="10">
                  <c:v>13447963</c:v>
                </c:pt>
                <c:pt idx="11">
                  <c:v>982414</c:v>
                </c:pt>
                <c:pt idx="12">
                  <c:v>4742353</c:v>
                </c:pt>
                <c:pt idx="13">
                  <c:v>8716901</c:v>
                </c:pt>
                <c:pt idx="14">
                  <c:v>19993666</c:v>
                </c:pt>
                <c:pt idx="15">
                  <c:v>22439529</c:v>
                </c:pt>
                <c:pt idx="16">
                  <c:v>3947975</c:v>
                </c:pt>
                <c:pt idx="17">
                  <c:v>1551175</c:v>
                </c:pt>
                <c:pt idx="18">
                  <c:v>379956</c:v>
                </c:pt>
                <c:pt idx="19">
                  <c:v>1644906</c:v>
                </c:pt>
                <c:pt idx="20">
                  <c:v>2254743</c:v>
                </c:pt>
                <c:pt idx="21">
                  <c:v>8588366</c:v>
                </c:pt>
                <c:pt idx="22">
                  <c:v>4787964</c:v>
                </c:pt>
                <c:pt idx="23">
                  <c:v>2760095</c:v>
                </c:pt>
                <c:pt idx="24">
                  <c:v>20070544</c:v>
                </c:pt>
                <c:pt idx="25">
                  <c:v>52697390</c:v>
                </c:pt>
                <c:pt idx="26">
                  <c:v>3487870</c:v>
                </c:pt>
                <c:pt idx="27">
                  <c:v>1046105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419-4755-865B-2A34AFB5132F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'Total presentación'!$A$7:$A$34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'Total presentación'!$D$7:$D$34</c:f>
              <c:numCache>
                <c:formatCode>#,##0</c:formatCode>
                <c:ptCount val="28"/>
                <c:pt idx="0">
                  <c:v>8929784</c:v>
                </c:pt>
                <c:pt idx="1">
                  <c:v>1810304</c:v>
                </c:pt>
                <c:pt idx="2">
                  <c:v>3998887</c:v>
                </c:pt>
                <c:pt idx="3">
                  <c:v>3006597</c:v>
                </c:pt>
                <c:pt idx="4">
                  <c:v>63416549</c:v>
                </c:pt>
                <c:pt idx="5">
                  <c:v>3369561</c:v>
                </c:pt>
                <c:pt idx="6">
                  <c:v>12014135</c:v>
                </c:pt>
                <c:pt idx="7">
                  <c:v>45667008</c:v>
                </c:pt>
                <c:pt idx="8">
                  <c:v>20980948</c:v>
                </c:pt>
                <c:pt idx="9">
                  <c:v>21984912</c:v>
                </c:pt>
                <c:pt idx="10">
                  <c:v>12097245</c:v>
                </c:pt>
                <c:pt idx="11">
                  <c:v>903179</c:v>
                </c:pt>
                <c:pt idx="12">
                  <c:v>4543932</c:v>
                </c:pt>
                <c:pt idx="13">
                  <c:v>11021680</c:v>
                </c:pt>
                <c:pt idx="14">
                  <c:v>19494033</c:v>
                </c:pt>
                <c:pt idx="15">
                  <c:v>22186402</c:v>
                </c:pt>
                <c:pt idx="16">
                  <c:v>3574414</c:v>
                </c:pt>
                <c:pt idx="17">
                  <c:v>1422149</c:v>
                </c:pt>
                <c:pt idx="18">
                  <c:v>357275</c:v>
                </c:pt>
                <c:pt idx="19">
                  <c:v>1913474</c:v>
                </c:pt>
                <c:pt idx="20">
                  <c:v>2223862</c:v>
                </c:pt>
                <c:pt idx="21">
                  <c:v>8847679</c:v>
                </c:pt>
                <c:pt idx="22">
                  <c:v>4615576</c:v>
                </c:pt>
                <c:pt idx="23">
                  <c:v>2718648</c:v>
                </c:pt>
                <c:pt idx="24">
                  <c:v>18877264</c:v>
                </c:pt>
                <c:pt idx="25">
                  <c:v>54069047</c:v>
                </c:pt>
                <c:pt idx="26">
                  <c:v>3491319</c:v>
                </c:pt>
                <c:pt idx="27">
                  <c:v>1023278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419-4755-865B-2A34AFB513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9614537"/>
        <c:axId val="30772578"/>
      </c:barChart>
      <c:catAx>
        <c:axId val="9614537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0772578"/>
        <c:crosses val="autoZero"/>
        <c:auto val="1"/>
        <c:lblAlgn val="ctr"/>
        <c:lblOffset val="100"/>
        <c:noMultiLvlLbl val="0"/>
      </c:catAx>
      <c:valAx>
        <c:axId val="30772578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9614537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Líquidos!$A$7:$A$34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Líquidos!$E$7:$E$34</c:f>
              <c:numCache>
                <c:formatCode>#,##0</c:formatCode>
                <c:ptCount val="28"/>
                <c:pt idx="0">
                  <c:v>6191086</c:v>
                </c:pt>
                <c:pt idx="1">
                  <c:v>64689</c:v>
                </c:pt>
                <c:pt idx="2">
                  <c:v>98284</c:v>
                </c:pt>
                <c:pt idx="3">
                  <c:v>411470</c:v>
                </c:pt>
                <c:pt idx="4">
                  <c:v>19467475</c:v>
                </c:pt>
                <c:pt idx="5">
                  <c:v>550705</c:v>
                </c:pt>
                <c:pt idx="6">
                  <c:v>1137986</c:v>
                </c:pt>
                <c:pt idx="7">
                  <c:v>11433841</c:v>
                </c:pt>
                <c:pt idx="8">
                  <c:v>14574564</c:v>
                </c:pt>
                <c:pt idx="9">
                  <c:v>16987703</c:v>
                </c:pt>
                <c:pt idx="10">
                  <c:v>6349940</c:v>
                </c:pt>
                <c:pt idx="11">
                  <c:v>571659</c:v>
                </c:pt>
                <c:pt idx="12">
                  <c:v>2068183</c:v>
                </c:pt>
                <c:pt idx="13">
                  <c:v>1064471</c:v>
                </c:pt>
                <c:pt idx="14">
                  <c:v>15017574</c:v>
                </c:pt>
                <c:pt idx="15">
                  <c:v>7135176</c:v>
                </c:pt>
                <c:pt idx="16">
                  <c:v>69303</c:v>
                </c:pt>
                <c:pt idx="17">
                  <c:v>0</c:v>
                </c:pt>
                <c:pt idx="18">
                  <c:v>53106</c:v>
                </c:pt>
                <c:pt idx="19">
                  <c:v>932300</c:v>
                </c:pt>
                <c:pt idx="20">
                  <c:v>0</c:v>
                </c:pt>
                <c:pt idx="21">
                  <c:v>2484757</c:v>
                </c:pt>
                <c:pt idx="22">
                  <c:v>139367</c:v>
                </c:pt>
                <c:pt idx="23">
                  <c:v>409820</c:v>
                </c:pt>
                <c:pt idx="24">
                  <c:v>13113038</c:v>
                </c:pt>
                <c:pt idx="25">
                  <c:v>2663487</c:v>
                </c:pt>
                <c:pt idx="26">
                  <c:v>24980</c:v>
                </c:pt>
                <c:pt idx="27">
                  <c:v>156366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532-4C19-B9CE-87D70C8FD9E3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Líquidos!$A$7:$A$34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Líquidos!$D$7:$D$34</c:f>
              <c:numCache>
                <c:formatCode>#,##0</c:formatCode>
                <c:ptCount val="28"/>
                <c:pt idx="0">
                  <c:v>6227745</c:v>
                </c:pt>
                <c:pt idx="1">
                  <c:v>36260</c:v>
                </c:pt>
                <c:pt idx="2">
                  <c:v>61900</c:v>
                </c:pt>
                <c:pt idx="3">
                  <c:v>399238</c:v>
                </c:pt>
                <c:pt idx="4">
                  <c:v>19051138</c:v>
                </c:pt>
                <c:pt idx="5">
                  <c:v>666731</c:v>
                </c:pt>
                <c:pt idx="6">
                  <c:v>1119346</c:v>
                </c:pt>
                <c:pt idx="7">
                  <c:v>11022667</c:v>
                </c:pt>
                <c:pt idx="8">
                  <c:v>12503570</c:v>
                </c:pt>
                <c:pt idx="9">
                  <c:v>17083083</c:v>
                </c:pt>
                <c:pt idx="10">
                  <c:v>6031123</c:v>
                </c:pt>
                <c:pt idx="11">
                  <c:v>501377</c:v>
                </c:pt>
                <c:pt idx="12">
                  <c:v>1580658</c:v>
                </c:pt>
                <c:pt idx="13">
                  <c:v>1047491</c:v>
                </c:pt>
                <c:pt idx="14">
                  <c:v>14774557</c:v>
                </c:pt>
                <c:pt idx="15">
                  <c:v>7105074</c:v>
                </c:pt>
                <c:pt idx="16">
                  <c:v>52157</c:v>
                </c:pt>
                <c:pt idx="17">
                  <c:v>0</c:v>
                </c:pt>
                <c:pt idx="18">
                  <c:v>44368</c:v>
                </c:pt>
                <c:pt idx="19">
                  <c:v>967280</c:v>
                </c:pt>
                <c:pt idx="20">
                  <c:v>0</c:v>
                </c:pt>
                <c:pt idx="21">
                  <c:v>2541695</c:v>
                </c:pt>
                <c:pt idx="22">
                  <c:v>150610</c:v>
                </c:pt>
                <c:pt idx="23">
                  <c:v>327873</c:v>
                </c:pt>
                <c:pt idx="24">
                  <c:v>12439237</c:v>
                </c:pt>
                <c:pt idx="25">
                  <c:v>2496136</c:v>
                </c:pt>
                <c:pt idx="26">
                  <c:v>19554</c:v>
                </c:pt>
                <c:pt idx="27">
                  <c:v>235773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532-4C19-B9CE-87D70C8FD9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6403771"/>
        <c:axId val="64822161"/>
      </c:barChart>
      <c:catAx>
        <c:axId val="6403771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4822161"/>
        <c:crosses val="autoZero"/>
        <c:auto val="1"/>
        <c:lblAlgn val="ctr"/>
        <c:lblOffset val="100"/>
        <c:noMultiLvlLbl val="0"/>
      </c:catAx>
      <c:valAx>
        <c:axId val="64822161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403771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Sólidos!$A$7:$A$34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Sólidos!$E$7:$E$34</c:f>
              <c:numCache>
                <c:formatCode>#,##0</c:formatCode>
                <c:ptCount val="28"/>
                <c:pt idx="0">
                  <c:v>2241496</c:v>
                </c:pt>
                <c:pt idx="1">
                  <c:v>838869</c:v>
                </c:pt>
                <c:pt idx="2">
                  <c:v>2996218</c:v>
                </c:pt>
                <c:pt idx="3">
                  <c:v>1649768</c:v>
                </c:pt>
                <c:pt idx="4">
                  <c:v>176699</c:v>
                </c:pt>
                <c:pt idx="5">
                  <c:v>1574693</c:v>
                </c:pt>
                <c:pt idx="6">
                  <c:v>198470</c:v>
                </c:pt>
                <c:pt idx="7">
                  <c:v>2665116</c:v>
                </c:pt>
                <c:pt idx="8">
                  <c:v>2544743</c:v>
                </c:pt>
                <c:pt idx="9">
                  <c:v>5606580</c:v>
                </c:pt>
                <c:pt idx="10">
                  <c:v>5847160</c:v>
                </c:pt>
                <c:pt idx="11">
                  <c:v>4907</c:v>
                </c:pt>
                <c:pt idx="12">
                  <c:v>2067511</c:v>
                </c:pt>
                <c:pt idx="13">
                  <c:v>6360469</c:v>
                </c:pt>
                <c:pt idx="14">
                  <c:v>3847895</c:v>
                </c:pt>
                <c:pt idx="15">
                  <c:v>345561</c:v>
                </c:pt>
                <c:pt idx="16">
                  <c:v>632012</c:v>
                </c:pt>
                <c:pt idx="17">
                  <c:v>674898</c:v>
                </c:pt>
                <c:pt idx="18">
                  <c:v>19719</c:v>
                </c:pt>
                <c:pt idx="19">
                  <c:v>609384</c:v>
                </c:pt>
                <c:pt idx="20">
                  <c:v>527548</c:v>
                </c:pt>
                <c:pt idx="21">
                  <c:v>245324</c:v>
                </c:pt>
                <c:pt idx="22">
                  <c:v>2147080</c:v>
                </c:pt>
                <c:pt idx="23">
                  <c:v>1188771</c:v>
                </c:pt>
                <c:pt idx="24">
                  <c:v>5705562</c:v>
                </c:pt>
                <c:pt idx="25">
                  <c:v>1620479</c:v>
                </c:pt>
                <c:pt idx="26">
                  <c:v>192727</c:v>
                </c:pt>
                <c:pt idx="27">
                  <c:v>263973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1C1-42E3-ACB5-3B07B6FB803E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Sólidos!$A$7:$A$34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Sólidos!$D$7:$D$34</c:f>
              <c:numCache>
                <c:formatCode>#,##0</c:formatCode>
                <c:ptCount val="28"/>
                <c:pt idx="0">
                  <c:v>2405319</c:v>
                </c:pt>
                <c:pt idx="1">
                  <c:v>858500</c:v>
                </c:pt>
                <c:pt idx="2">
                  <c:v>2793488</c:v>
                </c:pt>
                <c:pt idx="3">
                  <c:v>1737170</c:v>
                </c:pt>
                <c:pt idx="4">
                  <c:v>204594</c:v>
                </c:pt>
                <c:pt idx="5">
                  <c:v>1073099</c:v>
                </c:pt>
                <c:pt idx="6">
                  <c:v>230522</c:v>
                </c:pt>
                <c:pt idx="7">
                  <c:v>2603476</c:v>
                </c:pt>
                <c:pt idx="8">
                  <c:v>2942005</c:v>
                </c:pt>
                <c:pt idx="9">
                  <c:v>4264882</c:v>
                </c:pt>
                <c:pt idx="10">
                  <c:v>5220867</c:v>
                </c:pt>
                <c:pt idx="11">
                  <c:v>5300</c:v>
                </c:pt>
                <c:pt idx="12">
                  <c:v>2288831</c:v>
                </c:pt>
                <c:pt idx="13">
                  <c:v>8856775</c:v>
                </c:pt>
                <c:pt idx="14">
                  <c:v>3450978</c:v>
                </c:pt>
                <c:pt idx="15">
                  <c:v>290355</c:v>
                </c:pt>
                <c:pt idx="16">
                  <c:v>689122</c:v>
                </c:pt>
                <c:pt idx="17">
                  <c:v>667427</c:v>
                </c:pt>
                <c:pt idx="18">
                  <c:v>8398</c:v>
                </c:pt>
                <c:pt idx="19">
                  <c:v>510678</c:v>
                </c:pt>
                <c:pt idx="20">
                  <c:v>683317</c:v>
                </c:pt>
                <c:pt idx="21">
                  <c:v>246842</c:v>
                </c:pt>
                <c:pt idx="22">
                  <c:v>2023407</c:v>
                </c:pt>
                <c:pt idx="23">
                  <c:v>1303213</c:v>
                </c:pt>
                <c:pt idx="24">
                  <c:v>5135546</c:v>
                </c:pt>
                <c:pt idx="25">
                  <c:v>1594742</c:v>
                </c:pt>
                <c:pt idx="26">
                  <c:v>195864</c:v>
                </c:pt>
                <c:pt idx="27">
                  <c:v>249363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1C1-42E3-ACB5-3B07B6FB80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29052080"/>
        <c:axId val="40427068"/>
      </c:barChart>
      <c:catAx>
        <c:axId val="29052080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0427068"/>
        <c:crosses val="autoZero"/>
        <c:auto val="1"/>
        <c:lblAlgn val="ctr"/>
        <c:lblOffset val="100"/>
        <c:noMultiLvlLbl val="0"/>
      </c:catAx>
      <c:valAx>
        <c:axId val="40427068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9052080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'Mercancía general'!$A$7:$A$34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'Mercancía general'!$E$7:$E$34</c:f>
              <c:numCache>
                <c:formatCode>#,##0</c:formatCode>
                <c:ptCount val="28"/>
                <c:pt idx="0">
                  <c:v>362330</c:v>
                </c:pt>
                <c:pt idx="1">
                  <c:v>1324776</c:v>
                </c:pt>
                <c:pt idx="2">
                  <c:v>1090940</c:v>
                </c:pt>
                <c:pt idx="3">
                  <c:v>858144</c:v>
                </c:pt>
                <c:pt idx="4">
                  <c:v>43337757</c:v>
                </c:pt>
                <c:pt idx="5">
                  <c:v>1640421</c:v>
                </c:pt>
                <c:pt idx="6">
                  <c:v>10625877</c:v>
                </c:pt>
                <c:pt idx="7">
                  <c:v>32120271</c:v>
                </c:pt>
                <c:pt idx="8">
                  <c:v>5469123</c:v>
                </c:pt>
                <c:pt idx="9">
                  <c:v>562996</c:v>
                </c:pt>
                <c:pt idx="10">
                  <c:v>1250863</c:v>
                </c:pt>
                <c:pt idx="11">
                  <c:v>405848</c:v>
                </c:pt>
                <c:pt idx="12">
                  <c:v>606659</c:v>
                </c:pt>
                <c:pt idx="13">
                  <c:v>1291961</c:v>
                </c:pt>
                <c:pt idx="14">
                  <c:v>1128197</c:v>
                </c:pt>
                <c:pt idx="15">
                  <c:v>14958792</c:v>
                </c:pt>
                <c:pt idx="16">
                  <c:v>3246660</c:v>
                </c:pt>
                <c:pt idx="17">
                  <c:v>876277</c:v>
                </c:pt>
                <c:pt idx="18">
                  <c:v>307131</c:v>
                </c:pt>
                <c:pt idx="19">
                  <c:v>103222</c:v>
                </c:pt>
                <c:pt idx="20">
                  <c:v>1727195</c:v>
                </c:pt>
                <c:pt idx="21">
                  <c:v>5858285</c:v>
                </c:pt>
                <c:pt idx="22">
                  <c:v>2501517</c:v>
                </c:pt>
                <c:pt idx="23">
                  <c:v>1161504</c:v>
                </c:pt>
                <c:pt idx="24">
                  <c:v>1251944</c:v>
                </c:pt>
                <c:pt idx="25">
                  <c:v>48413424</c:v>
                </c:pt>
                <c:pt idx="26">
                  <c:v>3270163</c:v>
                </c:pt>
                <c:pt idx="27">
                  <c:v>625766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092-4C4C-9BEB-C715C2B1A4CD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'Mercancía general'!$A$7:$A$34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'Mercancía general'!$D$7:$D$34</c:f>
              <c:numCache>
                <c:formatCode>#,##0</c:formatCode>
                <c:ptCount val="28"/>
                <c:pt idx="0">
                  <c:v>296720</c:v>
                </c:pt>
                <c:pt idx="1">
                  <c:v>915544</c:v>
                </c:pt>
                <c:pt idx="2">
                  <c:v>1143499</c:v>
                </c:pt>
                <c:pt idx="3">
                  <c:v>870189</c:v>
                </c:pt>
                <c:pt idx="4">
                  <c:v>44160817</c:v>
                </c:pt>
                <c:pt idx="5">
                  <c:v>1629731</c:v>
                </c:pt>
                <c:pt idx="6">
                  <c:v>10664267</c:v>
                </c:pt>
                <c:pt idx="7">
                  <c:v>32040865</c:v>
                </c:pt>
                <c:pt idx="8">
                  <c:v>5535373</c:v>
                </c:pt>
                <c:pt idx="9">
                  <c:v>636947</c:v>
                </c:pt>
                <c:pt idx="10">
                  <c:v>845255</c:v>
                </c:pt>
                <c:pt idx="11">
                  <c:v>396502</c:v>
                </c:pt>
                <c:pt idx="12">
                  <c:v>674443</c:v>
                </c:pt>
                <c:pt idx="13">
                  <c:v>1117414</c:v>
                </c:pt>
                <c:pt idx="14">
                  <c:v>1268498</c:v>
                </c:pt>
                <c:pt idx="15">
                  <c:v>14790973</c:v>
                </c:pt>
                <c:pt idx="16">
                  <c:v>2833135</c:v>
                </c:pt>
                <c:pt idx="17">
                  <c:v>754722</c:v>
                </c:pt>
                <c:pt idx="18">
                  <c:v>304509</c:v>
                </c:pt>
                <c:pt idx="19">
                  <c:v>435516</c:v>
                </c:pt>
                <c:pt idx="20">
                  <c:v>1540545</c:v>
                </c:pt>
                <c:pt idx="21">
                  <c:v>6059142</c:v>
                </c:pt>
                <c:pt idx="22">
                  <c:v>2441559</c:v>
                </c:pt>
                <c:pt idx="23">
                  <c:v>1087562</c:v>
                </c:pt>
                <c:pt idx="24">
                  <c:v>1302481</c:v>
                </c:pt>
                <c:pt idx="25">
                  <c:v>49978169</c:v>
                </c:pt>
                <c:pt idx="26">
                  <c:v>3275901</c:v>
                </c:pt>
                <c:pt idx="27">
                  <c:v>538142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092-4C4C-9BEB-C715C2B1A4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1805691"/>
        <c:axId val="40114077"/>
      </c:barChart>
      <c:catAx>
        <c:axId val="31805691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0114077"/>
        <c:crosses val="autoZero"/>
        <c:auto val="1"/>
        <c:lblAlgn val="ctr"/>
        <c:lblOffset val="100"/>
        <c:noMultiLvlLbl val="0"/>
      </c:catAx>
      <c:valAx>
        <c:axId val="40114077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1805691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'Mercancías contenedores'!$A$7:$A$34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'Mercancías contenedores'!$E$7:$E$34</c:f>
              <c:numCache>
                <c:formatCode>#,##0</c:formatCode>
                <c:ptCount val="28"/>
                <c:pt idx="0">
                  <c:v>0</c:v>
                </c:pt>
                <c:pt idx="1">
                  <c:v>1211885</c:v>
                </c:pt>
                <c:pt idx="2">
                  <c:v>103214</c:v>
                </c:pt>
                <c:pt idx="3">
                  <c:v>74</c:v>
                </c:pt>
                <c:pt idx="4">
                  <c:v>34606139</c:v>
                </c:pt>
                <c:pt idx="5">
                  <c:v>1030240</c:v>
                </c:pt>
                <c:pt idx="6">
                  <c:v>211263</c:v>
                </c:pt>
                <c:pt idx="7">
                  <c:v>24078828</c:v>
                </c:pt>
                <c:pt idx="8">
                  <c:v>3287362</c:v>
                </c:pt>
                <c:pt idx="9">
                  <c:v>370718</c:v>
                </c:pt>
                <c:pt idx="10">
                  <c:v>1222440</c:v>
                </c:pt>
                <c:pt idx="11">
                  <c:v>52569</c:v>
                </c:pt>
                <c:pt idx="12">
                  <c:v>97960</c:v>
                </c:pt>
                <c:pt idx="13">
                  <c:v>686936</c:v>
                </c:pt>
                <c:pt idx="14">
                  <c:v>608771</c:v>
                </c:pt>
                <c:pt idx="15">
                  <c:v>11044156</c:v>
                </c:pt>
                <c:pt idx="16">
                  <c:v>2937356</c:v>
                </c:pt>
                <c:pt idx="17">
                  <c:v>388476</c:v>
                </c:pt>
                <c:pt idx="18">
                  <c:v>17572</c:v>
                </c:pt>
                <c:pt idx="19">
                  <c:v>0</c:v>
                </c:pt>
                <c:pt idx="20">
                  <c:v>29</c:v>
                </c:pt>
                <c:pt idx="21">
                  <c:v>2739110</c:v>
                </c:pt>
                <c:pt idx="22">
                  <c:v>1037798</c:v>
                </c:pt>
                <c:pt idx="23">
                  <c:v>767231</c:v>
                </c:pt>
                <c:pt idx="24">
                  <c:v>101807</c:v>
                </c:pt>
                <c:pt idx="25">
                  <c:v>37654775</c:v>
                </c:pt>
                <c:pt idx="26">
                  <c:v>2123455</c:v>
                </c:pt>
                <c:pt idx="27">
                  <c:v>239753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9BB-4B86-86C5-25CE0FDF229D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'Mercancías contenedores'!$A$7:$A$34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'Mercancías contenedores'!$D$7:$D$34</c:f>
              <c:numCache>
                <c:formatCode>#,##0</c:formatCode>
                <c:ptCount val="28"/>
                <c:pt idx="0">
                  <c:v>20</c:v>
                </c:pt>
                <c:pt idx="1">
                  <c:v>825691</c:v>
                </c:pt>
                <c:pt idx="2">
                  <c:v>208735</c:v>
                </c:pt>
                <c:pt idx="3">
                  <c:v>0</c:v>
                </c:pt>
                <c:pt idx="4">
                  <c:v>35603907</c:v>
                </c:pt>
                <c:pt idx="5">
                  <c:v>1068945</c:v>
                </c:pt>
                <c:pt idx="6">
                  <c:v>204712</c:v>
                </c:pt>
                <c:pt idx="7">
                  <c:v>24093507</c:v>
                </c:pt>
                <c:pt idx="8">
                  <c:v>3150938</c:v>
                </c:pt>
                <c:pt idx="9">
                  <c:v>396733</c:v>
                </c:pt>
                <c:pt idx="10">
                  <c:v>830653</c:v>
                </c:pt>
                <c:pt idx="11">
                  <c:v>44814</c:v>
                </c:pt>
                <c:pt idx="12">
                  <c:v>209564</c:v>
                </c:pt>
                <c:pt idx="13">
                  <c:v>660852</c:v>
                </c:pt>
                <c:pt idx="14">
                  <c:v>736655</c:v>
                </c:pt>
                <c:pt idx="15">
                  <c:v>11032835</c:v>
                </c:pt>
                <c:pt idx="16">
                  <c:v>2548452</c:v>
                </c:pt>
                <c:pt idx="17">
                  <c:v>298477</c:v>
                </c:pt>
                <c:pt idx="18">
                  <c:v>20736</c:v>
                </c:pt>
                <c:pt idx="19">
                  <c:v>969</c:v>
                </c:pt>
                <c:pt idx="20">
                  <c:v>14</c:v>
                </c:pt>
                <c:pt idx="21">
                  <c:v>2996055</c:v>
                </c:pt>
                <c:pt idx="22">
                  <c:v>954587</c:v>
                </c:pt>
                <c:pt idx="23">
                  <c:v>719840</c:v>
                </c:pt>
                <c:pt idx="24">
                  <c:v>96884</c:v>
                </c:pt>
                <c:pt idx="25">
                  <c:v>39484917</c:v>
                </c:pt>
                <c:pt idx="26">
                  <c:v>2102384</c:v>
                </c:pt>
                <c:pt idx="27">
                  <c:v>198058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9BB-4B86-86C5-25CE0FDF22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42646489"/>
        <c:axId val="26185992"/>
      </c:barChart>
      <c:catAx>
        <c:axId val="42646489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6185992"/>
        <c:crosses val="autoZero"/>
        <c:auto val="1"/>
        <c:lblAlgn val="ctr"/>
        <c:lblOffset val="100"/>
        <c:noMultiLvlLbl val="0"/>
      </c:catAx>
      <c:valAx>
        <c:axId val="26185992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2646489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Pesca!$A$7:$A$34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Pesca!$E$7:$E$34</c:f>
              <c:numCache>
                <c:formatCode>#,##0</c:formatCode>
                <c:ptCount val="28"/>
                <c:pt idx="0">
                  <c:v>17174.580999999998</c:v>
                </c:pt>
                <c:pt idx="1">
                  <c:v>0</c:v>
                </c:pt>
                <c:pt idx="2">
                  <c:v>2574.9319999999989</c:v>
                </c:pt>
                <c:pt idx="3">
                  <c:v>7009.3159999999989</c:v>
                </c:pt>
                <c:pt idx="4">
                  <c:v>608.37400000000002</c:v>
                </c:pt>
                <c:pt idx="5">
                  <c:v>6644.8210000000017</c:v>
                </c:pt>
                <c:pt idx="6">
                  <c:v>988.94699999999989</c:v>
                </c:pt>
                <c:pt idx="7">
                  <c:v>1056.1189999999999</c:v>
                </c:pt>
                <c:pt idx="8">
                  <c:v>0</c:v>
                </c:pt>
                <c:pt idx="9">
                  <c:v>136.36799999999999</c:v>
                </c:pt>
                <c:pt idx="10">
                  <c:v>1840.895</c:v>
                </c:pt>
                <c:pt idx="11">
                  <c:v>6.7069999999999999</c:v>
                </c:pt>
                <c:pt idx="12">
                  <c:v>48.125999999999998</c:v>
                </c:pt>
                <c:pt idx="13">
                  <c:v>9883.1230000000014</c:v>
                </c:pt>
                <c:pt idx="14">
                  <c:v>96.63600000000001</c:v>
                </c:pt>
                <c:pt idx="15">
                  <c:v>581.8549999999999</c:v>
                </c:pt>
                <c:pt idx="16">
                  <c:v>13.868</c:v>
                </c:pt>
                <c:pt idx="17">
                  <c:v>1373.1880000000001</c:v>
                </c:pt>
                <c:pt idx="18">
                  <c:v>0</c:v>
                </c:pt>
                <c:pt idx="19">
                  <c:v>510.44700000000012</c:v>
                </c:pt>
                <c:pt idx="20">
                  <c:v>10339.464</c:v>
                </c:pt>
                <c:pt idx="21">
                  <c:v>979.9899999999999</c:v>
                </c:pt>
                <c:pt idx="22">
                  <c:v>1538.895</c:v>
                </c:pt>
                <c:pt idx="23">
                  <c:v>0</c:v>
                </c:pt>
                <c:pt idx="24">
                  <c:v>1143.5809999999999</c:v>
                </c:pt>
                <c:pt idx="25">
                  <c:v>782.28099999999995</c:v>
                </c:pt>
                <c:pt idx="26">
                  <c:v>18673.978999999999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006-4191-A40C-292979D56C7D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Pesca!$A$7:$A$34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Pesca!$D$7:$D$34</c:f>
              <c:numCache>
                <c:formatCode>#,##0</c:formatCode>
                <c:ptCount val="28"/>
                <c:pt idx="0">
                  <c:v>19207.856000000011</c:v>
                </c:pt>
                <c:pt idx="1">
                  <c:v>555.95299999999997</c:v>
                </c:pt>
                <c:pt idx="2">
                  <c:v>3406.7529999999988</c:v>
                </c:pt>
                <c:pt idx="3">
                  <c:v>9044.0060000000012</c:v>
                </c:pt>
                <c:pt idx="4">
                  <c:v>861.65500000000009</c:v>
                </c:pt>
                <c:pt idx="5">
                  <c:v>8364.2820000000011</c:v>
                </c:pt>
                <c:pt idx="6">
                  <c:v>1377.62</c:v>
                </c:pt>
                <c:pt idx="7">
                  <c:v>1087.251</c:v>
                </c:pt>
                <c:pt idx="8">
                  <c:v>0</c:v>
                </c:pt>
                <c:pt idx="9">
                  <c:v>287.61</c:v>
                </c:pt>
                <c:pt idx="10">
                  <c:v>1558.9</c:v>
                </c:pt>
                <c:pt idx="11">
                  <c:v>22.449000000000002</c:v>
                </c:pt>
                <c:pt idx="12">
                  <c:v>82.95199999999997</c:v>
                </c:pt>
                <c:pt idx="13">
                  <c:v>11435.20899999999</c:v>
                </c:pt>
                <c:pt idx="14">
                  <c:v>94.525999999999996</c:v>
                </c:pt>
                <c:pt idx="15">
                  <c:v>546.84100000000001</c:v>
                </c:pt>
                <c:pt idx="16">
                  <c:v>14.363</c:v>
                </c:pt>
                <c:pt idx="17">
                  <c:v>1245.047</c:v>
                </c:pt>
                <c:pt idx="18">
                  <c:v>0</c:v>
                </c:pt>
                <c:pt idx="19">
                  <c:v>596.08399999999995</c:v>
                </c:pt>
                <c:pt idx="20">
                  <c:v>12768.516</c:v>
                </c:pt>
                <c:pt idx="21">
                  <c:v>1260.318</c:v>
                </c:pt>
                <c:pt idx="22">
                  <c:v>2250.9180000000001</c:v>
                </c:pt>
                <c:pt idx="23">
                  <c:v>0</c:v>
                </c:pt>
                <c:pt idx="24">
                  <c:v>876.30499999999995</c:v>
                </c:pt>
                <c:pt idx="25">
                  <c:v>629.35200000000009</c:v>
                </c:pt>
                <c:pt idx="26">
                  <c:v>18771.717000000001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006-4191-A40C-292979D56C7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6887416"/>
        <c:axId val="24821862"/>
      </c:barChart>
      <c:catAx>
        <c:axId val="16887416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4821862"/>
        <c:crosses val="autoZero"/>
        <c:auto val="1"/>
        <c:lblAlgn val="ctr"/>
        <c:lblOffset val="100"/>
        <c:noMultiLvlLbl val="0"/>
      </c:catAx>
      <c:valAx>
        <c:axId val="24821862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6887416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Avituallamiento!$A$7:$A$34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Avituallamiento!$E$7:$E$34</c:f>
              <c:numCache>
                <c:formatCode>#,##0</c:formatCode>
                <c:ptCount val="28"/>
                <c:pt idx="0">
                  <c:v>33655</c:v>
                </c:pt>
                <c:pt idx="1">
                  <c:v>14466</c:v>
                </c:pt>
                <c:pt idx="2">
                  <c:v>58731</c:v>
                </c:pt>
                <c:pt idx="3">
                  <c:v>31835</c:v>
                </c:pt>
                <c:pt idx="4">
                  <c:v>2161204</c:v>
                </c:pt>
                <c:pt idx="5">
                  <c:v>92974</c:v>
                </c:pt>
                <c:pt idx="6">
                  <c:v>78862</c:v>
                </c:pt>
                <c:pt idx="7">
                  <c:v>1230739</c:v>
                </c:pt>
                <c:pt idx="8">
                  <c:v>19712</c:v>
                </c:pt>
                <c:pt idx="9">
                  <c:v>186198</c:v>
                </c:pt>
                <c:pt idx="10">
                  <c:v>18165</c:v>
                </c:pt>
                <c:pt idx="11">
                  <c:v>505343</c:v>
                </c:pt>
                <c:pt idx="12">
                  <c:v>8101</c:v>
                </c:pt>
                <c:pt idx="13">
                  <c:v>10259</c:v>
                </c:pt>
                <c:pt idx="14">
                  <c:v>106171</c:v>
                </c:pt>
                <c:pt idx="15">
                  <c:v>1969980</c:v>
                </c:pt>
                <c:pt idx="16">
                  <c:v>89697</c:v>
                </c:pt>
                <c:pt idx="17">
                  <c:v>14213</c:v>
                </c:pt>
                <c:pt idx="18">
                  <c:v>2176</c:v>
                </c:pt>
                <c:pt idx="19">
                  <c:v>16310</c:v>
                </c:pt>
                <c:pt idx="20">
                  <c:v>20817</c:v>
                </c:pt>
                <c:pt idx="21">
                  <c:v>670446</c:v>
                </c:pt>
                <c:pt idx="22">
                  <c:v>33314</c:v>
                </c:pt>
                <c:pt idx="23">
                  <c:v>19637</c:v>
                </c:pt>
                <c:pt idx="24">
                  <c:v>75512</c:v>
                </c:pt>
                <c:pt idx="25">
                  <c:v>417849</c:v>
                </c:pt>
                <c:pt idx="26">
                  <c:v>76087</c:v>
                </c:pt>
                <c:pt idx="27">
                  <c:v>6324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808-4374-9DF4-3EB6F12B69B5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Avituallamiento!$A$7:$A$34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Avituallamiento!$D$7:$D$34</c:f>
              <c:numCache>
                <c:formatCode>#,##0</c:formatCode>
                <c:ptCount val="28"/>
                <c:pt idx="0">
                  <c:v>43955</c:v>
                </c:pt>
                <c:pt idx="1">
                  <c:v>15453</c:v>
                </c:pt>
                <c:pt idx="2">
                  <c:v>57640</c:v>
                </c:pt>
                <c:pt idx="3">
                  <c:v>33410</c:v>
                </c:pt>
                <c:pt idx="4">
                  <c:v>2092090</c:v>
                </c:pt>
                <c:pt idx="5">
                  <c:v>80103</c:v>
                </c:pt>
                <c:pt idx="6">
                  <c:v>92683</c:v>
                </c:pt>
                <c:pt idx="7">
                  <c:v>1163050</c:v>
                </c:pt>
                <c:pt idx="8">
                  <c:v>17034</c:v>
                </c:pt>
                <c:pt idx="9">
                  <c:v>162357</c:v>
                </c:pt>
                <c:pt idx="10">
                  <c:v>15615</c:v>
                </c:pt>
                <c:pt idx="11">
                  <c:v>497277</c:v>
                </c:pt>
                <c:pt idx="12">
                  <c:v>12060</c:v>
                </c:pt>
                <c:pt idx="13">
                  <c:v>18124</c:v>
                </c:pt>
                <c:pt idx="14">
                  <c:v>84942</c:v>
                </c:pt>
                <c:pt idx="15">
                  <c:v>1986944</c:v>
                </c:pt>
                <c:pt idx="16">
                  <c:v>45038</c:v>
                </c:pt>
                <c:pt idx="17">
                  <c:v>16498</c:v>
                </c:pt>
                <c:pt idx="18">
                  <c:v>2935</c:v>
                </c:pt>
                <c:pt idx="19">
                  <c:v>18675</c:v>
                </c:pt>
                <c:pt idx="20">
                  <c:v>20732</c:v>
                </c:pt>
                <c:pt idx="21">
                  <c:v>512363</c:v>
                </c:pt>
                <c:pt idx="22">
                  <c:v>34638</c:v>
                </c:pt>
                <c:pt idx="23">
                  <c:v>24530</c:v>
                </c:pt>
                <c:pt idx="24">
                  <c:v>100840</c:v>
                </c:pt>
                <c:pt idx="25">
                  <c:v>407153</c:v>
                </c:pt>
                <c:pt idx="26">
                  <c:v>84502</c:v>
                </c:pt>
                <c:pt idx="27">
                  <c:v>4851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808-4374-9DF4-3EB6F12B69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56655"/>
        <c:axId val="4135818"/>
      </c:barChart>
      <c:catAx>
        <c:axId val="56655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135818"/>
        <c:crosses val="autoZero"/>
        <c:auto val="1"/>
        <c:lblAlgn val="ctr"/>
        <c:lblOffset val="100"/>
        <c:noMultiLvlLbl val="0"/>
      </c:catAx>
      <c:valAx>
        <c:axId val="4135818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6655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'Avi. combustibles'!$A$7:$A$34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'Avi. combustibles'!$E$7:$E$34</c:f>
              <c:numCache>
                <c:formatCode>#,##0</c:formatCode>
                <c:ptCount val="28"/>
                <c:pt idx="0">
                  <c:v>21355</c:v>
                </c:pt>
                <c:pt idx="1">
                  <c:v>1161</c:v>
                </c:pt>
                <c:pt idx="2">
                  <c:v>24268</c:v>
                </c:pt>
                <c:pt idx="3">
                  <c:v>9062</c:v>
                </c:pt>
                <c:pt idx="4">
                  <c:v>2058165</c:v>
                </c:pt>
                <c:pt idx="5">
                  <c:v>23622</c:v>
                </c:pt>
                <c:pt idx="6">
                  <c:v>336</c:v>
                </c:pt>
                <c:pt idx="7">
                  <c:v>980013</c:v>
                </c:pt>
                <c:pt idx="8">
                  <c:v>16123</c:v>
                </c:pt>
                <c:pt idx="9">
                  <c:v>17736</c:v>
                </c:pt>
                <c:pt idx="10">
                  <c:v>0</c:v>
                </c:pt>
                <c:pt idx="11">
                  <c:v>490785</c:v>
                </c:pt>
                <c:pt idx="12">
                  <c:v>5317</c:v>
                </c:pt>
                <c:pt idx="13">
                  <c:v>10259</c:v>
                </c:pt>
                <c:pt idx="14">
                  <c:v>89843</c:v>
                </c:pt>
                <c:pt idx="15">
                  <c:v>1737270</c:v>
                </c:pt>
                <c:pt idx="16">
                  <c:v>59397</c:v>
                </c:pt>
                <c:pt idx="17">
                  <c:v>8629</c:v>
                </c:pt>
                <c:pt idx="18">
                  <c:v>0</c:v>
                </c:pt>
                <c:pt idx="19">
                  <c:v>6539</c:v>
                </c:pt>
                <c:pt idx="20">
                  <c:v>7783</c:v>
                </c:pt>
                <c:pt idx="21">
                  <c:v>576233</c:v>
                </c:pt>
                <c:pt idx="22">
                  <c:v>20760</c:v>
                </c:pt>
                <c:pt idx="23">
                  <c:v>8925</c:v>
                </c:pt>
                <c:pt idx="24">
                  <c:v>20386</c:v>
                </c:pt>
                <c:pt idx="25">
                  <c:v>348003</c:v>
                </c:pt>
                <c:pt idx="26">
                  <c:v>37604</c:v>
                </c:pt>
                <c:pt idx="27">
                  <c:v>133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E3D-420E-94E7-BC7F2EE6DBA0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'Avi. combustibles'!$A$7:$A$34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'Avi. combustibles'!$D$7:$D$34</c:f>
              <c:numCache>
                <c:formatCode>#,##0</c:formatCode>
                <c:ptCount val="28"/>
                <c:pt idx="0">
                  <c:v>24528</c:v>
                </c:pt>
                <c:pt idx="1">
                  <c:v>1076</c:v>
                </c:pt>
                <c:pt idx="2">
                  <c:v>24878</c:v>
                </c:pt>
                <c:pt idx="3">
                  <c:v>8972</c:v>
                </c:pt>
                <c:pt idx="4">
                  <c:v>2000315</c:v>
                </c:pt>
                <c:pt idx="5">
                  <c:v>19477</c:v>
                </c:pt>
                <c:pt idx="6">
                  <c:v>189</c:v>
                </c:pt>
                <c:pt idx="7">
                  <c:v>942085</c:v>
                </c:pt>
                <c:pt idx="8">
                  <c:v>14085</c:v>
                </c:pt>
                <c:pt idx="9">
                  <c:v>19014</c:v>
                </c:pt>
                <c:pt idx="10">
                  <c:v>0</c:v>
                </c:pt>
                <c:pt idx="11">
                  <c:v>473735</c:v>
                </c:pt>
                <c:pt idx="12">
                  <c:v>5974</c:v>
                </c:pt>
                <c:pt idx="13">
                  <c:v>18124</c:v>
                </c:pt>
                <c:pt idx="14">
                  <c:v>67158</c:v>
                </c:pt>
                <c:pt idx="15">
                  <c:v>1798473</c:v>
                </c:pt>
                <c:pt idx="16">
                  <c:v>21045</c:v>
                </c:pt>
                <c:pt idx="17">
                  <c:v>10907</c:v>
                </c:pt>
                <c:pt idx="18">
                  <c:v>0</c:v>
                </c:pt>
                <c:pt idx="19">
                  <c:v>12163</c:v>
                </c:pt>
                <c:pt idx="20">
                  <c:v>6777</c:v>
                </c:pt>
                <c:pt idx="21">
                  <c:v>426956</c:v>
                </c:pt>
                <c:pt idx="22">
                  <c:v>21129</c:v>
                </c:pt>
                <c:pt idx="23">
                  <c:v>10950</c:v>
                </c:pt>
                <c:pt idx="24">
                  <c:v>26100</c:v>
                </c:pt>
                <c:pt idx="25">
                  <c:v>332101</c:v>
                </c:pt>
                <c:pt idx="26">
                  <c:v>45558</c:v>
                </c:pt>
                <c:pt idx="27">
                  <c:v>1454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E3D-420E-94E7-BC7F2EE6DBA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5775649"/>
        <c:axId val="61485571"/>
      </c:barChart>
      <c:catAx>
        <c:axId val="35775649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1485571"/>
        <c:crosses val="autoZero"/>
        <c:auto val="1"/>
        <c:lblAlgn val="ctr"/>
        <c:lblOffset val="100"/>
        <c:noMultiLvlLbl val="0"/>
      </c:catAx>
      <c:valAx>
        <c:axId val="61485571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5775649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'Tráfico interior'!$A$7:$A$34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'Tráfico interior'!$E$7:$E$34</c:f>
              <c:numCache>
                <c:formatCode>#,##0</c:formatCode>
                <c:ptCount val="2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10000</c:v>
                </c:pt>
                <c:pt idx="4">
                  <c:v>2400021</c:v>
                </c:pt>
                <c:pt idx="5">
                  <c:v>0</c:v>
                </c:pt>
                <c:pt idx="6">
                  <c:v>24</c:v>
                </c:pt>
                <c:pt idx="7">
                  <c:v>0</c:v>
                </c:pt>
                <c:pt idx="8">
                  <c:v>21539</c:v>
                </c:pt>
                <c:pt idx="9">
                  <c:v>4942</c:v>
                </c:pt>
                <c:pt idx="10">
                  <c:v>0</c:v>
                </c:pt>
                <c:pt idx="11">
                  <c:v>0</c:v>
                </c:pt>
                <c:pt idx="12">
                  <c:v>10797</c:v>
                </c:pt>
                <c:pt idx="13">
                  <c:v>0</c:v>
                </c:pt>
                <c:pt idx="14">
                  <c:v>141765</c:v>
                </c:pt>
                <c:pt idx="15">
                  <c:v>9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1274</c:v>
                </c:pt>
                <c:pt idx="22">
                  <c:v>1</c:v>
                </c:pt>
                <c:pt idx="23">
                  <c:v>0</c:v>
                </c:pt>
                <c:pt idx="24">
                  <c:v>15321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AA8-427E-AF61-270FD6A93B31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'Tráfico interior'!$A$7:$A$34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'Tráfico interior'!$D$7:$D$34</c:f>
              <c:numCache>
                <c:formatCode>#,##0</c:formatCode>
                <c:ptCount val="2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14700</c:v>
                </c:pt>
                <c:pt idx="4">
                  <c:v>2148857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5151</c:v>
                </c:pt>
                <c:pt idx="13">
                  <c:v>0</c:v>
                </c:pt>
                <c:pt idx="14">
                  <c:v>185853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1337</c:v>
                </c:pt>
                <c:pt idx="22">
                  <c:v>0</c:v>
                </c:pt>
                <c:pt idx="23">
                  <c:v>0</c:v>
                </c:pt>
                <c:pt idx="24">
                  <c:v>94408</c:v>
                </c:pt>
                <c:pt idx="25">
                  <c:v>0</c:v>
                </c:pt>
                <c:pt idx="26">
                  <c:v>84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AA8-427E-AF61-270FD6A93B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5015244"/>
        <c:axId val="30568493"/>
      </c:barChart>
      <c:catAx>
        <c:axId val="5015244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0568493"/>
        <c:crosses val="autoZero"/>
        <c:auto val="1"/>
        <c:lblAlgn val="ctr"/>
        <c:lblOffset val="100"/>
        <c:noMultiLvlLbl val="0"/>
      </c:catAx>
      <c:valAx>
        <c:axId val="30568493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015244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'Mercancías tránsito'!$A$7:$A$34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'Mercancías tránsito'!$E$7:$E$34</c:f>
              <c:numCache>
                <c:formatCode>#,##0</c:formatCode>
                <c:ptCount val="28"/>
                <c:pt idx="0">
                  <c:v>20400</c:v>
                </c:pt>
                <c:pt idx="1">
                  <c:v>321868</c:v>
                </c:pt>
                <c:pt idx="2">
                  <c:v>0</c:v>
                </c:pt>
                <c:pt idx="3">
                  <c:v>51828</c:v>
                </c:pt>
                <c:pt idx="4">
                  <c:v>40036234</c:v>
                </c:pt>
                <c:pt idx="5">
                  <c:v>755865</c:v>
                </c:pt>
                <c:pt idx="6">
                  <c:v>47335</c:v>
                </c:pt>
                <c:pt idx="7">
                  <c:v>17607011</c:v>
                </c:pt>
                <c:pt idx="8">
                  <c:v>259121</c:v>
                </c:pt>
                <c:pt idx="9">
                  <c:v>296069</c:v>
                </c:pt>
                <c:pt idx="10">
                  <c:v>441498</c:v>
                </c:pt>
                <c:pt idx="11">
                  <c:v>1701</c:v>
                </c:pt>
                <c:pt idx="12">
                  <c:v>93090</c:v>
                </c:pt>
                <c:pt idx="13">
                  <c:v>366236</c:v>
                </c:pt>
                <c:pt idx="14">
                  <c:v>2182711</c:v>
                </c:pt>
                <c:pt idx="15">
                  <c:v>11562999</c:v>
                </c:pt>
                <c:pt idx="16">
                  <c:v>2377359</c:v>
                </c:pt>
                <c:pt idx="17">
                  <c:v>64665</c:v>
                </c:pt>
                <c:pt idx="18">
                  <c:v>0</c:v>
                </c:pt>
                <c:pt idx="19">
                  <c:v>50727</c:v>
                </c:pt>
                <c:pt idx="20">
                  <c:v>28191</c:v>
                </c:pt>
                <c:pt idx="21">
                  <c:v>482556</c:v>
                </c:pt>
                <c:pt idx="22">
                  <c:v>308512</c:v>
                </c:pt>
                <c:pt idx="23">
                  <c:v>1354</c:v>
                </c:pt>
                <c:pt idx="24">
                  <c:v>1348373</c:v>
                </c:pt>
                <c:pt idx="25">
                  <c:v>19344402</c:v>
                </c:pt>
                <c:pt idx="26">
                  <c:v>242074</c:v>
                </c:pt>
                <c:pt idx="27">
                  <c:v>683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7E8-48A4-B360-C96A9BBF412C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'Mercancías tránsito'!$A$7:$A$34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'Mercancías tránsito'!$D$7:$D$34</c:f>
              <c:numCache>
                <c:formatCode>#,##0</c:formatCode>
                <c:ptCount val="28"/>
                <c:pt idx="0">
                  <c:v>181959</c:v>
                </c:pt>
                <c:pt idx="1">
                  <c:v>9619</c:v>
                </c:pt>
                <c:pt idx="2">
                  <c:v>197</c:v>
                </c:pt>
                <c:pt idx="3">
                  <c:v>16768</c:v>
                </c:pt>
                <c:pt idx="4">
                  <c:v>41148776</c:v>
                </c:pt>
                <c:pt idx="5">
                  <c:v>800604</c:v>
                </c:pt>
                <c:pt idx="6">
                  <c:v>10127</c:v>
                </c:pt>
                <c:pt idx="7">
                  <c:v>16415321</c:v>
                </c:pt>
                <c:pt idx="8">
                  <c:v>49511</c:v>
                </c:pt>
                <c:pt idx="9">
                  <c:v>12582</c:v>
                </c:pt>
                <c:pt idx="10">
                  <c:v>80220</c:v>
                </c:pt>
                <c:pt idx="11">
                  <c:v>0</c:v>
                </c:pt>
                <c:pt idx="12">
                  <c:v>256339</c:v>
                </c:pt>
                <c:pt idx="13">
                  <c:v>362247</c:v>
                </c:pt>
                <c:pt idx="14">
                  <c:v>1776402</c:v>
                </c:pt>
                <c:pt idx="15">
                  <c:v>12159812</c:v>
                </c:pt>
                <c:pt idx="16">
                  <c:v>2294967</c:v>
                </c:pt>
                <c:pt idx="17">
                  <c:v>693</c:v>
                </c:pt>
                <c:pt idx="18">
                  <c:v>0</c:v>
                </c:pt>
                <c:pt idx="19">
                  <c:v>25559</c:v>
                </c:pt>
                <c:pt idx="20">
                  <c:v>17787</c:v>
                </c:pt>
                <c:pt idx="21">
                  <c:v>775073</c:v>
                </c:pt>
                <c:pt idx="22">
                  <c:v>223321</c:v>
                </c:pt>
                <c:pt idx="23">
                  <c:v>0</c:v>
                </c:pt>
                <c:pt idx="24">
                  <c:v>1291678</c:v>
                </c:pt>
                <c:pt idx="25">
                  <c:v>21588407</c:v>
                </c:pt>
                <c:pt idx="26">
                  <c:v>295974</c:v>
                </c:pt>
                <c:pt idx="27">
                  <c:v>20783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7E8-48A4-B360-C96A9BBF41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6907488"/>
        <c:axId val="26287102"/>
      </c:barChart>
      <c:catAx>
        <c:axId val="16907488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6287102"/>
        <c:crosses val="autoZero"/>
        <c:auto val="1"/>
        <c:lblAlgn val="ctr"/>
        <c:lblOffset val="100"/>
        <c:noMultiLvlLbl val="0"/>
      </c:catAx>
      <c:valAx>
        <c:axId val="26287102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6907488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'Mercan. contene. tránsito'!$A$7:$A$34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'Mercan. contene. tránsito'!$E$7:$E$34</c:f>
              <c:numCache>
                <c:formatCode>#,##0</c:formatCode>
                <c:ptCount val="28"/>
                <c:pt idx="0">
                  <c:v>0</c:v>
                </c:pt>
                <c:pt idx="1">
                  <c:v>321868</c:v>
                </c:pt>
                <c:pt idx="2">
                  <c:v>0</c:v>
                </c:pt>
                <c:pt idx="3">
                  <c:v>0</c:v>
                </c:pt>
                <c:pt idx="4">
                  <c:v>30648779</c:v>
                </c:pt>
                <c:pt idx="5">
                  <c:v>147834</c:v>
                </c:pt>
                <c:pt idx="6">
                  <c:v>13</c:v>
                </c:pt>
                <c:pt idx="7">
                  <c:v>11389473</c:v>
                </c:pt>
                <c:pt idx="8">
                  <c:v>243992</c:v>
                </c:pt>
                <c:pt idx="9">
                  <c:v>13207</c:v>
                </c:pt>
                <c:pt idx="10">
                  <c:v>441479</c:v>
                </c:pt>
                <c:pt idx="11">
                  <c:v>0</c:v>
                </c:pt>
                <c:pt idx="12">
                  <c:v>90954</c:v>
                </c:pt>
                <c:pt idx="13">
                  <c:v>790</c:v>
                </c:pt>
                <c:pt idx="14">
                  <c:v>253622</c:v>
                </c:pt>
                <c:pt idx="15">
                  <c:v>7974976</c:v>
                </c:pt>
                <c:pt idx="16">
                  <c:v>2371337</c:v>
                </c:pt>
                <c:pt idx="17">
                  <c:v>64595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431028</c:v>
                </c:pt>
                <c:pt idx="22">
                  <c:v>305152</c:v>
                </c:pt>
                <c:pt idx="23">
                  <c:v>8</c:v>
                </c:pt>
                <c:pt idx="24">
                  <c:v>487</c:v>
                </c:pt>
                <c:pt idx="25">
                  <c:v>18962907</c:v>
                </c:pt>
                <c:pt idx="26">
                  <c:v>168199</c:v>
                </c:pt>
                <c:pt idx="27">
                  <c:v>683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621-4CE0-B3B8-715469C62605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'Mercan. contene. tránsito'!$A$7:$A$34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'Mercan. contene. tránsito'!$D$7:$D$34</c:f>
              <c:numCache>
                <c:formatCode>#,##0</c:formatCode>
                <c:ptCount val="28"/>
                <c:pt idx="0">
                  <c:v>0</c:v>
                </c:pt>
                <c:pt idx="1">
                  <c:v>9619</c:v>
                </c:pt>
                <c:pt idx="2">
                  <c:v>197</c:v>
                </c:pt>
                <c:pt idx="3">
                  <c:v>0</c:v>
                </c:pt>
                <c:pt idx="4">
                  <c:v>31476157</c:v>
                </c:pt>
                <c:pt idx="5">
                  <c:v>155590</c:v>
                </c:pt>
                <c:pt idx="6">
                  <c:v>46</c:v>
                </c:pt>
                <c:pt idx="7">
                  <c:v>10729237</c:v>
                </c:pt>
                <c:pt idx="8">
                  <c:v>23389</c:v>
                </c:pt>
                <c:pt idx="9">
                  <c:v>1445</c:v>
                </c:pt>
                <c:pt idx="10">
                  <c:v>80220</c:v>
                </c:pt>
                <c:pt idx="11">
                  <c:v>0</c:v>
                </c:pt>
                <c:pt idx="12">
                  <c:v>107955</c:v>
                </c:pt>
                <c:pt idx="13">
                  <c:v>534</c:v>
                </c:pt>
                <c:pt idx="14">
                  <c:v>251101</c:v>
                </c:pt>
                <c:pt idx="15">
                  <c:v>8085602</c:v>
                </c:pt>
                <c:pt idx="16">
                  <c:v>2282040</c:v>
                </c:pt>
                <c:pt idx="17">
                  <c:v>607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743478</c:v>
                </c:pt>
                <c:pt idx="22">
                  <c:v>214769</c:v>
                </c:pt>
                <c:pt idx="23">
                  <c:v>0</c:v>
                </c:pt>
                <c:pt idx="24">
                  <c:v>0</c:v>
                </c:pt>
                <c:pt idx="25">
                  <c:v>21237080</c:v>
                </c:pt>
                <c:pt idx="26">
                  <c:v>216291</c:v>
                </c:pt>
                <c:pt idx="27">
                  <c:v>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621-4CE0-B3B8-715469C6260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4069710"/>
        <c:axId val="20455923"/>
      </c:barChart>
      <c:catAx>
        <c:axId val="14069710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0455923"/>
        <c:crosses val="autoZero"/>
        <c:auto val="1"/>
        <c:lblAlgn val="ctr"/>
        <c:lblOffset val="100"/>
        <c:noMultiLvlLbl val="0"/>
      </c:catAx>
      <c:valAx>
        <c:axId val="20455923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4069710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'Ro-Ro'!$A$7:$A$34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'Ro-Ro'!$E$7:$E$34</c:f>
              <c:numCache>
                <c:formatCode>#,##0</c:formatCode>
                <c:ptCount val="28"/>
                <c:pt idx="0">
                  <c:v>109</c:v>
                </c:pt>
                <c:pt idx="1">
                  <c:v>74282</c:v>
                </c:pt>
                <c:pt idx="2">
                  <c:v>777112</c:v>
                </c:pt>
                <c:pt idx="3">
                  <c:v>0</c:v>
                </c:pt>
                <c:pt idx="4">
                  <c:v>8622603</c:v>
                </c:pt>
                <c:pt idx="5">
                  <c:v>633982</c:v>
                </c:pt>
                <c:pt idx="6">
                  <c:v>10568424</c:v>
                </c:pt>
                <c:pt idx="7">
                  <c:v>8181726</c:v>
                </c:pt>
                <c:pt idx="8">
                  <c:v>709806</c:v>
                </c:pt>
                <c:pt idx="9">
                  <c:v>0</c:v>
                </c:pt>
                <c:pt idx="10">
                  <c:v>382</c:v>
                </c:pt>
                <c:pt idx="11">
                  <c:v>402284</c:v>
                </c:pt>
                <c:pt idx="12">
                  <c:v>9856</c:v>
                </c:pt>
                <c:pt idx="13">
                  <c:v>0</c:v>
                </c:pt>
                <c:pt idx="14">
                  <c:v>375211</c:v>
                </c:pt>
                <c:pt idx="15">
                  <c:v>4007172</c:v>
                </c:pt>
                <c:pt idx="16">
                  <c:v>295055</c:v>
                </c:pt>
                <c:pt idx="17">
                  <c:v>0</c:v>
                </c:pt>
                <c:pt idx="18">
                  <c:v>307131</c:v>
                </c:pt>
                <c:pt idx="19">
                  <c:v>44286</c:v>
                </c:pt>
                <c:pt idx="20">
                  <c:v>348369</c:v>
                </c:pt>
                <c:pt idx="21">
                  <c:v>3131103</c:v>
                </c:pt>
                <c:pt idx="22">
                  <c:v>1349291</c:v>
                </c:pt>
                <c:pt idx="23">
                  <c:v>91710</c:v>
                </c:pt>
                <c:pt idx="24">
                  <c:v>244667</c:v>
                </c:pt>
                <c:pt idx="25">
                  <c:v>9303184</c:v>
                </c:pt>
                <c:pt idx="26">
                  <c:v>855658</c:v>
                </c:pt>
                <c:pt idx="27">
                  <c:v>240053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ED9-481C-B6E1-E5E25EC171FB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'Ro-Ro'!$A$7:$A$34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'Ro-Ro'!$D$7:$D$34</c:f>
              <c:numCache>
                <c:formatCode>#,##0</c:formatCode>
                <c:ptCount val="28"/>
                <c:pt idx="0">
                  <c:v>0</c:v>
                </c:pt>
                <c:pt idx="1">
                  <c:v>54990</c:v>
                </c:pt>
                <c:pt idx="2">
                  <c:v>687766</c:v>
                </c:pt>
                <c:pt idx="3">
                  <c:v>0</c:v>
                </c:pt>
                <c:pt idx="4">
                  <c:v>8504757</c:v>
                </c:pt>
                <c:pt idx="5">
                  <c:v>608188</c:v>
                </c:pt>
                <c:pt idx="6">
                  <c:v>10606604</c:v>
                </c:pt>
                <c:pt idx="7">
                  <c:v>7996772</c:v>
                </c:pt>
                <c:pt idx="8">
                  <c:v>854457</c:v>
                </c:pt>
                <c:pt idx="9">
                  <c:v>366</c:v>
                </c:pt>
                <c:pt idx="10">
                  <c:v>231</c:v>
                </c:pt>
                <c:pt idx="11">
                  <c:v>389475</c:v>
                </c:pt>
                <c:pt idx="12">
                  <c:v>11843</c:v>
                </c:pt>
                <c:pt idx="13">
                  <c:v>0</c:v>
                </c:pt>
                <c:pt idx="14">
                  <c:v>418918</c:v>
                </c:pt>
                <c:pt idx="15">
                  <c:v>3839250</c:v>
                </c:pt>
                <c:pt idx="16">
                  <c:v>289266</c:v>
                </c:pt>
                <c:pt idx="17">
                  <c:v>0</c:v>
                </c:pt>
                <c:pt idx="18">
                  <c:v>304509</c:v>
                </c:pt>
                <c:pt idx="19">
                  <c:v>375884</c:v>
                </c:pt>
                <c:pt idx="20">
                  <c:v>343479</c:v>
                </c:pt>
                <c:pt idx="21">
                  <c:v>3119386</c:v>
                </c:pt>
                <c:pt idx="22">
                  <c:v>1412219</c:v>
                </c:pt>
                <c:pt idx="23">
                  <c:v>110096</c:v>
                </c:pt>
                <c:pt idx="24">
                  <c:v>232236</c:v>
                </c:pt>
                <c:pt idx="25">
                  <c:v>9340921</c:v>
                </c:pt>
                <c:pt idx="26">
                  <c:v>898342</c:v>
                </c:pt>
                <c:pt idx="27">
                  <c:v>69647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ED9-481C-B6E1-E5E25EC171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59261677"/>
        <c:axId val="31135144"/>
      </c:barChart>
      <c:catAx>
        <c:axId val="59261677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1135144"/>
        <c:crosses val="autoZero"/>
        <c:auto val="1"/>
        <c:lblAlgn val="ctr"/>
        <c:lblOffset val="100"/>
        <c:noMultiLvlLbl val="0"/>
      </c:catAx>
      <c:valAx>
        <c:axId val="31135144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9261677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'Ro-Ro UTIS'!$A$7:$A$34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'Ro-Ro UTIS'!$E$7:$E$34</c:f>
              <c:numCache>
                <c:formatCode>#,##0</c:formatCode>
                <c:ptCount val="28"/>
                <c:pt idx="0">
                  <c:v>0</c:v>
                </c:pt>
                <c:pt idx="1">
                  <c:v>1865</c:v>
                </c:pt>
                <c:pt idx="2">
                  <c:v>36877</c:v>
                </c:pt>
                <c:pt idx="3">
                  <c:v>0</c:v>
                </c:pt>
                <c:pt idx="4">
                  <c:v>360061</c:v>
                </c:pt>
                <c:pt idx="5">
                  <c:v>24196</c:v>
                </c:pt>
                <c:pt idx="6">
                  <c:v>498680</c:v>
                </c:pt>
                <c:pt idx="7">
                  <c:v>300800</c:v>
                </c:pt>
                <c:pt idx="8">
                  <c:v>25752</c:v>
                </c:pt>
                <c:pt idx="9">
                  <c:v>0</c:v>
                </c:pt>
                <c:pt idx="10">
                  <c:v>0</c:v>
                </c:pt>
                <c:pt idx="11">
                  <c:v>21406</c:v>
                </c:pt>
                <c:pt idx="12">
                  <c:v>46</c:v>
                </c:pt>
                <c:pt idx="13">
                  <c:v>0</c:v>
                </c:pt>
                <c:pt idx="14">
                  <c:v>18711</c:v>
                </c:pt>
                <c:pt idx="15">
                  <c:v>236577</c:v>
                </c:pt>
                <c:pt idx="16">
                  <c:v>13858</c:v>
                </c:pt>
                <c:pt idx="17">
                  <c:v>0</c:v>
                </c:pt>
                <c:pt idx="18">
                  <c:v>19030</c:v>
                </c:pt>
                <c:pt idx="19">
                  <c:v>2106</c:v>
                </c:pt>
                <c:pt idx="20">
                  <c:v>2112</c:v>
                </c:pt>
                <c:pt idx="21">
                  <c:v>201939</c:v>
                </c:pt>
                <c:pt idx="22">
                  <c:v>27324</c:v>
                </c:pt>
                <c:pt idx="23">
                  <c:v>5062</c:v>
                </c:pt>
                <c:pt idx="24">
                  <c:v>0</c:v>
                </c:pt>
                <c:pt idx="25">
                  <c:v>345852</c:v>
                </c:pt>
                <c:pt idx="26">
                  <c:v>10981</c:v>
                </c:pt>
                <c:pt idx="27">
                  <c:v>7297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B47-4CF7-88FA-6129A2ECC02A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'Ro-Ro UTIS'!$A$7:$A$34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'Ro-Ro UTIS'!$D$7:$D$34</c:f>
              <c:numCache>
                <c:formatCode>#,##0</c:formatCode>
                <c:ptCount val="28"/>
                <c:pt idx="0">
                  <c:v>0</c:v>
                </c:pt>
                <c:pt idx="1">
                  <c:v>1394</c:v>
                </c:pt>
                <c:pt idx="2">
                  <c:v>36402</c:v>
                </c:pt>
                <c:pt idx="3">
                  <c:v>0</c:v>
                </c:pt>
                <c:pt idx="4">
                  <c:v>357160</c:v>
                </c:pt>
                <c:pt idx="5">
                  <c:v>22336</c:v>
                </c:pt>
                <c:pt idx="6">
                  <c:v>493213</c:v>
                </c:pt>
                <c:pt idx="7">
                  <c:v>291876</c:v>
                </c:pt>
                <c:pt idx="8">
                  <c:v>31869</c:v>
                </c:pt>
                <c:pt idx="9">
                  <c:v>0</c:v>
                </c:pt>
                <c:pt idx="10">
                  <c:v>0</c:v>
                </c:pt>
                <c:pt idx="11">
                  <c:v>21560</c:v>
                </c:pt>
                <c:pt idx="12">
                  <c:v>26</c:v>
                </c:pt>
                <c:pt idx="13">
                  <c:v>0</c:v>
                </c:pt>
                <c:pt idx="14">
                  <c:v>22917</c:v>
                </c:pt>
                <c:pt idx="15">
                  <c:v>234385</c:v>
                </c:pt>
                <c:pt idx="16">
                  <c:v>14361</c:v>
                </c:pt>
                <c:pt idx="17">
                  <c:v>0</c:v>
                </c:pt>
                <c:pt idx="18">
                  <c:v>19175</c:v>
                </c:pt>
                <c:pt idx="19">
                  <c:v>16097</c:v>
                </c:pt>
                <c:pt idx="20">
                  <c:v>2072</c:v>
                </c:pt>
                <c:pt idx="21">
                  <c:v>200604</c:v>
                </c:pt>
                <c:pt idx="22">
                  <c:v>31323</c:v>
                </c:pt>
                <c:pt idx="23">
                  <c:v>5841</c:v>
                </c:pt>
                <c:pt idx="24">
                  <c:v>0</c:v>
                </c:pt>
                <c:pt idx="25">
                  <c:v>356087</c:v>
                </c:pt>
                <c:pt idx="26">
                  <c:v>11408</c:v>
                </c:pt>
                <c:pt idx="27">
                  <c:v>1961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B47-4CF7-88FA-6129A2ECC0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50087428"/>
        <c:axId val="32503609"/>
      </c:barChart>
      <c:catAx>
        <c:axId val="50087428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2503609"/>
        <c:crosses val="autoZero"/>
        <c:auto val="1"/>
        <c:lblAlgn val="ctr"/>
        <c:lblOffset val="100"/>
        <c:noMultiLvlLbl val="0"/>
      </c:catAx>
      <c:valAx>
        <c:axId val="32503609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0087428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TEUS!$A$7:$A$34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TEUS!$E$7:$E$34</c:f>
              <c:numCache>
                <c:formatCode>#,##0</c:formatCode>
                <c:ptCount val="28"/>
                <c:pt idx="0">
                  <c:v>0</c:v>
                </c:pt>
                <c:pt idx="1">
                  <c:v>167385.75</c:v>
                </c:pt>
                <c:pt idx="2">
                  <c:v>8747</c:v>
                </c:pt>
                <c:pt idx="3">
                  <c:v>8</c:v>
                </c:pt>
                <c:pt idx="4">
                  <c:v>3155568</c:v>
                </c:pt>
                <c:pt idx="5">
                  <c:v>140828.25</c:v>
                </c:pt>
                <c:pt idx="6">
                  <c:v>60870</c:v>
                </c:pt>
                <c:pt idx="7">
                  <c:v>2521990</c:v>
                </c:pt>
                <c:pt idx="8">
                  <c:v>285097.25</c:v>
                </c:pt>
                <c:pt idx="9">
                  <c:v>28506</c:v>
                </c:pt>
                <c:pt idx="10">
                  <c:v>97528.5</c:v>
                </c:pt>
                <c:pt idx="11">
                  <c:v>6640.25</c:v>
                </c:pt>
                <c:pt idx="12">
                  <c:v>7137.75</c:v>
                </c:pt>
                <c:pt idx="13">
                  <c:v>45885</c:v>
                </c:pt>
                <c:pt idx="14">
                  <c:v>77718.25</c:v>
                </c:pt>
                <c:pt idx="15">
                  <c:v>1063607</c:v>
                </c:pt>
                <c:pt idx="16">
                  <c:v>301842.25</c:v>
                </c:pt>
                <c:pt idx="17">
                  <c:v>33059</c:v>
                </c:pt>
                <c:pt idx="18">
                  <c:v>2469.5</c:v>
                </c:pt>
                <c:pt idx="19">
                  <c:v>0</c:v>
                </c:pt>
                <c:pt idx="20">
                  <c:v>4</c:v>
                </c:pt>
                <c:pt idx="21">
                  <c:v>339458</c:v>
                </c:pt>
                <c:pt idx="22">
                  <c:v>114396</c:v>
                </c:pt>
                <c:pt idx="23">
                  <c:v>110845.5</c:v>
                </c:pt>
                <c:pt idx="24">
                  <c:v>11196</c:v>
                </c:pt>
                <c:pt idx="25">
                  <c:v>3749532</c:v>
                </c:pt>
                <c:pt idx="26">
                  <c:v>210630</c:v>
                </c:pt>
                <c:pt idx="27">
                  <c:v>28888.5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084-4719-9577-B5C7A17B8D2F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TEUS!$A$7:$A$34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TEUS!$D$7:$D$34</c:f>
              <c:numCache>
                <c:formatCode>#,##0</c:formatCode>
                <c:ptCount val="28"/>
                <c:pt idx="0">
                  <c:v>3</c:v>
                </c:pt>
                <c:pt idx="1">
                  <c:v>125889.5</c:v>
                </c:pt>
                <c:pt idx="2">
                  <c:v>14250</c:v>
                </c:pt>
                <c:pt idx="3">
                  <c:v>0</c:v>
                </c:pt>
                <c:pt idx="4">
                  <c:v>3129122</c:v>
                </c:pt>
                <c:pt idx="5">
                  <c:v>141728.5</c:v>
                </c:pt>
                <c:pt idx="6">
                  <c:v>58007</c:v>
                </c:pt>
                <c:pt idx="7">
                  <c:v>2535531.75</c:v>
                </c:pt>
                <c:pt idx="8">
                  <c:v>282173</c:v>
                </c:pt>
                <c:pt idx="9">
                  <c:v>29477</c:v>
                </c:pt>
                <c:pt idx="10">
                  <c:v>70417.75</c:v>
                </c:pt>
                <c:pt idx="11">
                  <c:v>3672</c:v>
                </c:pt>
                <c:pt idx="12">
                  <c:v>20080.75</c:v>
                </c:pt>
                <c:pt idx="13">
                  <c:v>46447</c:v>
                </c:pt>
                <c:pt idx="14">
                  <c:v>110225.25</c:v>
                </c:pt>
                <c:pt idx="15">
                  <c:v>1018841</c:v>
                </c:pt>
                <c:pt idx="16">
                  <c:v>239512.25</c:v>
                </c:pt>
                <c:pt idx="17">
                  <c:v>26721.5</c:v>
                </c:pt>
                <c:pt idx="18">
                  <c:v>3039.75</c:v>
                </c:pt>
                <c:pt idx="19">
                  <c:v>154</c:v>
                </c:pt>
                <c:pt idx="20">
                  <c:v>2</c:v>
                </c:pt>
                <c:pt idx="21">
                  <c:v>362661</c:v>
                </c:pt>
                <c:pt idx="22">
                  <c:v>106525.25</c:v>
                </c:pt>
                <c:pt idx="23">
                  <c:v>99979.75</c:v>
                </c:pt>
                <c:pt idx="24">
                  <c:v>10314</c:v>
                </c:pt>
                <c:pt idx="25">
                  <c:v>3811020</c:v>
                </c:pt>
                <c:pt idx="26">
                  <c:v>207254</c:v>
                </c:pt>
                <c:pt idx="27">
                  <c:v>23744.75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084-4719-9577-B5C7A17B8D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5901598"/>
        <c:axId val="28163514"/>
      </c:barChart>
      <c:catAx>
        <c:axId val="5901598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8163514"/>
        <c:crosses val="autoZero"/>
        <c:auto val="1"/>
        <c:lblAlgn val="ctr"/>
        <c:lblOffset val="100"/>
        <c:noMultiLvlLbl val="0"/>
      </c:catAx>
      <c:valAx>
        <c:axId val="28163514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901598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'TEUS tránsito'!$A$7:$A$34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'TEUS tránsito'!$E$7:$E$34</c:f>
              <c:numCache>
                <c:formatCode>#,##0</c:formatCode>
                <c:ptCount val="28"/>
                <c:pt idx="0">
                  <c:v>0</c:v>
                </c:pt>
                <c:pt idx="1">
                  <c:v>30009</c:v>
                </c:pt>
                <c:pt idx="2">
                  <c:v>0</c:v>
                </c:pt>
                <c:pt idx="3">
                  <c:v>0</c:v>
                </c:pt>
                <c:pt idx="4">
                  <c:v>2726718</c:v>
                </c:pt>
                <c:pt idx="5">
                  <c:v>13658.5</c:v>
                </c:pt>
                <c:pt idx="6">
                  <c:v>6</c:v>
                </c:pt>
                <c:pt idx="7">
                  <c:v>1073847</c:v>
                </c:pt>
                <c:pt idx="8">
                  <c:v>17977</c:v>
                </c:pt>
                <c:pt idx="9">
                  <c:v>1104</c:v>
                </c:pt>
                <c:pt idx="10">
                  <c:v>31192</c:v>
                </c:pt>
                <c:pt idx="11">
                  <c:v>0</c:v>
                </c:pt>
                <c:pt idx="12">
                  <c:v>5705</c:v>
                </c:pt>
                <c:pt idx="13">
                  <c:v>330</c:v>
                </c:pt>
                <c:pt idx="14">
                  <c:v>23277</c:v>
                </c:pt>
                <c:pt idx="15">
                  <c:v>645177</c:v>
                </c:pt>
                <c:pt idx="16">
                  <c:v>237798.25</c:v>
                </c:pt>
                <c:pt idx="17">
                  <c:v>6098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30252</c:v>
                </c:pt>
                <c:pt idx="22">
                  <c:v>25937</c:v>
                </c:pt>
                <c:pt idx="23">
                  <c:v>1</c:v>
                </c:pt>
                <c:pt idx="24">
                  <c:v>216</c:v>
                </c:pt>
                <c:pt idx="25">
                  <c:v>1585399</c:v>
                </c:pt>
                <c:pt idx="26">
                  <c:v>12903</c:v>
                </c:pt>
                <c:pt idx="27">
                  <c:v>83.5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AF5-4873-8549-5D52A0BDBFE0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'TEUS tránsito'!$A$7:$A$34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'TEUS tránsito'!$D$7:$D$34</c:f>
              <c:numCache>
                <c:formatCode>#,##0</c:formatCode>
                <c:ptCount val="28"/>
                <c:pt idx="0">
                  <c:v>0</c:v>
                </c:pt>
                <c:pt idx="1">
                  <c:v>1012</c:v>
                </c:pt>
                <c:pt idx="2">
                  <c:v>90</c:v>
                </c:pt>
                <c:pt idx="3">
                  <c:v>0</c:v>
                </c:pt>
                <c:pt idx="4">
                  <c:v>2703994</c:v>
                </c:pt>
                <c:pt idx="5">
                  <c:v>12881.25</c:v>
                </c:pt>
                <c:pt idx="6">
                  <c:v>10</c:v>
                </c:pt>
                <c:pt idx="7">
                  <c:v>1048587</c:v>
                </c:pt>
                <c:pt idx="8">
                  <c:v>2108</c:v>
                </c:pt>
                <c:pt idx="9">
                  <c:v>202</c:v>
                </c:pt>
                <c:pt idx="10">
                  <c:v>6459.5</c:v>
                </c:pt>
                <c:pt idx="11">
                  <c:v>0</c:v>
                </c:pt>
                <c:pt idx="12">
                  <c:v>8387.25</c:v>
                </c:pt>
                <c:pt idx="13">
                  <c:v>171</c:v>
                </c:pt>
                <c:pt idx="14">
                  <c:v>23814</c:v>
                </c:pt>
                <c:pt idx="15">
                  <c:v>621296</c:v>
                </c:pt>
                <c:pt idx="16">
                  <c:v>208967.75</c:v>
                </c:pt>
                <c:pt idx="17">
                  <c:v>271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55830</c:v>
                </c:pt>
                <c:pt idx="22">
                  <c:v>17390.75</c:v>
                </c:pt>
                <c:pt idx="23">
                  <c:v>0</c:v>
                </c:pt>
                <c:pt idx="24">
                  <c:v>0</c:v>
                </c:pt>
                <c:pt idx="25">
                  <c:v>1763703</c:v>
                </c:pt>
                <c:pt idx="26">
                  <c:v>16562</c:v>
                </c:pt>
                <c:pt idx="27">
                  <c:v>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AF5-4873-8549-5D52A0BDBFE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60456489"/>
        <c:axId val="51247602"/>
      </c:barChart>
      <c:catAx>
        <c:axId val="60456489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1247602"/>
        <c:crosses val="autoZero"/>
        <c:auto val="1"/>
        <c:lblAlgn val="ctr"/>
        <c:lblOffset val="100"/>
        <c:noMultiLvlLbl val="0"/>
      </c:catAx>
      <c:valAx>
        <c:axId val="51247602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0456489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'TEUS nacional'!$A$7:$A$34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'TEUS nacional'!$E$7:$E$34</c:f>
              <c:numCache>
                <c:formatCode>#,##0</c:formatCode>
                <c:ptCount val="28"/>
                <c:pt idx="0">
                  <c:v>0</c:v>
                </c:pt>
                <c:pt idx="1">
                  <c:v>114529.25</c:v>
                </c:pt>
                <c:pt idx="2">
                  <c:v>2896</c:v>
                </c:pt>
                <c:pt idx="3">
                  <c:v>0</c:v>
                </c:pt>
                <c:pt idx="4">
                  <c:v>0</c:v>
                </c:pt>
                <c:pt idx="5">
                  <c:v>106679</c:v>
                </c:pt>
                <c:pt idx="6">
                  <c:v>60806</c:v>
                </c:pt>
                <c:pt idx="7">
                  <c:v>152737.5</c:v>
                </c:pt>
                <c:pt idx="8">
                  <c:v>9403</c:v>
                </c:pt>
                <c:pt idx="9">
                  <c:v>4039.5</c:v>
                </c:pt>
                <c:pt idx="10">
                  <c:v>8100.25</c:v>
                </c:pt>
                <c:pt idx="11">
                  <c:v>6549</c:v>
                </c:pt>
                <c:pt idx="12">
                  <c:v>0</c:v>
                </c:pt>
                <c:pt idx="13">
                  <c:v>3429</c:v>
                </c:pt>
                <c:pt idx="14">
                  <c:v>49935</c:v>
                </c:pt>
                <c:pt idx="15">
                  <c:v>350838</c:v>
                </c:pt>
                <c:pt idx="16">
                  <c:v>7252</c:v>
                </c:pt>
                <c:pt idx="17">
                  <c:v>3075.25</c:v>
                </c:pt>
                <c:pt idx="18">
                  <c:v>2469.5</c:v>
                </c:pt>
                <c:pt idx="19">
                  <c:v>0</c:v>
                </c:pt>
                <c:pt idx="20">
                  <c:v>0</c:v>
                </c:pt>
                <c:pt idx="21">
                  <c:v>267931</c:v>
                </c:pt>
                <c:pt idx="22">
                  <c:v>20317</c:v>
                </c:pt>
                <c:pt idx="23">
                  <c:v>110301.75</c:v>
                </c:pt>
                <c:pt idx="24">
                  <c:v>0</c:v>
                </c:pt>
                <c:pt idx="25">
                  <c:v>140129</c:v>
                </c:pt>
                <c:pt idx="26">
                  <c:v>12297</c:v>
                </c:pt>
                <c:pt idx="27">
                  <c:v>24063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5E5-4040-8761-9E0FE1E83125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'TEUS nacional'!$A$7:$A$34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'TEUS nacional'!$D$7:$D$34</c:f>
              <c:numCache>
                <c:formatCode>#,##0</c:formatCode>
                <c:ptCount val="28"/>
                <c:pt idx="0">
                  <c:v>0</c:v>
                </c:pt>
                <c:pt idx="1">
                  <c:v>103963.5</c:v>
                </c:pt>
                <c:pt idx="2">
                  <c:v>3579</c:v>
                </c:pt>
                <c:pt idx="3">
                  <c:v>0</c:v>
                </c:pt>
                <c:pt idx="4">
                  <c:v>0</c:v>
                </c:pt>
                <c:pt idx="5">
                  <c:v>109288.75</c:v>
                </c:pt>
                <c:pt idx="6">
                  <c:v>57957</c:v>
                </c:pt>
                <c:pt idx="7">
                  <c:v>150702.25</c:v>
                </c:pt>
                <c:pt idx="8">
                  <c:v>11804.25</c:v>
                </c:pt>
                <c:pt idx="9">
                  <c:v>4304</c:v>
                </c:pt>
                <c:pt idx="10">
                  <c:v>6459</c:v>
                </c:pt>
                <c:pt idx="11">
                  <c:v>3572</c:v>
                </c:pt>
                <c:pt idx="12">
                  <c:v>3382.5</c:v>
                </c:pt>
                <c:pt idx="13">
                  <c:v>7454</c:v>
                </c:pt>
                <c:pt idx="14">
                  <c:v>59120</c:v>
                </c:pt>
                <c:pt idx="15">
                  <c:v>341558</c:v>
                </c:pt>
                <c:pt idx="16">
                  <c:v>5615.5</c:v>
                </c:pt>
                <c:pt idx="17">
                  <c:v>4984.5</c:v>
                </c:pt>
                <c:pt idx="18">
                  <c:v>3039.75</c:v>
                </c:pt>
                <c:pt idx="19">
                  <c:v>0</c:v>
                </c:pt>
                <c:pt idx="20">
                  <c:v>0</c:v>
                </c:pt>
                <c:pt idx="21">
                  <c:v>260841</c:v>
                </c:pt>
                <c:pt idx="22">
                  <c:v>16611.25</c:v>
                </c:pt>
                <c:pt idx="23">
                  <c:v>98393.5</c:v>
                </c:pt>
                <c:pt idx="24">
                  <c:v>0</c:v>
                </c:pt>
                <c:pt idx="25">
                  <c:v>140358</c:v>
                </c:pt>
                <c:pt idx="26">
                  <c:v>8885</c:v>
                </c:pt>
                <c:pt idx="27">
                  <c:v>19437.5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5E5-4040-8761-9E0FE1E831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24261394"/>
        <c:axId val="26251340"/>
      </c:barChart>
      <c:catAx>
        <c:axId val="24261394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6251340"/>
        <c:crosses val="autoZero"/>
        <c:auto val="1"/>
        <c:lblAlgn val="ctr"/>
        <c:lblOffset val="100"/>
        <c:noMultiLvlLbl val="0"/>
      </c:catAx>
      <c:valAx>
        <c:axId val="26251340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4261394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'TEUS exterior'!$A$7:$A$34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'TEUS exterior'!$E$7:$E$34</c:f>
              <c:numCache>
                <c:formatCode>#,##0</c:formatCode>
                <c:ptCount val="28"/>
                <c:pt idx="0">
                  <c:v>0</c:v>
                </c:pt>
                <c:pt idx="1">
                  <c:v>22847.5</c:v>
                </c:pt>
                <c:pt idx="2">
                  <c:v>5851</c:v>
                </c:pt>
                <c:pt idx="3">
                  <c:v>8</c:v>
                </c:pt>
                <c:pt idx="4">
                  <c:v>428850</c:v>
                </c:pt>
                <c:pt idx="5">
                  <c:v>20490.75</c:v>
                </c:pt>
                <c:pt idx="6">
                  <c:v>58</c:v>
                </c:pt>
                <c:pt idx="7">
                  <c:v>1295405.5</c:v>
                </c:pt>
                <c:pt idx="8">
                  <c:v>257717.25</c:v>
                </c:pt>
                <c:pt idx="9">
                  <c:v>23362.5</c:v>
                </c:pt>
                <c:pt idx="10">
                  <c:v>58236.25</c:v>
                </c:pt>
                <c:pt idx="11">
                  <c:v>91.25</c:v>
                </c:pt>
                <c:pt idx="12">
                  <c:v>1432.75</c:v>
                </c:pt>
                <c:pt idx="13">
                  <c:v>42126</c:v>
                </c:pt>
                <c:pt idx="14">
                  <c:v>4506.25</c:v>
                </c:pt>
                <c:pt idx="15">
                  <c:v>67592</c:v>
                </c:pt>
                <c:pt idx="16">
                  <c:v>56792</c:v>
                </c:pt>
                <c:pt idx="17">
                  <c:v>23885.75</c:v>
                </c:pt>
                <c:pt idx="18">
                  <c:v>0</c:v>
                </c:pt>
                <c:pt idx="19">
                  <c:v>0</c:v>
                </c:pt>
                <c:pt idx="20">
                  <c:v>4</c:v>
                </c:pt>
                <c:pt idx="21">
                  <c:v>41275</c:v>
                </c:pt>
                <c:pt idx="22">
                  <c:v>68142</c:v>
                </c:pt>
                <c:pt idx="23">
                  <c:v>542.75</c:v>
                </c:pt>
                <c:pt idx="24">
                  <c:v>10980</c:v>
                </c:pt>
                <c:pt idx="25">
                  <c:v>2024004</c:v>
                </c:pt>
                <c:pt idx="26">
                  <c:v>185430</c:v>
                </c:pt>
                <c:pt idx="27">
                  <c:v>4742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F9F-468E-AFC3-94BA895CAC32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'TEUS exterior'!$A$7:$A$34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'TEUS exterior'!$D$7:$D$34</c:f>
              <c:numCache>
                <c:formatCode>#,##0</c:formatCode>
                <c:ptCount val="28"/>
                <c:pt idx="0">
                  <c:v>3</c:v>
                </c:pt>
                <c:pt idx="1">
                  <c:v>20914</c:v>
                </c:pt>
                <c:pt idx="2">
                  <c:v>10581</c:v>
                </c:pt>
                <c:pt idx="3">
                  <c:v>0</c:v>
                </c:pt>
                <c:pt idx="4">
                  <c:v>425128</c:v>
                </c:pt>
                <c:pt idx="5">
                  <c:v>19558.5</c:v>
                </c:pt>
                <c:pt idx="6">
                  <c:v>40</c:v>
                </c:pt>
                <c:pt idx="7">
                  <c:v>1336242.5</c:v>
                </c:pt>
                <c:pt idx="8">
                  <c:v>268260.75</c:v>
                </c:pt>
                <c:pt idx="9">
                  <c:v>24971</c:v>
                </c:pt>
                <c:pt idx="10">
                  <c:v>57499.25</c:v>
                </c:pt>
                <c:pt idx="11">
                  <c:v>100</c:v>
                </c:pt>
                <c:pt idx="12">
                  <c:v>8311</c:v>
                </c:pt>
                <c:pt idx="13">
                  <c:v>38822</c:v>
                </c:pt>
                <c:pt idx="14">
                  <c:v>27291.25</c:v>
                </c:pt>
                <c:pt idx="15">
                  <c:v>55987</c:v>
                </c:pt>
                <c:pt idx="16">
                  <c:v>24929</c:v>
                </c:pt>
                <c:pt idx="17">
                  <c:v>21466</c:v>
                </c:pt>
                <c:pt idx="18">
                  <c:v>0</c:v>
                </c:pt>
                <c:pt idx="19">
                  <c:v>154</c:v>
                </c:pt>
                <c:pt idx="20">
                  <c:v>2</c:v>
                </c:pt>
                <c:pt idx="21">
                  <c:v>45990</c:v>
                </c:pt>
                <c:pt idx="22">
                  <c:v>72523.25</c:v>
                </c:pt>
                <c:pt idx="23">
                  <c:v>1586.25</c:v>
                </c:pt>
                <c:pt idx="24">
                  <c:v>10314</c:v>
                </c:pt>
                <c:pt idx="25">
                  <c:v>1906959</c:v>
                </c:pt>
                <c:pt idx="26">
                  <c:v>181807</c:v>
                </c:pt>
                <c:pt idx="27">
                  <c:v>4285.25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F9F-468E-AFC3-94BA895CAC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7299643"/>
        <c:axId val="38519450"/>
      </c:barChart>
      <c:catAx>
        <c:axId val="37299643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8519450"/>
        <c:crosses val="autoZero"/>
        <c:auto val="1"/>
        <c:lblAlgn val="ctr"/>
        <c:lblOffset val="100"/>
        <c:noMultiLvlLbl val="0"/>
      </c:catAx>
      <c:valAx>
        <c:axId val="38519450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7299643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'Buques número'!$A$7:$A$34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'Buques número'!$E$7:$E$34</c:f>
              <c:numCache>
                <c:formatCode>#,##0</c:formatCode>
                <c:ptCount val="28"/>
                <c:pt idx="0">
                  <c:v>700</c:v>
                </c:pt>
                <c:pt idx="1">
                  <c:v>565</c:v>
                </c:pt>
                <c:pt idx="2">
                  <c:v>1218</c:v>
                </c:pt>
                <c:pt idx="3">
                  <c:v>466</c:v>
                </c:pt>
                <c:pt idx="4">
                  <c:v>19858</c:v>
                </c:pt>
                <c:pt idx="5">
                  <c:v>1125</c:v>
                </c:pt>
                <c:pt idx="6">
                  <c:v>30258</c:v>
                </c:pt>
                <c:pt idx="7">
                  <c:v>5555</c:v>
                </c:pt>
                <c:pt idx="8">
                  <c:v>1704</c:v>
                </c:pt>
                <c:pt idx="9">
                  <c:v>1590</c:v>
                </c:pt>
                <c:pt idx="10">
                  <c:v>956</c:v>
                </c:pt>
                <c:pt idx="11">
                  <c:v>6415</c:v>
                </c:pt>
                <c:pt idx="12">
                  <c:v>490</c:v>
                </c:pt>
                <c:pt idx="13">
                  <c:v>773</c:v>
                </c:pt>
                <c:pt idx="14">
                  <c:v>1511</c:v>
                </c:pt>
                <c:pt idx="15">
                  <c:v>10589</c:v>
                </c:pt>
                <c:pt idx="16">
                  <c:v>912</c:v>
                </c:pt>
                <c:pt idx="17">
                  <c:v>376</c:v>
                </c:pt>
                <c:pt idx="18">
                  <c:v>536</c:v>
                </c:pt>
                <c:pt idx="19">
                  <c:v>437</c:v>
                </c:pt>
                <c:pt idx="20">
                  <c:v>581</c:v>
                </c:pt>
                <c:pt idx="21">
                  <c:v>12359</c:v>
                </c:pt>
                <c:pt idx="22">
                  <c:v>956</c:v>
                </c:pt>
                <c:pt idx="23">
                  <c:v>643</c:v>
                </c:pt>
                <c:pt idx="24">
                  <c:v>1480</c:v>
                </c:pt>
                <c:pt idx="25">
                  <c:v>4947</c:v>
                </c:pt>
                <c:pt idx="26">
                  <c:v>1195</c:v>
                </c:pt>
                <c:pt idx="27">
                  <c:v>266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A1E-4CEB-A03E-C97F0E5D8C12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'Buques número'!$A$7:$A$34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'Buques número'!$D$7:$D$34</c:f>
              <c:numCache>
                <c:formatCode>#,##0</c:formatCode>
                <c:ptCount val="28"/>
                <c:pt idx="0">
                  <c:v>719</c:v>
                </c:pt>
                <c:pt idx="1">
                  <c:v>580</c:v>
                </c:pt>
                <c:pt idx="2">
                  <c:v>1235</c:v>
                </c:pt>
                <c:pt idx="3">
                  <c:v>524</c:v>
                </c:pt>
                <c:pt idx="4">
                  <c:v>20469</c:v>
                </c:pt>
                <c:pt idx="5">
                  <c:v>1025</c:v>
                </c:pt>
                <c:pt idx="6">
                  <c:v>31481</c:v>
                </c:pt>
                <c:pt idx="7">
                  <c:v>5571</c:v>
                </c:pt>
                <c:pt idx="8">
                  <c:v>1792</c:v>
                </c:pt>
                <c:pt idx="9">
                  <c:v>1364</c:v>
                </c:pt>
                <c:pt idx="10">
                  <c:v>905</c:v>
                </c:pt>
                <c:pt idx="11">
                  <c:v>7031</c:v>
                </c:pt>
                <c:pt idx="12">
                  <c:v>613</c:v>
                </c:pt>
                <c:pt idx="13">
                  <c:v>752</c:v>
                </c:pt>
                <c:pt idx="14">
                  <c:v>1472</c:v>
                </c:pt>
                <c:pt idx="15">
                  <c:v>9984</c:v>
                </c:pt>
                <c:pt idx="16">
                  <c:v>829</c:v>
                </c:pt>
                <c:pt idx="17">
                  <c:v>313</c:v>
                </c:pt>
                <c:pt idx="18">
                  <c:v>523</c:v>
                </c:pt>
                <c:pt idx="19">
                  <c:v>639</c:v>
                </c:pt>
                <c:pt idx="20">
                  <c:v>590</c:v>
                </c:pt>
                <c:pt idx="21">
                  <c:v>12083</c:v>
                </c:pt>
                <c:pt idx="22">
                  <c:v>1049</c:v>
                </c:pt>
                <c:pt idx="23">
                  <c:v>617</c:v>
                </c:pt>
                <c:pt idx="24">
                  <c:v>1436</c:v>
                </c:pt>
                <c:pt idx="25">
                  <c:v>4851</c:v>
                </c:pt>
                <c:pt idx="26">
                  <c:v>1176</c:v>
                </c:pt>
                <c:pt idx="27">
                  <c:v>278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A1E-4CEB-A03E-C97F0E5D8C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42670638"/>
        <c:axId val="27948867"/>
      </c:barChart>
      <c:catAx>
        <c:axId val="42670638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7948867"/>
        <c:crosses val="autoZero"/>
        <c:auto val="1"/>
        <c:lblAlgn val="ctr"/>
        <c:lblOffset val="100"/>
        <c:noMultiLvlLbl val="0"/>
      </c:catAx>
      <c:valAx>
        <c:axId val="27948867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2670638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'Buques GT'!$A$7:$A$34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'Buques GT'!$E$7:$E$34</c:f>
              <c:numCache>
                <c:formatCode>#,##0</c:formatCode>
                <c:ptCount val="28"/>
                <c:pt idx="0">
                  <c:v>20275220</c:v>
                </c:pt>
                <c:pt idx="1">
                  <c:v>13379722</c:v>
                </c:pt>
                <c:pt idx="2">
                  <c:v>23519828</c:v>
                </c:pt>
                <c:pt idx="3">
                  <c:v>3478306</c:v>
                </c:pt>
                <c:pt idx="4">
                  <c:v>349885008</c:v>
                </c:pt>
                <c:pt idx="5">
                  <c:v>27387635</c:v>
                </c:pt>
                <c:pt idx="6">
                  <c:v>178773662</c:v>
                </c:pt>
                <c:pt idx="7">
                  <c:v>253874407</c:v>
                </c:pt>
                <c:pt idx="8">
                  <c:v>41680159</c:v>
                </c:pt>
                <c:pt idx="9">
                  <c:v>34587635</c:v>
                </c:pt>
                <c:pt idx="10">
                  <c:v>14240111</c:v>
                </c:pt>
                <c:pt idx="11">
                  <c:v>55481235</c:v>
                </c:pt>
                <c:pt idx="12">
                  <c:v>8896123</c:v>
                </c:pt>
                <c:pt idx="13">
                  <c:v>13254026</c:v>
                </c:pt>
                <c:pt idx="14">
                  <c:v>25837485</c:v>
                </c:pt>
                <c:pt idx="15">
                  <c:v>225331308</c:v>
                </c:pt>
                <c:pt idx="16">
                  <c:v>42407662</c:v>
                </c:pt>
                <c:pt idx="17">
                  <c:v>2369403</c:v>
                </c:pt>
                <c:pt idx="18">
                  <c:v>15115564</c:v>
                </c:pt>
                <c:pt idx="19">
                  <c:v>8619160</c:v>
                </c:pt>
                <c:pt idx="20">
                  <c:v>4372603</c:v>
                </c:pt>
                <c:pt idx="21">
                  <c:v>155957119</c:v>
                </c:pt>
                <c:pt idx="22">
                  <c:v>19677282</c:v>
                </c:pt>
                <c:pt idx="23">
                  <c:v>3961349</c:v>
                </c:pt>
                <c:pt idx="24">
                  <c:v>29960973</c:v>
                </c:pt>
                <c:pt idx="25">
                  <c:v>200119446</c:v>
                </c:pt>
                <c:pt idx="26">
                  <c:v>33349132</c:v>
                </c:pt>
                <c:pt idx="27">
                  <c:v>2530889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1BF-4206-8A10-BBCF0B8B4491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'Buques GT'!$A$7:$A$34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'Buques GT'!$D$7:$D$34</c:f>
              <c:numCache>
                <c:formatCode>#,##0</c:formatCode>
                <c:ptCount val="28"/>
                <c:pt idx="0">
                  <c:v>21530320</c:v>
                </c:pt>
                <c:pt idx="1">
                  <c:v>13041219</c:v>
                </c:pt>
                <c:pt idx="2">
                  <c:v>24430239</c:v>
                </c:pt>
                <c:pt idx="3">
                  <c:v>3593688</c:v>
                </c:pt>
                <c:pt idx="4">
                  <c:v>363119497</c:v>
                </c:pt>
                <c:pt idx="5">
                  <c:v>23579660</c:v>
                </c:pt>
                <c:pt idx="6">
                  <c:v>187485081</c:v>
                </c:pt>
                <c:pt idx="7">
                  <c:v>246502607</c:v>
                </c:pt>
                <c:pt idx="8">
                  <c:v>37021220</c:v>
                </c:pt>
                <c:pt idx="9">
                  <c:v>31573297</c:v>
                </c:pt>
                <c:pt idx="10">
                  <c:v>13187146</c:v>
                </c:pt>
                <c:pt idx="11">
                  <c:v>50372179</c:v>
                </c:pt>
                <c:pt idx="12">
                  <c:v>10582074</c:v>
                </c:pt>
                <c:pt idx="13">
                  <c:v>12807451</c:v>
                </c:pt>
                <c:pt idx="14">
                  <c:v>26888359</c:v>
                </c:pt>
                <c:pt idx="15">
                  <c:v>222895148</c:v>
                </c:pt>
                <c:pt idx="16">
                  <c:v>41772148</c:v>
                </c:pt>
                <c:pt idx="17">
                  <c:v>1912661</c:v>
                </c:pt>
                <c:pt idx="18">
                  <c:v>14868762</c:v>
                </c:pt>
                <c:pt idx="19">
                  <c:v>10613085</c:v>
                </c:pt>
                <c:pt idx="20">
                  <c:v>4567679</c:v>
                </c:pt>
                <c:pt idx="21">
                  <c:v>146878936</c:v>
                </c:pt>
                <c:pt idx="22">
                  <c:v>20671983</c:v>
                </c:pt>
                <c:pt idx="23">
                  <c:v>3693920</c:v>
                </c:pt>
                <c:pt idx="24">
                  <c:v>30166942</c:v>
                </c:pt>
                <c:pt idx="25">
                  <c:v>201250815</c:v>
                </c:pt>
                <c:pt idx="26">
                  <c:v>31899990</c:v>
                </c:pt>
                <c:pt idx="27">
                  <c:v>2202788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1BF-4206-8A10-BBCF0B8B44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58273029"/>
        <c:axId val="26072734"/>
      </c:barChart>
      <c:catAx>
        <c:axId val="58273029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6072734"/>
        <c:crosses val="autoZero"/>
        <c:auto val="1"/>
        <c:lblAlgn val="ctr"/>
        <c:lblOffset val="100"/>
        <c:noMultiLvlLbl val="0"/>
      </c:catAx>
      <c:valAx>
        <c:axId val="26072734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8273029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Cruceros!$A$7:$A$34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Cruceros!$E$7:$E$34</c:f>
              <c:numCache>
                <c:formatCode>#,##0</c:formatCode>
                <c:ptCount val="28"/>
                <c:pt idx="0">
                  <c:v>106</c:v>
                </c:pt>
                <c:pt idx="1">
                  <c:v>64</c:v>
                </c:pt>
                <c:pt idx="2">
                  <c:v>17</c:v>
                </c:pt>
                <c:pt idx="3">
                  <c:v>2</c:v>
                </c:pt>
                <c:pt idx="4">
                  <c:v>2</c:v>
                </c:pt>
                <c:pt idx="5">
                  <c:v>223</c:v>
                </c:pt>
                <c:pt idx="6">
                  <c:v>519</c:v>
                </c:pt>
                <c:pt idx="7">
                  <c:v>577</c:v>
                </c:pt>
                <c:pt idx="8">
                  <c:v>73</c:v>
                </c:pt>
                <c:pt idx="9">
                  <c:v>106</c:v>
                </c:pt>
                <c:pt idx="10">
                  <c:v>2</c:v>
                </c:pt>
                <c:pt idx="11">
                  <c:v>2</c:v>
                </c:pt>
                <c:pt idx="12">
                  <c:v>13</c:v>
                </c:pt>
                <c:pt idx="13">
                  <c:v>29</c:v>
                </c:pt>
                <c:pt idx="14">
                  <c:v>9</c:v>
                </c:pt>
                <c:pt idx="15">
                  <c:v>507</c:v>
                </c:pt>
                <c:pt idx="16">
                  <c:v>187</c:v>
                </c:pt>
                <c:pt idx="17">
                  <c:v>0</c:v>
                </c:pt>
                <c:pt idx="18">
                  <c:v>4</c:v>
                </c:pt>
                <c:pt idx="19">
                  <c:v>37</c:v>
                </c:pt>
                <c:pt idx="20">
                  <c:v>5</c:v>
                </c:pt>
                <c:pt idx="21">
                  <c:v>430</c:v>
                </c:pt>
                <c:pt idx="22">
                  <c:v>24</c:v>
                </c:pt>
                <c:pt idx="23">
                  <c:v>56</c:v>
                </c:pt>
                <c:pt idx="24">
                  <c:v>45</c:v>
                </c:pt>
                <c:pt idx="25">
                  <c:v>173</c:v>
                </c:pt>
                <c:pt idx="26">
                  <c:v>74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BF6-4A50-99F9-0DBF01617224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Cruceros!$A$7:$A$34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Cruceros!$D$7:$D$34</c:f>
              <c:numCache>
                <c:formatCode>#,##0</c:formatCode>
                <c:ptCount val="28"/>
                <c:pt idx="0">
                  <c:v>113</c:v>
                </c:pt>
                <c:pt idx="1">
                  <c:v>64</c:v>
                </c:pt>
                <c:pt idx="2">
                  <c:v>18</c:v>
                </c:pt>
                <c:pt idx="3">
                  <c:v>1</c:v>
                </c:pt>
                <c:pt idx="4">
                  <c:v>0</c:v>
                </c:pt>
                <c:pt idx="5">
                  <c:v>196</c:v>
                </c:pt>
                <c:pt idx="6">
                  <c:v>524</c:v>
                </c:pt>
                <c:pt idx="7">
                  <c:v>549</c:v>
                </c:pt>
                <c:pt idx="8">
                  <c:v>66</c:v>
                </c:pt>
                <c:pt idx="9">
                  <c:v>101</c:v>
                </c:pt>
                <c:pt idx="10">
                  <c:v>3</c:v>
                </c:pt>
                <c:pt idx="11">
                  <c:v>8</c:v>
                </c:pt>
                <c:pt idx="12">
                  <c:v>14</c:v>
                </c:pt>
                <c:pt idx="13">
                  <c:v>16</c:v>
                </c:pt>
                <c:pt idx="14">
                  <c:v>7</c:v>
                </c:pt>
                <c:pt idx="15">
                  <c:v>464</c:v>
                </c:pt>
                <c:pt idx="16">
                  <c:v>191</c:v>
                </c:pt>
                <c:pt idx="17">
                  <c:v>0</c:v>
                </c:pt>
                <c:pt idx="18">
                  <c:v>7</c:v>
                </c:pt>
                <c:pt idx="19">
                  <c:v>27</c:v>
                </c:pt>
                <c:pt idx="20">
                  <c:v>2</c:v>
                </c:pt>
                <c:pt idx="21">
                  <c:v>405</c:v>
                </c:pt>
                <c:pt idx="22">
                  <c:v>23</c:v>
                </c:pt>
                <c:pt idx="23">
                  <c:v>51</c:v>
                </c:pt>
                <c:pt idx="24">
                  <c:v>36</c:v>
                </c:pt>
                <c:pt idx="25">
                  <c:v>189</c:v>
                </c:pt>
                <c:pt idx="26">
                  <c:v>72</c:v>
                </c:pt>
                <c:pt idx="27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BF6-4A50-99F9-0DBF016172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23953267"/>
        <c:axId val="3758041"/>
      </c:barChart>
      <c:catAx>
        <c:axId val="23953267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758041"/>
        <c:crosses val="autoZero"/>
        <c:auto val="1"/>
        <c:lblAlgn val="ctr"/>
        <c:lblOffset val="100"/>
        <c:noMultiLvlLbl val="0"/>
      </c:catAx>
      <c:valAx>
        <c:axId val="3758041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3953267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'Pasajeros total'!$A$7:$A$34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'Pasajeros total'!$E$7:$E$34</c:f>
              <c:numCache>
                <c:formatCode>#,##0</c:formatCode>
                <c:ptCount val="28"/>
                <c:pt idx="0">
                  <c:v>282246</c:v>
                </c:pt>
                <c:pt idx="1">
                  <c:v>298788</c:v>
                </c:pt>
                <c:pt idx="2">
                  <c:v>700499</c:v>
                </c:pt>
                <c:pt idx="3">
                  <c:v>294</c:v>
                </c:pt>
                <c:pt idx="4">
                  <c:v>4509912</c:v>
                </c:pt>
                <c:pt idx="5">
                  <c:v>438518</c:v>
                </c:pt>
                <c:pt idx="6">
                  <c:v>6828116</c:v>
                </c:pt>
                <c:pt idx="7">
                  <c:v>4172742</c:v>
                </c:pt>
                <c:pt idx="8">
                  <c:v>279607</c:v>
                </c:pt>
                <c:pt idx="9">
                  <c:v>175175</c:v>
                </c:pt>
                <c:pt idx="10">
                  <c:v>877</c:v>
                </c:pt>
                <c:pt idx="11">
                  <c:v>1232878</c:v>
                </c:pt>
                <c:pt idx="12">
                  <c:v>11084</c:v>
                </c:pt>
                <c:pt idx="13">
                  <c:v>45383</c:v>
                </c:pt>
                <c:pt idx="14">
                  <c:v>30608</c:v>
                </c:pt>
                <c:pt idx="15">
                  <c:v>2402904</c:v>
                </c:pt>
                <c:pt idx="16">
                  <c:v>582456</c:v>
                </c:pt>
                <c:pt idx="17">
                  <c:v>0</c:v>
                </c:pt>
                <c:pt idx="18">
                  <c:v>475896</c:v>
                </c:pt>
                <c:pt idx="19">
                  <c:v>210599</c:v>
                </c:pt>
                <c:pt idx="20">
                  <c:v>1380</c:v>
                </c:pt>
                <c:pt idx="21">
                  <c:v>4946760</c:v>
                </c:pt>
                <c:pt idx="22">
                  <c:v>185890</c:v>
                </c:pt>
                <c:pt idx="23">
                  <c:v>13024</c:v>
                </c:pt>
                <c:pt idx="24">
                  <c:v>84612</c:v>
                </c:pt>
                <c:pt idx="25">
                  <c:v>1011303</c:v>
                </c:pt>
                <c:pt idx="26">
                  <c:v>187371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61F-4435-B65C-C639A4EB950E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'Pasajeros total'!$A$7:$A$34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'Pasajeros total'!$D$7:$D$34</c:f>
              <c:numCache>
                <c:formatCode>#,##0</c:formatCode>
                <c:ptCount val="28"/>
                <c:pt idx="0">
                  <c:v>305101</c:v>
                </c:pt>
                <c:pt idx="1">
                  <c:v>296171</c:v>
                </c:pt>
                <c:pt idx="2">
                  <c:v>712983</c:v>
                </c:pt>
                <c:pt idx="3">
                  <c:v>221</c:v>
                </c:pt>
                <c:pt idx="4">
                  <c:v>4676685</c:v>
                </c:pt>
                <c:pt idx="5">
                  <c:v>375538</c:v>
                </c:pt>
                <c:pt idx="6">
                  <c:v>7131079</c:v>
                </c:pt>
                <c:pt idx="7">
                  <c:v>3972055</c:v>
                </c:pt>
                <c:pt idx="8">
                  <c:v>234842</c:v>
                </c:pt>
                <c:pt idx="9">
                  <c:v>158339</c:v>
                </c:pt>
                <c:pt idx="10">
                  <c:v>1735</c:v>
                </c:pt>
                <c:pt idx="11">
                  <c:v>1411373</c:v>
                </c:pt>
                <c:pt idx="12">
                  <c:v>10908</c:v>
                </c:pt>
                <c:pt idx="13">
                  <c:v>34184</c:v>
                </c:pt>
                <c:pt idx="14">
                  <c:v>36103</c:v>
                </c:pt>
                <c:pt idx="15">
                  <c:v>2291448</c:v>
                </c:pt>
                <c:pt idx="16">
                  <c:v>576335</c:v>
                </c:pt>
                <c:pt idx="17">
                  <c:v>0</c:v>
                </c:pt>
                <c:pt idx="18">
                  <c:v>425105</c:v>
                </c:pt>
                <c:pt idx="19">
                  <c:v>181338</c:v>
                </c:pt>
                <c:pt idx="20">
                  <c:v>1089</c:v>
                </c:pt>
                <c:pt idx="21">
                  <c:v>4906273</c:v>
                </c:pt>
                <c:pt idx="22">
                  <c:v>179977</c:v>
                </c:pt>
                <c:pt idx="23">
                  <c:v>13814</c:v>
                </c:pt>
                <c:pt idx="24">
                  <c:v>79067</c:v>
                </c:pt>
                <c:pt idx="25">
                  <c:v>1142077</c:v>
                </c:pt>
                <c:pt idx="26">
                  <c:v>186596</c:v>
                </c:pt>
                <c:pt idx="27">
                  <c:v>352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61F-4435-B65C-C639A4EB95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9910313"/>
        <c:axId val="27771720"/>
      </c:barChart>
      <c:catAx>
        <c:axId val="39910313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7771720"/>
        <c:crosses val="autoZero"/>
        <c:auto val="1"/>
        <c:lblAlgn val="ctr"/>
        <c:lblOffset val="100"/>
        <c:noMultiLvlLbl val="0"/>
      </c:catAx>
      <c:valAx>
        <c:axId val="27771720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9910313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'Pasajeros regulares'!$A$7:$A$34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'Pasajeros regulares'!$E$7:$E$34</c:f>
              <c:numCache>
                <c:formatCode>#,##0</c:formatCode>
                <c:ptCount val="28"/>
                <c:pt idx="0">
                  <c:v>0</c:v>
                </c:pt>
                <c:pt idx="1">
                  <c:v>107102</c:v>
                </c:pt>
                <c:pt idx="2">
                  <c:v>691585</c:v>
                </c:pt>
                <c:pt idx="3">
                  <c:v>0</c:v>
                </c:pt>
                <c:pt idx="4">
                  <c:v>4509912</c:v>
                </c:pt>
                <c:pt idx="5">
                  <c:v>29254</c:v>
                </c:pt>
                <c:pt idx="6">
                  <c:v>5188330</c:v>
                </c:pt>
                <c:pt idx="7">
                  <c:v>1328958</c:v>
                </c:pt>
                <c:pt idx="8">
                  <c:v>106765</c:v>
                </c:pt>
                <c:pt idx="9">
                  <c:v>0</c:v>
                </c:pt>
                <c:pt idx="10">
                  <c:v>0</c:v>
                </c:pt>
                <c:pt idx="11">
                  <c:v>1232053</c:v>
                </c:pt>
                <c:pt idx="12">
                  <c:v>0</c:v>
                </c:pt>
                <c:pt idx="13">
                  <c:v>5</c:v>
                </c:pt>
                <c:pt idx="14">
                  <c:v>29486</c:v>
                </c:pt>
                <c:pt idx="15">
                  <c:v>1082046</c:v>
                </c:pt>
                <c:pt idx="16">
                  <c:v>271065</c:v>
                </c:pt>
                <c:pt idx="17">
                  <c:v>0</c:v>
                </c:pt>
                <c:pt idx="18">
                  <c:v>470997</c:v>
                </c:pt>
                <c:pt idx="19">
                  <c:v>143422</c:v>
                </c:pt>
                <c:pt idx="20">
                  <c:v>0</c:v>
                </c:pt>
                <c:pt idx="21">
                  <c:v>3930705</c:v>
                </c:pt>
                <c:pt idx="22">
                  <c:v>148362</c:v>
                </c:pt>
                <c:pt idx="23">
                  <c:v>0</c:v>
                </c:pt>
                <c:pt idx="24">
                  <c:v>19</c:v>
                </c:pt>
                <c:pt idx="25">
                  <c:v>617605</c:v>
                </c:pt>
                <c:pt idx="26">
                  <c:v>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40C-43D5-B0A4-02B0546F78B2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'Pasajeros regulares'!$A$7:$A$34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'Pasajeros regulares'!$D$7:$D$34</c:f>
              <c:numCache>
                <c:formatCode>#,##0</c:formatCode>
                <c:ptCount val="28"/>
                <c:pt idx="0">
                  <c:v>0</c:v>
                </c:pt>
                <c:pt idx="1">
                  <c:v>123829</c:v>
                </c:pt>
                <c:pt idx="2">
                  <c:v>701342</c:v>
                </c:pt>
                <c:pt idx="3">
                  <c:v>0</c:v>
                </c:pt>
                <c:pt idx="4">
                  <c:v>4676685</c:v>
                </c:pt>
                <c:pt idx="5">
                  <c:v>30364</c:v>
                </c:pt>
                <c:pt idx="6">
                  <c:v>5347628</c:v>
                </c:pt>
                <c:pt idx="7">
                  <c:v>1338366</c:v>
                </c:pt>
                <c:pt idx="8">
                  <c:v>116769</c:v>
                </c:pt>
                <c:pt idx="9">
                  <c:v>0</c:v>
                </c:pt>
                <c:pt idx="10">
                  <c:v>0</c:v>
                </c:pt>
                <c:pt idx="11">
                  <c:v>1404162</c:v>
                </c:pt>
                <c:pt idx="12">
                  <c:v>0</c:v>
                </c:pt>
                <c:pt idx="13">
                  <c:v>0</c:v>
                </c:pt>
                <c:pt idx="14">
                  <c:v>34088</c:v>
                </c:pt>
                <c:pt idx="15">
                  <c:v>1078638</c:v>
                </c:pt>
                <c:pt idx="16">
                  <c:v>256354</c:v>
                </c:pt>
                <c:pt idx="17">
                  <c:v>0</c:v>
                </c:pt>
                <c:pt idx="18">
                  <c:v>421712</c:v>
                </c:pt>
                <c:pt idx="19">
                  <c:v>156353</c:v>
                </c:pt>
                <c:pt idx="20">
                  <c:v>5</c:v>
                </c:pt>
                <c:pt idx="21">
                  <c:v>3975429</c:v>
                </c:pt>
                <c:pt idx="22">
                  <c:v>155628</c:v>
                </c:pt>
                <c:pt idx="23">
                  <c:v>0</c:v>
                </c:pt>
                <c:pt idx="24">
                  <c:v>0</c:v>
                </c:pt>
                <c:pt idx="25">
                  <c:v>607020</c:v>
                </c:pt>
                <c:pt idx="26">
                  <c:v>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40C-43D5-B0A4-02B0546F78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3479289"/>
        <c:axId val="28069062"/>
      </c:barChart>
      <c:catAx>
        <c:axId val="33479289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8069062"/>
        <c:crosses val="autoZero"/>
        <c:auto val="1"/>
        <c:lblAlgn val="ctr"/>
        <c:lblOffset val="100"/>
        <c:noMultiLvlLbl val="0"/>
      </c:catAx>
      <c:valAx>
        <c:axId val="28069062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3479289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'Pasajeros crucero'!$A$7:$A$34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'Pasajeros crucero'!$E$7:$E$34</c:f>
              <c:numCache>
                <c:formatCode>#,##0</c:formatCode>
                <c:ptCount val="28"/>
                <c:pt idx="0">
                  <c:v>282246</c:v>
                </c:pt>
                <c:pt idx="1">
                  <c:v>191686</c:v>
                </c:pt>
                <c:pt idx="2">
                  <c:v>8914</c:v>
                </c:pt>
                <c:pt idx="3">
                  <c:v>294</c:v>
                </c:pt>
                <c:pt idx="4">
                  <c:v>0</c:v>
                </c:pt>
                <c:pt idx="5">
                  <c:v>409264</c:v>
                </c:pt>
                <c:pt idx="6">
                  <c:v>1639786</c:v>
                </c:pt>
                <c:pt idx="7">
                  <c:v>2843784</c:v>
                </c:pt>
                <c:pt idx="8">
                  <c:v>172842</c:v>
                </c:pt>
                <c:pt idx="9">
                  <c:v>175175</c:v>
                </c:pt>
                <c:pt idx="10">
                  <c:v>877</c:v>
                </c:pt>
                <c:pt idx="11">
                  <c:v>825</c:v>
                </c:pt>
                <c:pt idx="12">
                  <c:v>11084</c:v>
                </c:pt>
                <c:pt idx="13">
                  <c:v>45378</c:v>
                </c:pt>
                <c:pt idx="14">
                  <c:v>1122</c:v>
                </c:pt>
                <c:pt idx="15">
                  <c:v>1320858</c:v>
                </c:pt>
                <c:pt idx="16">
                  <c:v>311391</c:v>
                </c:pt>
                <c:pt idx="17">
                  <c:v>0</c:v>
                </c:pt>
                <c:pt idx="18">
                  <c:v>4899</c:v>
                </c:pt>
                <c:pt idx="19">
                  <c:v>67177</c:v>
                </c:pt>
                <c:pt idx="20">
                  <c:v>1380</c:v>
                </c:pt>
                <c:pt idx="21">
                  <c:v>1016055</c:v>
                </c:pt>
                <c:pt idx="22">
                  <c:v>37528</c:v>
                </c:pt>
                <c:pt idx="23">
                  <c:v>13024</c:v>
                </c:pt>
                <c:pt idx="24">
                  <c:v>84593</c:v>
                </c:pt>
                <c:pt idx="25">
                  <c:v>393698</c:v>
                </c:pt>
                <c:pt idx="26">
                  <c:v>187371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FB4-4CA6-AE04-1A99204756F2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'Pasajeros crucero'!$A$7:$A$34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'Pasajeros crucero'!$D$7:$D$34</c:f>
              <c:numCache>
                <c:formatCode>#,##0</c:formatCode>
                <c:ptCount val="28"/>
                <c:pt idx="0">
                  <c:v>305101</c:v>
                </c:pt>
                <c:pt idx="1">
                  <c:v>172342</c:v>
                </c:pt>
                <c:pt idx="2">
                  <c:v>11641</c:v>
                </c:pt>
                <c:pt idx="3">
                  <c:v>221</c:v>
                </c:pt>
                <c:pt idx="4">
                  <c:v>0</c:v>
                </c:pt>
                <c:pt idx="5">
                  <c:v>345174</c:v>
                </c:pt>
                <c:pt idx="6">
                  <c:v>1783451</c:v>
                </c:pt>
                <c:pt idx="7">
                  <c:v>2633689</c:v>
                </c:pt>
                <c:pt idx="8">
                  <c:v>118073</c:v>
                </c:pt>
                <c:pt idx="9">
                  <c:v>158339</c:v>
                </c:pt>
                <c:pt idx="10">
                  <c:v>1735</c:v>
                </c:pt>
                <c:pt idx="11">
                  <c:v>7211</c:v>
                </c:pt>
                <c:pt idx="12">
                  <c:v>10908</c:v>
                </c:pt>
                <c:pt idx="13">
                  <c:v>34184</c:v>
                </c:pt>
                <c:pt idx="14">
                  <c:v>2015</c:v>
                </c:pt>
                <c:pt idx="15">
                  <c:v>1212810</c:v>
                </c:pt>
                <c:pt idx="16">
                  <c:v>319981</c:v>
                </c:pt>
                <c:pt idx="17">
                  <c:v>0</c:v>
                </c:pt>
                <c:pt idx="18">
                  <c:v>3393</c:v>
                </c:pt>
                <c:pt idx="19">
                  <c:v>24985</c:v>
                </c:pt>
                <c:pt idx="20">
                  <c:v>1084</c:v>
                </c:pt>
                <c:pt idx="21">
                  <c:v>930844</c:v>
                </c:pt>
                <c:pt idx="22">
                  <c:v>24349</c:v>
                </c:pt>
                <c:pt idx="23">
                  <c:v>13814</c:v>
                </c:pt>
                <c:pt idx="24">
                  <c:v>79067</c:v>
                </c:pt>
                <c:pt idx="25">
                  <c:v>535057</c:v>
                </c:pt>
                <c:pt idx="26">
                  <c:v>186596</c:v>
                </c:pt>
                <c:pt idx="27">
                  <c:v>352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FB4-4CA6-AE04-1A99204756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2529292"/>
        <c:axId val="25828109"/>
      </c:barChart>
      <c:catAx>
        <c:axId val="32529292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5828109"/>
        <c:crosses val="autoZero"/>
        <c:auto val="1"/>
        <c:lblAlgn val="ctr"/>
        <c:lblOffset val="100"/>
        <c:noMultiLvlLbl val="0"/>
      </c:catAx>
      <c:valAx>
        <c:axId val="25828109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2529292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'Automóviles régimen pasaje'!$A$7:$A$34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'Automóviles régimen pasaje'!$E$7:$E$34</c:f>
              <c:numCache>
                <c:formatCode>#,##0</c:formatCode>
                <c:ptCount val="28"/>
                <c:pt idx="0">
                  <c:v>0</c:v>
                </c:pt>
                <c:pt idx="1">
                  <c:v>49287</c:v>
                </c:pt>
                <c:pt idx="2">
                  <c:v>187382</c:v>
                </c:pt>
                <c:pt idx="3">
                  <c:v>0</c:v>
                </c:pt>
                <c:pt idx="4">
                  <c:v>1007451</c:v>
                </c:pt>
                <c:pt idx="5">
                  <c:v>17161</c:v>
                </c:pt>
                <c:pt idx="6">
                  <c:v>895995</c:v>
                </c:pt>
                <c:pt idx="7">
                  <c:v>416580</c:v>
                </c:pt>
                <c:pt idx="8">
                  <c:v>45598</c:v>
                </c:pt>
                <c:pt idx="9">
                  <c:v>0</c:v>
                </c:pt>
                <c:pt idx="10">
                  <c:v>0</c:v>
                </c:pt>
                <c:pt idx="11">
                  <c:v>295183</c:v>
                </c:pt>
                <c:pt idx="12">
                  <c:v>0</c:v>
                </c:pt>
                <c:pt idx="13">
                  <c:v>0</c:v>
                </c:pt>
                <c:pt idx="14">
                  <c:v>18234</c:v>
                </c:pt>
                <c:pt idx="15">
                  <c:v>460859</c:v>
                </c:pt>
                <c:pt idx="16">
                  <c:v>62962</c:v>
                </c:pt>
                <c:pt idx="17">
                  <c:v>0</c:v>
                </c:pt>
                <c:pt idx="18">
                  <c:v>120604</c:v>
                </c:pt>
                <c:pt idx="19">
                  <c:v>39317</c:v>
                </c:pt>
                <c:pt idx="20">
                  <c:v>0</c:v>
                </c:pt>
                <c:pt idx="21">
                  <c:v>1299277</c:v>
                </c:pt>
                <c:pt idx="22">
                  <c:v>67263</c:v>
                </c:pt>
                <c:pt idx="23">
                  <c:v>0</c:v>
                </c:pt>
                <c:pt idx="24">
                  <c:v>0</c:v>
                </c:pt>
                <c:pt idx="25">
                  <c:v>171978</c:v>
                </c:pt>
                <c:pt idx="26">
                  <c:v>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A13-4BE3-8B92-16935B3EE76A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'Automóviles régimen pasaje'!$A$7:$A$34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'Automóviles régimen pasaje'!$D$7:$D$34</c:f>
              <c:numCache>
                <c:formatCode>#,##0</c:formatCode>
                <c:ptCount val="28"/>
                <c:pt idx="0">
                  <c:v>0</c:v>
                </c:pt>
                <c:pt idx="1">
                  <c:v>45652</c:v>
                </c:pt>
                <c:pt idx="2">
                  <c:v>184880</c:v>
                </c:pt>
                <c:pt idx="3">
                  <c:v>0</c:v>
                </c:pt>
                <c:pt idx="4">
                  <c:v>1039495</c:v>
                </c:pt>
                <c:pt idx="5">
                  <c:v>17426</c:v>
                </c:pt>
                <c:pt idx="6">
                  <c:v>921911</c:v>
                </c:pt>
                <c:pt idx="7">
                  <c:v>413588</c:v>
                </c:pt>
                <c:pt idx="8">
                  <c:v>48648</c:v>
                </c:pt>
                <c:pt idx="9">
                  <c:v>0</c:v>
                </c:pt>
                <c:pt idx="10">
                  <c:v>0</c:v>
                </c:pt>
                <c:pt idx="11">
                  <c:v>349989</c:v>
                </c:pt>
                <c:pt idx="12">
                  <c:v>0</c:v>
                </c:pt>
                <c:pt idx="13">
                  <c:v>0</c:v>
                </c:pt>
                <c:pt idx="14">
                  <c:v>20245</c:v>
                </c:pt>
                <c:pt idx="15">
                  <c:v>456485</c:v>
                </c:pt>
                <c:pt idx="16">
                  <c:v>57112</c:v>
                </c:pt>
                <c:pt idx="17">
                  <c:v>0</c:v>
                </c:pt>
                <c:pt idx="18">
                  <c:v>101940</c:v>
                </c:pt>
                <c:pt idx="19">
                  <c:v>39517</c:v>
                </c:pt>
                <c:pt idx="20">
                  <c:v>0</c:v>
                </c:pt>
                <c:pt idx="21">
                  <c:v>1291498</c:v>
                </c:pt>
                <c:pt idx="22">
                  <c:v>69301</c:v>
                </c:pt>
                <c:pt idx="23">
                  <c:v>0</c:v>
                </c:pt>
                <c:pt idx="24">
                  <c:v>0</c:v>
                </c:pt>
                <c:pt idx="25">
                  <c:v>165070</c:v>
                </c:pt>
                <c:pt idx="26">
                  <c:v>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A13-4BE3-8B92-16935B3EE7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4397327"/>
        <c:axId val="27976958"/>
      </c:barChart>
      <c:catAx>
        <c:axId val="34397327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7976958"/>
        <c:crosses val="autoZero"/>
        <c:auto val="1"/>
        <c:lblAlgn val="ctr"/>
        <c:lblOffset val="100"/>
        <c:noMultiLvlLbl val="0"/>
      </c:catAx>
      <c:valAx>
        <c:axId val="27976958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4397327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'Total tráfico'!$AA$1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'Automóviles régimen mercancía'!$A$7:$A$34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'Automóviles régimen mercancía'!$E$7:$E$34</c:f>
              <c:numCache>
                <c:formatCode>#,##0</c:formatCode>
                <c:ptCount val="28"/>
                <c:pt idx="0">
                  <c:v>0</c:v>
                </c:pt>
                <c:pt idx="1">
                  <c:v>19446</c:v>
                </c:pt>
                <c:pt idx="2">
                  <c:v>3818</c:v>
                </c:pt>
                <c:pt idx="3">
                  <c:v>0</c:v>
                </c:pt>
                <c:pt idx="4">
                  <c:v>4961</c:v>
                </c:pt>
                <c:pt idx="5">
                  <c:v>20856</c:v>
                </c:pt>
                <c:pt idx="6">
                  <c:v>83580</c:v>
                </c:pt>
                <c:pt idx="7">
                  <c:v>487477</c:v>
                </c:pt>
                <c:pt idx="8">
                  <c:v>12870</c:v>
                </c:pt>
                <c:pt idx="9">
                  <c:v>172</c:v>
                </c:pt>
                <c:pt idx="10">
                  <c:v>8814</c:v>
                </c:pt>
                <c:pt idx="11">
                  <c:v>3281</c:v>
                </c:pt>
                <c:pt idx="12">
                  <c:v>703</c:v>
                </c:pt>
                <c:pt idx="13">
                  <c:v>1632</c:v>
                </c:pt>
                <c:pt idx="14">
                  <c:v>35164</c:v>
                </c:pt>
                <c:pt idx="15">
                  <c:v>138159</c:v>
                </c:pt>
                <c:pt idx="16">
                  <c:v>94913</c:v>
                </c:pt>
                <c:pt idx="17">
                  <c:v>780</c:v>
                </c:pt>
                <c:pt idx="18">
                  <c:v>1802</c:v>
                </c:pt>
                <c:pt idx="19">
                  <c:v>9511</c:v>
                </c:pt>
                <c:pt idx="20">
                  <c:v>120663</c:v>
                </c:pt>
                <c:pt idx="21">
                  <c:v>55738</c:v>
                </c:pt>
                <c:pt idx="22">
                  <c:v>244212</c:v>
                </c:pt>
                <c:pt idx="23">
                  <c:v>22116</c:v>
                </c:pt>
                <c:pt idx="24">
                  <c:v>153986</c:v>
                </c:pt>
                <c:pt idx="25">
                  <c:v>367287</c:v>
                </c:pt>
                <c:pt idx="26">
                  <c:v>425424</c:v>
                </c:pt>
                <c:pt idx="27">
                  <c:v>369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18E-4967-B55B-08375064A432}"/>
            </c:ext>
          </c:extLst>
        </c:ser>
        <c:ser>
          <c:idx val="1"/>
          <c:order val="1"/>
          <c:tx>
            <c:strRef>
              <c:f>'Total tráfico'!$AA$2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'Automóviles régimen mercancía'!$A$7:$A$34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'Automóviles régimen mercancía'!$D$7:$D$34</c:f>
              <c:numCache>
                <c:formatCode>#,##0</c:formatCode>
                <c:ptCount val="28"/>
                <c:pt idx="0">
                  <c:v>0</c:v>
                </c:pt>
                <c:pt idx="1">
                  <c:v>6858</c:v>
                </c:pt>
                <c:pt idx="2">
                  <c:v>2615</c:v>
                </c:pt>
                <c:pt idx="3">
                  <c:v>0</c:v>
                </c:pt>
                <c:pt idx="4">
                  <c:v>4992</c:v>
                </c:pt>
                <c:pt idx="5">
                  <c:v>55112</c:v>
                </c:pt>
                <c:pt idx="6">
                  <c:v>88618</c:v>
                </c:pt>
                <c:pt idx="7">
                  <c:v>467674</c:v>
                </c:pt>
                <c:pt idx="8">
                  <c:v>13765</c:v>
                </c:pt>
                <c:pt idx="9">
                  <c:v>301</c:v>
                </c:pt>
                <c:pt idx="10">
                  <c:v>106</c:v>
                </c:pt>
                <c:pt idx="11">
                  <c:v>1326</c:v>
                </c:pt>
                <c:pt idx="12">
                  <c:v>3253</c:v>
                </c:pt>
                <c:pt idx="13">
                  <c:v>356</c:v>
                </c:pt>
                <c:pt idx="14">
                  <c:v>24490</c:v>
                </c:pt>
                <c:pt idx="15">
                  <c:v>150247</c:v>
                </c:pt>
                <c:pt idx="16">
                  <c:v>89597</c:v>
                </c:pt>
                <c:pt idx="17">
                  <c:v>306</c:v>
                </c:pt>
                <c:pt idx="18">
                  <c:v>1726</c:v>
                </c:pt>
                <c:pt idx="19">
                  <c:v>58</c:v>
                </c:pt>
                <c:pt idx="20">
                  <c:v>135524</c:v>
                </c:pt>
                <c:pt idx="21">
                  <c:v>58999</c:v>
                </c:pt>
                <c:pt idx="22">
                  <c:v>252284</c:v>
                </c:pt>
                <c:pt idx="23">
                  <c:v>9391</c:v>
                </c:pt>
                <c:pt idx="24">
                  <c:v>156249</c:v>
                </c:pt>
                <c:pt idx="25">
                  <c:v>324593</c:v>
                </c:pt>
                <c:pt idx="26">
                  <c:v>436288</c:v>
                </c:pt>
                <c:pt idx="27">
                  <c:v>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18E-4967-B55B-08375064A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9157019"/>
        <c:axId val="64482671"/>
      </c:barChart>
      <c:catAx>
        <c:axId val="9157019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4482671"/>
        <c:crosses val="autoZero"/>
        <c:auto val="1"/>
        <c:lblAlgn val="ctr"/>
        <c:lblOffset val="100"/>
        <c:noMultiLvlLbl val="0"/>
      </c:catAx>
      <c:valAx>
        <c:axId val="64482671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9157019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699999999999997"/>
          <c:y val="0.04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'Import total'!$AA$1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'Import total'!$A$7:$A$34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'Import total'!$E$7:$E$34</c:f>
              <c:numCache>
                <c:formatCode>#,##0</c:formatCode>
                <c:ptCount val="28"/>
                <c:pt idx="0">
                  <c:v>5971210</c:v>
                </c:pt>
                <c:pt idx="1">
                  <c:v>444475</c:v>
                </c:pt>
                <c:pt idx="2">
                  <c:v>614963</c:v>
                </c:pt>
                <c:pt idx="3">
                  <c:v>1512542</c:v>
                </c:pt>
                <c:pt idx="4">
                  <c:v>12254461</c:v>
                </c:pt>
                <c:pt idx="5">
                  <c:v>1096927</c:v>
                </c:pt>
                <c:pt idx="6">
                  <c:v>190102</c:v>
                </c:pt>
                <c:pt idx="7">
                  <c:v>11728946</c:v>
                </c:pt>
                <c:pt idx="8">
                  <c:v>15018936</c:v>
                </c:pt>
                <c:pt idx="9">
                  <c:v>15029252</c:v>
                </c:pt>
                <c:pt idx="10">
                  <c:v>9386332</c:v>
                </c:pt>
                <c:pt idx="11">
                  <c:v>500876</c:v>
                </c:pt>
                <c:pt idx="12">
                  <c:v>3348745</c:v>
                </c:pt>
                <c:pt idx="13">
                  <c:v>5232081</c:v>
                </c:pt>
                <c:pt idx="14">
                  <c:v>10444782</c:v>
                </c:pt>
                <c:pt idx="15">
                  <c:v>1558291</c:v>
                </c:pt>
                <c:pt idx="16">
                  <c:v>683241</c:v>
                </c:pt>
                <c:pt idx="17">
                  <c:v>1008021</c:v>
                </c:pt>
                <c:pt idx="18">
                  <c:v>0</c:v>
                </c:pt>
                <c:pt idx="19">
                  <c:v>571348</c:v>
                </c:pt>
                <c:pt idx="20">
                  <c:v>1490493</c:v>
                </c:pt>
                <c:pt idx="21">
                  <c:v>839807</c:v>
                </c:pt>
                <c:pt idx="22">
                  <c:v>2088434</c:v>
                </c:pt>
                <c:pt idx="23">
                  <c:v>1357689</c:v>
                </c:pt>
                <c:pt idx="24">
                  <c:v>14382375</c:v>
                </c:pt>
                <c:pt idx="25">
                  <c:v>12144174</c:v>
                </c:pt>
                <c:pt idx="26">
                  <c:v>1299421</c:v>
                </c:pt>
                <c:pt idx="27">
                  <c:v>520318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E87-43BD-A793-D2FFB35518CF}"/>
            </c:ext>
          </c:extLst>
        </c:ser>
        <c:ser>
          <c:idx val="1"/>
          <c:order val="1"/>
          <c:tx>
            <c:strRef>
              <c:f>'Import total'!$AA$2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'Import total'!$A$7:$A$34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'Import total'!$D$7:$D$34</c:f>
              <c:numCache>
                <c:formatCode>#,##0</c:formatCode>
                <c:ptCount val="28"/>
                <c:pt idx="0">
                  <c:v>5822382</c:v>
                </c:pt>
                <c:pt idx="1">
                  <c:v>421676</c:v>
                </c:pt>
                <c:pt idx="2">
                  <c:v>649297</c:v>
                </c:pt>
                <c:pt idx="3">
                  <c:v>1270854</c:v>
                </c:pt>
                <c:pt idx="4">
                  <c:v>11545173</c:v>
                </c:pt>
                <c:pt idx="5">
                  <c:v>664756</c:v>
                </c:pt>
                <c:pt idx="6">
                  <c:v>218265</c:v>
                </c:pt>
                <c:pt idx="7">
                  <c:v>12063672</c:v>
                </c:pt>
                <c:pt idx="8">
                  <c:v>13918067</c:v>
                </c:pt>
                <c:pt idx="9">
                  <c:v>15701403</c:v>
                </c:pt>
                <c:pt idx="10">
                  <c:v>8671609</c:v>
                </c:pt>
                <c:pt idx="11">
                  <c:v>246299</c:v>
                </c:pt>
                <c:pt idx="12">
                  <c:v>3078061</c:v>
                </c:pt>
                <c:pt idx="13">
                  <c:v>7533041</c:v>
                </c:pt>
                <c:pt idx="14">
                  <c:v>10120400</c:v>
                </c:pt>
                <c:pt idx="15">
                  <c:v>1198497</c:v>
                </c:pt>
                <c:pt idx="16">
                  <c:v>613531</c:v>
                </c:pt>
                <c:pt idx="17">
                  <c:v>952381</c:v>
                </c:pt>
                <c:pt idx="18">
                  <c:v>180</c:v>
                </c:pt>
                <c:pt idx="19">
                  <c:v>867101</c:v>
                </c:pt>
                <c:pt idx="20">
                  <c:v>1485160</c:v>
                </c:pt>
                <c:pt idx="21">
                  <c:v>738217</c:v>
                </c:pt>
                <c:pt idx="22">
                  <c:v>1943270</c:v>
                </c:pt>
                <c:pt idx="23">
                  <c:v>1329839</c:v>
                </c:pt>
                <c:pt idx="24">
                  <c:v>13608779</c:v>
                </c:pt>
                <c:pt idx="25">
                  <c:v>11154011</c:v>
                </c:pt>
                <c:pt idx="26">
                  <c:v>1220656</c:v>
                </c:pt>
                <c:pt idx="27">
                  <c:v>534651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E87-43BD-A793-D2FFB35518C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53589451"/>
        <c:axId val="19715834"/>
      </c:barChart>
      <c:catAx>
        <c:axId val="53589451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9715834"/>
        <c:crosses val="autoZero"/>
        <c:auto val="1"/>
        <c:lblAlgn val="ctr"/>
        <c:lblOffset val="100"/>
        <c:noMultiLvlLbl val="0"/>
      </c:catAx>
      <c:valAx>
        <c:axId val="19715834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3589451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499999999999997"/>
          <c:y val="3.7749999999999999E-2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'Import total'!$AA$1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'Import GL'!$A$7:$A$34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'Import GL'!$E$7:$E$34</c:f>
              <c:numCache>
                <c:formatCode>#,##0</c:formatCode>
                <c:ptCount val="28"/>
                <c:pt idx="0">
                  <c:v>3976270</c:v>
                </c:pt>
                <c:pt idx="1">
                  <c:v>12696</c:v>
                </c:pt>
                <c:pt idx="2">
                  <c:v>40930</c:v>
                </c:pt>
                <c:pt idx="3">
                  <c:v>143492</c:v>
                </c:pt>
                <c:pt idx="4">
                  <c:v>8280985</c:v>
                </c:pt>
                <c:pt idx="5">
                  <c:v>4697</c:v>
                </c:pt>
                <c:pt idx="6">
                  <c:v>122201</c:v>
                </c:pt>
                <c:pt idx="7">
                  <c:v>4517990</c:v>
                </c:pt>
                <c:pt idx="8">
                  <c:v>11147869</c:v>
                </c:pt>
                <c:pt idx="9">
                  <c:v>11358867</c:v>
                </c:pt>
                <c:pt idx="10">
                  <c:v>4312181</c:v>
                </c:pt>
                <c:pt idx="11">
                  <c:v>499949</c:v>
                </c:pt>
                <c:pt idx="12">
                  <c:v>1581509</c:v>
                </c:pt>
                <c:pt idx="13">
                  <c:v>713207</c:v>
                </c:pt>
                <c:pt idx="14">
                  <c:v>8215699</c:v>
                </c:pt>
                <c:pt idx="15">
                  <c:v>1014266</c:v>
                </c:pt>
                <c:pt idx="16">
                  <c:v>48982</c:v>
                </c:pt>
                <c:pt idx="17">
                  <c:v>0</c:v>
                </c:pt>
                <c:pt idx="18">
                  <c:v>0</c:v>
                </c:pt>
                <c:pt idx="19">
                  <c:v>368771</c:v>
                </c:pt>
                <c:pt idx="20">
                  <c:v>0</c:v>
                </c:pt>
                <c:pt idx="21">
                  <c:v>526637</c:v>
                </c:pt>
                <c:pt idx="22">
                  <c:v>119003</c:v>
                </c:pt>
                <c:pt idx="23">
                  <c:v>387371</c:v>
                </c:pt>
                <c:pt idx="24">
                  <c:v>9291835</c:v>
                </c:pt>
                <c:pt idx="25">
                  <c:v>1826605</c:v>
                </c:pt>
                <c:pt idx="26">
                  <c:v>24977</c:v>
                </c:pt>
                <c:pt idx="27">
                  <c:v>156265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581-4C29-B90D-8B8222460A4D}"/>
            </c:ext>
          </c:extLst>
        </c:ser>
        <c:ser>
          <c:idx val="1"/>
          <c:order val="1"/>
          <c:tx>
            <c:strRef>
              <c:f>'Import total'!$AA$2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'Import GL'!$A$7:$A$34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'Import GL'!$D$7:$D$34</c:f>
              <c:numCache>
                <c:formatCode>#,##0</c:formatCode>
                <c:ptCount val="28"/>
                <c:pt idx="0">
                  <c:v>3891850</c:v>
                </c:pt>
                <c:pt idx="1">
                  <c:v>2000</c:v>
                </c:pt>
                <c:pt idx="2">
                  <c:v>27661</c:v>
                </c:pt>
                <c:pt idx="3">
                  <c:v>200747</c:v>
                </c:pt>
                <c:pt idx="4">
                  <c:v>7662515</c:v>
                </c:pt>
                <c:pt idx="5">
                  <c:v>37039</c:v>
                </c:pt>
                <c:pt idx="6">
                  <c:v>157089</c:v>
                </c:pt>
                <c:pt idx="7">
                  <c:v>4881154</c:v>
                </c:pt>
                <c:pt idx="8">
                  <c:v>9894471</c:v>
                </c:pt>
                <c:pt idx="9">
                  <c:v>12588364</c:v>
                </c:pt>
                <c:pt idx="10">
                  <c:v>4172574</c:v>
                </c:pt>
                <c:pt idx="11">
                  <c:v>245176</c:v>
                </c:pt>
                <c:pt idx="12">
                  <c:v>1443412</c:v>
                </c:pt>
                <c:pt idx="13">
                  <c:v>700265</c:v>
                </c:pt>
                <c:pt idx="14">
                  <c:v>8250570</c:v>
                </c:pt>
                <c:pt idx="15">
                  <c:v>706748</c:v>
                </c:pt>
                <c:pt idx="16">
                  <c:v>14109</c:v>
                </c:pt>
                <c:pt idx="17">
                  <c:v>0</c:v>
                </c:pt>
                <c:pt idx="18">
                  <c:v>0</c:v>
                </c:pt>
                <c:pt idx="19">
                  <c:v>555414</c:v>
                </c:pt>
                <c:pt idx="20">
                  <c:v>0</c:v>
                </c:pt>
                <c:pt idx="21">
                  <c:v>439078</c:v>
                </c:pt>
                <c:pt idx="22">
                  <c:v>114240</c:v>
                </c:pt>
                <c:pt idx="23">
                  <c:v>299393</c:v>
                </c:pt>
                <c:pt idx="24">
                  <c:v>8991499</c:v>
                </c:pt>
                <c:pt idx="25">
                  <c:v>1812553</c:v>
                </c:pt>
                <c:pt idx="26">
                  <c:v>19531</c:v>
                </c:pt>
                <c:pt idx="27">
                  <c:v>235773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581-4C29-B90D-8B8222460A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29969808"/>
        <c:axId val="40312389"/>
      </c:barChart>
      <c:catAx>
        <c:axId val="29969808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0312389"/>
        <c:crosses val="autoZero"/>
        <c:auto val="1"/>
        <c:lblAlgn val="ctr"/>
        <c:lblOffset val="100"/>
        <c:noMultiLvlLbl val="0"/>
      </c:catAx>
      <c:valAx>
        <c:axId val="40312389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9969808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499999999999997"/>
          <c:y val="3.7749999999999999E-2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'Import total'!$AA$1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'Import GS'!$A$7:$A$34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'Import GS'!$E$7:$E$34</c:f>
              <c:numCache>
                <c:formatCode>#,##0</c:formatCode>
                <c:ptCount val="28"/>
                <c:pt idx="0">
                  <c:v>1718901</c:v>
                </c:pt>
                <c:pt idx="1">
                  <c:v>280961</c:v>
                </c:pt>
                <c:pt idx="2">
                  <c:v>156638</c:v>
                </c:pt>
                <c:pt idx="3">
                  <c:v>937681</c:v>
                </c:pt>
                <c:pt idx="4">
                  <c:v>141282</c:v>
                </c:pt>
                <c:pt idx="5">
                  <c:v>1036269</c:v>
                </c:pt>
                <c:pt idx="6">
                  <c:v>54985</c:v>
                </c:pt>
                <c:pt idx="7">
                  <c:v>1553011</c:v>
                </c:pt>
                <c:pt idx="8">
                  <c:v>1357134</c:v>
                </c:pt>
                <c:pt idx="9">
                  <c:v>3340743</c:v>
                </c:pt>
                <c:pt idx="10">
                  <c:v>4973214</c:v>
                </c:pt>
                <c:pt idx="11">
                  <c:v>0</c:v>
                </c:pt>
                <c:pt idx="12">
                  <c:v>1667392</c:v>
                </c:pt>
                <c:pt idx="13">
                  <c:v>3938944</c:v>
                </c:pt>
                <c:pt idx="14">
                  <c:v>2099208</c:v>
                </c:pt>
                <c:pt idx="15">
                  <c:v>214813</c:v>
                </c:pt>
                <c:pt idx="16">
                  <c:v>433811</c:v>
                </c:pt>
                <c:pt idx="17">
                  <c:v>674898</c:v>
                </c:pt>
                <c:pt idx="18">
                  <c:v>0</c:v>
                </c:pt>
                <c:pt idx="19">
                  <c:v>143023</c:v>
                </c:pt>
                <c:pt idx="20">
                  <c:v>441836</c:v>
                </c:pt>
                <c:pt idx="21">
                  <c:v>94981</c:v>
                </c:pt>
                <c:pt idx="22">
                  <c:v>1396051</c:v>
                </c:pt>
                <c:pt idx="23">
                  <c:v>899795</c:v>
                </c:pt>
                <c:pt idx="24">
                  <c:v>4290995</c:v>
                </c:pt>
                <c:pt idx="25">
                  <c:v>1252177</c:v>
                </c:pt>
                <c:pt idx="26">
                  <c:v>44624</c:v>
                </c:pt>
                <c:pt idx="27">
                  <c:v>163546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77A-4BE1-8F33-B061CAE7AB19}"/>
            </c:ext>
          </c:extLst>
        </c:ser>
        <c:ser>
          <c:idx val="1"/>
          <c:order val="1"/>
          <c:tx>
            <c:strRef>
              <c:f>'Import total'!$AA$2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'Import GS'!$A$7:$A$34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'Import GS'!$D$7:$D$34</c:f>
              <c:numCache>
                <c:formatCode>#,##0</c:formatCode>
                <c:ptCount val="28"/>
                <c:pt idx="0">
                  <c:v>1708289</c:v>
                </c:pt>
                <c:pt idx="1">
                  <c:v>292295</c:v>
                </c:pt>
                <c:pt idx="2">
                  <c:v>164268</c:v>
                </c:pt>
                <c:pt idx="3">
                  <c:v>1004793</c:v>
                </c:pt>
                <c:pt idx="4">
                  <c:v>114621</c:v>
                </c:pt>
                <c:pt idx="5">
                  <c:v>576470</c:v>
                </c:pt>
                <c:pt idx="6">
                  <c:v>52444</c:v>
                </c:pt>
                <c:pt idx="7">
                  <c:v>1560581</c:v>
                </c:pt>
                <c:pt idx="8">
                  <c:v>1428368</c:v>
                </c:pt>
                <c:pt idx="9">
                  <c:v>2771798</c:v>
                </c:pt>
                <c:pt idx="10">
                  <c:v>4426212</c:v>
                </c:pt>
                <c:pt idx="11">
                  <c:v>0</c:v>
                </c:pt>
                <c:pt idx="12">
                  <c:v>1555863</c:v>
                </c:pt>
                <c:pt idx="13">
                  <c:v>6392346</c:v>
                </c:pt>
                <c:pt idx="14">
                  <c:v>1798641</c:v>
                </c:pt>
                <c:pt idx="15">
                  <c:v>205346</c:v>
                </c:pt>
                <c:pt idx="16">
                  <c:v>455714</c:v>
                </c:pt>
                <c:pt idx="17">
                  <c:v>657634</c:v>
                </c:pt>
                <c:pt idx="18">
                  <c:v>180</c:v>
                </c:pt>
                <c:pt idx="19">
                  <c:v>118698</c:v>
                </c:pt>
                <c:pt idx="20">
                  <c:v>589740</c:v>
                </c:pt>
                <c:pt idx="21">
                  <c:v>96220</c:v>
                </c:pt>
                <c:pt idx="22">
                  <c:v>1246182</c:v>
                </c:pt>
                <c:pt idx="23">
                  <c:v>920840</c:v>
                </c:pt>
                <c:pt idx="24">
                  <c:v>3847786</c:v>
                </c:pt>
                <c:pt idx="25">
                  <c:v>1103875</c:v>
                </c:pt>
                <c:pt idx="26">
                  <c:v>48832</c:v>
                </c:pt>
                <c:pt idx="27">
                  <c:v>117158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77A-4BE1-8F33-B061CAE7AB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26191202"/>
        <c:axId val="32909584"/>
      </c:barChart>
      <c:catAx>
        <c:axId val="26191202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2909584"/>
        <c:crosses val="autoZero"/>
        <c:auto val="1"/>
        <c:lblAlgn val="ctr"/>
        <c:lblOffset val="100"/>
        <c:noMultiLvlLbl val="0"/>
      </c:catAx>
      <c:valAx>
        <c:axId val="32909584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6191202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499999999999997"/>
          <c:y val="3.7749999999999999E-2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'Import total'!$AA$1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'Import MG'!$A$7:$A$34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'Import MG'!$E$7:$E$34</c:f>
              <c:numCache>
                <c:formatCode>#,##0</c:formatCode>
                <c:ptCount val="28"/>
                <c:pt idx="0">
                  <c:v>276039</c:v>
                </c:pt>
                <c:pt idx="1">
                  <c:v>150818</c:v>
                </c:pt>
                <c:pt idx="2">
                  <c:v>417395</c:v>
                </c:pt>
                <c:pt idx="3">
                  <c:v>431369</c:v>
                </c:pt>
                <c:pt idx="4">
                  <c:v>3832194</c:v>
                </c:pt>
                <c:pt idx="5">
                  <c:v>55961</c:v>
                </c:pt>
                <c:pt idx="6">
                  <c:v>12916</c:v>
                </c:pt>
                <c:pt idx="7">
                  <c:v>5657945</c:v>
                </c:pt>
                <c:pt idx="8">
                  <c:v>2513933</c:v>
                </c:pt>
                <c:pt idx="9">
                  <c:v>329642</c:v>
                </c:pt>
                <c:pt idx="10">
                  <c:v>100937</c:v>
                </c:pt>
                <c:pt idx="11">
                  <c:v>927</c:v>
                </c:pt>
                <c:pt idx="12">
                  <c:v>99844</c:v>
                </c:pt>
                <c:pt idx="13">
                  <c:v>579930</c:v>
                </c:pt>
                <c:pt idx="14">
                  <c:v>129875</c:v>
                </c:pt>
                <c:pt idx="15">
                  <c:v>329212</c:v>
                </c:pt>
                <c:pt idx="16">
                  <c:v>200448</c:v>
                </c:pt>
                <c:pt idx="17">
                  <c:v>333123</c:v>
                </c:pt>
                <c:pt idx="18">
                  <c:v>0</c:v>
                </c:pt>
                <c:pt idx="19">
                  <c:v>59554</c:v>
                </c:pt>
                <c:pt idx="20">
                  <c:v>1048657</c:v>
                </c:pt>
                <c:pt idx="21">
                  <c:v>218189</c:v>
                </c:pt>
                <c:pt idx="22">
                  <c:v>573380</c:v>
                </c:pt>
                <c:pt idx="23">
                  <c:v>70523</c:v>
                </c:pt>
                <c:pt idx="24">
                  <c:v>799545</c:v>
                </c:pt>
                <c:pt idx="25">
                  <c:v>9065392</c:v>
                </c:pt>
                <c:pt idx="26">
                  <c:v>1229820</c:v>
                </c:pt>
                <c:pt idx="27">
                  <c:v>200507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46D-4824-9436-3C52069FC254}"/>
            </c:ext>
          </c:extLst>
        </c:ser>
        <c:ser>
          <c:idx val="1"/>
          <c:order val="1"/>
          <c:tx>
            <c:strRef>
              <c:f>'Import total'!$AA$2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'Import MG'!$A$7:$A$34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'Import MG'!$D$7:$D$34</c:f>
              <c:numCache>
                <c:formatCode>#,##0</c:formatCode>
                <c:ptCount val="28"/>
                <c:pt idx="0">
                  <c:v>222243</c:v>
                </c:pt>
                <c:pt idx="1">
                  <c:v>127381</c:v>
                </c:pt>
                <c:pt idx="2">
                  <c:v>457368</c:v>
                </c:pt>
                <c:pt idx="3">
                  <c:v>65314</c:v>
                </c:pt>
                <c:pt idx="4">
                  <c:v>3768037</c:v>
                </c:pt>
                <c:pt idx="5">
                  <c:v>51247</c:v>
                </c:pt>
                <c:pt idx="6">
                  <c:v>8732</c:v>
                </c:pt>
                <c:pt idx="7">
                  <c:v>5621937</c:v>
                </c:pt>
                <c:pt idx="8">
                  <c:v>2595228</c:v>
                </c:pt>
                <c:pt idx="9">
                  <c:v>341241</c:v>
                </c:pt>
                <c:pt idx="10">
                  <c:v>72823</c:v>
                </c:pt>
                <c:pt idx="11">
                  <c:v>1123</c:v>
                </c:pt>
                <c:pt idx="12">
                  <c:v>78786</c:v>
                </c:pt>
                <c:pt idx="13">
                  <c:v>440430</c:v>
                </c:pt>
                <c:pt idx="14">
                  <c:v>71189</c:v>
                </c:pt>
                <c:pt idx="15">
                  <c:v>286403</c:v>
                </c:pt>
                <c:pt idx="16">
                  <c:v>143708</c:v>
                </c:pt>
                <c:pt idx="17">
                  <c:v>294747</c:v>
                </c:pt>
                <c:pt idx="18">
                  <c:v>0</c:v>
                </c:pt>
                <c:pt idx="19">
                  <c:v>192989</c:v>
                </c:pt>
                <c:pt idx="20">
                  <c:v>895420</c:v>
                </c:pt>
                <c:pt idx="21">
                  <c:v>202919</c:v>
                </c:pt>
                <c:pt idx="22">
                  <c:v>582848</c:v>
                </c:pt>
                <c:pt idx="23">
                  <c:v>109606</c:v>
                </c:pt>
                <c:pt idx="24">
                  <c:v>769494</c:v>
                </c:pt>
                <c:pt idx="25">
                  <c:v>8237583</c:v>
                </c:pt>
                <c:pt idx="26">
                  <c:v>1152293</c:v>
                </c:pt>
                <c:pt idx="27">
                  <c:v>181720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46D-4824-9436-3C52069FC2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20105147"/>
        <c:axId val="58389645"/>
      </c:barChart>
      <c:catAx>
        <c:axId val="20105147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8389645"/>
        <c:crosses val="autoZero"/>
        <c:auto val="1"/>
        <c:lblAlgn val="ctr"/>
        <c:lblOffset val="100"/>
        <c:noMultiLvlLbl val="0"/>
      </c:catAx>
      <c:valAx>
        <c:axId val="58389645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0105147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725000000000005"/>
          <c:y val="3.7749999999999999E-2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'Import total'!$AA$1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'Export total'!$A$7:$A$34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'Export total'!$E$7:$E$34</c:f>
              <c:numCache>
                <c:formatCode>#,##0</c:formatCode>
                <c:ptCount val="28"/>
                <c:pt idx="0">
                  <c:v>1300800</c:v>
                </c:pt>
                <c:pt idx="1">
                  <c:v>598819</c:v>
                </c:pt>
                <c:pt idx="2">
                  <c:v>2567382</c:v>
                </c:pt>
                <c:pt idx="3">
                  <c:v>1139255</c:v>
                </c:pt>
                <c:pt idx="4">
                  <c:v>5710530</c:v>
                </c:pt>
                <c:pt idx="5">
                  <c:v>562478</c:v>
                </c:pt>
                <c:pt idx="6">
                  <c:v>1303</c:v>
                </c:pt>
                <c:pt idx="7">
                  <c:v>7496864</c:v>
                </c:pt>
                <c:pt idx="8">
                  <c:v>4842815</c:v>
                </c:pt>
                <c:pt idx="9">
                  <c:v>4778361</c:v>
                </c:pt>
                <c:pt idx="10">
                  <c:v>2113890</c:v>
                </c:pt>
                <c:pt idx="11">
                  <c:v>19275</c:v>
                </c:pt>
                <c:pt idx="12">
                  <c:v>1180748</c:v>
                </c:pt>
                <c:pt idx="13">
                  <c:v>2147046</c:v>
                </c:pt>
                <c:pt idx="14">
                  <c:v>3626377</c:v>
                </c:pt>
                <c:pt idx="15">
                  <c:v>443490</c:v>
                </c:pt>
                <c:pt idx="16">
                  <c:v>499509</c:v>
                </c:pt>
                <c:pt idx="17">
                  <c:v>409573</c:v>
                </c:pt>
                <c:pt idx="18">
                  <c:v>39</c:v>
                </c:pt>
                <c:pt idx="19">
                  <c:v>431186</c:v>
                </c:pt>
                <c:pt idx="20">
                  <c:v>657852</c:v>
                </c:pt>
                <c:pt idx="21">
                  <c:v>91846</c:v>
                </c:pt>
                <c:pt idx="22">
                  <c:v>1784105</c:v>
                </c:pt>
                <c:pt idx="23">
                  <c:v>380212</c:v>
                </c:pt>
                <c:pt idx="24">
                  <c:v>2177907</c:v>
                </c:pt>
                <c:pt idx="25">
                  <c:v>9480366</c:v>
                </c:pt>
                <c:pt idx="26">
                  <c:v>1239880</c:v>
                </c:pt>
                <c:pt idx="27">
                  <c:v>226081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50B-47EC-9164-DC70E3A4AFED}"/>
            </c:ext>
          </c:extLst>
        </c:ser>
        <c:ser>
          <c:idx val="1"/>
          <c:order val="1"/>
          <c:tx>
            <c:strRef>
              <c:f>'Import total'!$AA$2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'Export total'!$A$7:$A$34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'Export total'!$D$7:$D$34</c:f>
              <c:numCache>
                <c:formatCode>#,##0</c:formatCode>
                <c:ptCount val="28"/>
                <c:pt idx="0">
                  <c:v>1608710</c:v>
                </c:pt>
                <c:pt idx="1">
                  <c:v>427347</c:v>
                </c:pt>
                <c:pt idx="2">
                  <c:v>2443849</c:v>
                </c:pt>
                <c:pt idx="3">
                  <c:v>1542976</c:v>
                </c:pt>
                <c:pt idx="4">
                  <c:v>5768535</c:v>
                </c:pt>
                <c:pt idx="5">
                  <c:v>515123</c:v>
                </c:pt>
                <c:pt idx="6">
                  <c:v>3347</c:v>
                </c:pt>
                <c:pt idx="7">
                  <c:v>7884979</c:v>
                </c:pt>
                <c:pt idx="8">
                  <c:v>5102635</c:v>
                </c:pt>
                <c:pt idx="9">
                  <c:v>4423844</c:v>
                </c:pt>
                <c:pt idx="10">
                  <c:v>1835453</c:v>
                </c:pt>
                <c:pt idx="11">
                  <c:v>14338</c:v>
                </c:pt>
                <c:pt idx="12">
                  <c:v>1105507</c:v>
                </c:pt>
                <c:pt idx="13">
                  <c:v>2251838</c:v>
                </c:pt>
                <c:pt idx="14">
                  <c:v>3751246</c:v>
                </c:pt>
                <c:pt idx="15">
                  <c:v>249802</c:v>
                </c:pt>
                <c:pt idx="16">
                  <c:v>359035</c:v>
                </c:pt>
                <c:pt idx="17">
                  <c:v>406455</c:v>
                </c:pt>
                <c:pt idx="18">
                  <c:v>96</c:v>
                </c:pt>
                <c:pt idx="19">
                  <c:v>443381</c:v>
                </c:pt>
                <c:pt idx="20">
                  <c:v>693649</c:v>
                </c:pt>
                <c:pt idx="21">
                  <c:v>126303</c:v>
                </c:pt>
                <c:pt idx="22">
                  <c:v>1860287</c:v>
                </c:pt>
                <c:pt idx="23">
                  <c:v>451129</c:v>
                </c:pt>
                <c:pt idx="24">
                  <c:v>2298930</c:v>
                </c:pt>
                <c:pt idx="25">
                  <c:v>10038381</c:v>
                </c:pt>
                <c:pt idx="26">
                  <c:v>1296550</c:v>
                </c:pt>
                <c:pt idx="27">
                  <c:v>233086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50B-47EC-9164-DC70E3A4AF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4585666"/>
        <c:axId val="41725701"/>
      </c:barChart>
      <c:catAx>
        <c:axId val="34585666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1725701"/>
        <c:crosses val="autoZero"/>
        <c:auto val="1"/>
        <c:lblAlgn val="ctr"/>
        <c:lblOffset val="100"/>
        <c:noMultiLvlLbl val="0"/>
      </c:catAx>
      <c:valAx>
        <c:axId val="41725701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4585666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475"/>
          <c:y val="3.7749999999999999E-2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'Import total'!$AA$1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'Export GL'!$A$7:$A$34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'Export GL'!$E$7:$E$34</c:f>
              <c:numCache>
                <c:formatCode>#,##0</c:formatCode>
                <c:ptCount val="28"/>
                <c:pt idx="0">
                  <c:v>842306</c:v>
                </c:pt>
                <c:pt idx="1">
                  <c:v>457</c:v>
                </c:pt>
                <c:pt idx="2">
                  <c:v>57354</c:v>
                </c:pt>
                <c:pt idx="3">
                  <c:v>163925</c:v>
                </c:pt>
                <c:pt idx="4">
                  <c:v>2128574</c:v>
                </c:pt>
                <c:pt idx="5">
                  <c:v>428</c:v>
                </c:pt>
                <c:pt idx="6">
                  <c:v>0</c:v>
                </c:pt>
                <c:pt idx="7">
                  <c:v>419971</c:v>
                </c:pt>
                <c:pt idx="8">
                  <c:v>1787929</c:v>
                </c:pt>
                <c:pt idx="9">
                  <c:v>2734940</c:v>
                </c:pt>
                <c:pt idx="10">
                  <c:v>928758</c:v>
                </c:pt>
                <c:pt idx="11">
                  <c:v>19275</c:v>
                </c:pt>
                <c:pt idx="12">
                  <c:v>405068</c:v>
                </c:pt>
                <c:pt idx="13">
                  <c:v>55374</c:v>
                </c:pt>
                <c:pt idx="14">
                  <c:v>2417006</c:v>
                </c:pt>
                <c:pt idx="15">
                  <c:v>280180</c:v>
                </c:pt>
                <c:pt idx="16">
                  <c:v>16721</c:v>
                </c:pt>
                <c:pt idx="17">
                  <c:v>0</c:v>
                </c:pt>
                <c:pt idx="18">
                  <c:v>0</c:v>
                </c:pt>
                <c:pt idx="19">
                  <c:v>5313</c:v>
                </c:pt>
                <c:pt idx="20">
                  <c:v>0</c:v>
                </c:pt>
                <c:pt idx="21">
                  <c:v>39723</c:v>
                </c:pt>
                <c:pt idx="22">
                  <c:v>0</c:v>
                </c:pt>
                <c:pt idx="23">
                  <c:v>3142</c:v>
                </c:pt>
                <c:pt idx="24">
                  <c:v>1643460</c:v>
                </c:pt>
                <c:pt idx="25">
                  <c:v>140083</c:v>
                </c:pt>
                <c:pt idx="26">
                  <c:v>3</c:v>
                </c:pt>
                <c:pt idx="27">
                  <c:v>101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24C-44AC-88B4-97A5F310F0E9}"/>
            </c:ext>
          </c:extLst>
        </c:ser>
        <c:ser>
          <c:idx val="1"/>
          <c:order val="1"/>
          <c:tx>
            <c:strRef>
              <c:f>'Import total'!$AA$2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'Export GL'!$A$7:$A$34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'Export GL'!$D$7:$D$34</c:f>
              <c:numCache>
                <c:formatCode>#,##0</c:formatCode>
                <c:ptCount val="28"/>
                <c:pt idx="0">
                  <c:v>1105825</c:v>
                </c:pt>
                <c:pt idx="1">
                  <c:v>7</c:v>
                </c:pt>
                <c:pt idx="2">
                  <c:v>34239</c:v>
                </c:pt>
                <c:pt idx="3">
                  <c:v>126178</c:v>
                </c:pt>
                <c:pt idx="4">
                  <c:v>2080308</c:v>
                </c:pt>
                <c:pt idx="5">
                  <c:v>4009</c:v>
                </c:pt>
                <c:pt idx="6">
                  <c:v>0</c:v>
                </c:pt>
                <c:pt idx="7">
                  <c:v>335563</c:v>
                </c:pt>
                <c:pt idx="8">
                  <c:v>1611716</c:v>
                </c:pt>
                <c:pt idx="9">
                  <c:v>2863259</c:v>
                </c:pt>
                <c:pt idx="10">
                  <c:v>699682</c:v>
                </c:pt>
                <c:pt idx="11">
                  <c:v>14299</c:v>
                </c:pt>
                <c:pt idx="12">
                  <c:v>105856</c:v>
                </c:pt>
                <c:pt idx="13">
                  <c:v>43647</c:v>
                </c:pt>
                <c:pt idx="14">
                  <c:v>2375795</c:v>
                </c:pt>
                <c:pt idx="15">
                  <c:v>115945</c:v>
                </c:pt>
                <c:pt idx="16">
                  <c:v>25463</c:v>
                </c:pt>
                <c:pt idx="17">
                  <c:v>0</c:v>
                </c:pt>
                <c:pt idx="18">
                  <c:v>0</c:v>
                </c:pt>
                <c:pt idx="19">
                  <c:v>11146</c:v>
                </c:pt>
                <c:pt idx="20">
                  <c:v>0</c:v>
                </c:pt>
                <c:pt idx="21">
                  <c:v>75571</c:v>
                </c:pt>
                <c:pt idx="22">
                  <c:v>10895</c:v>
                </c:pt>
                <c:pt idx="23">
                  <c:v>5522</c:v>
                </c:pt>
                <c:pt idx="24">
                  <c:v>1803654</c:v>
                </c:pt>
                <c:pt idx="25">
                  <c:v>148904</c:v>
                </c:pt>
                <c:pt idx="26">
                  <c:v>23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24C-44AC-88B4-97A5F310F0E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50679726"/>
        <c:axId val="8632479"/>
      </c:barChart>
      <c:catAx>
        <c:axId val="50679726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8632479"/>
        <c:crosses val="autoZero"/>
        <c:auto val="1"/>
        <c:lblAlgn val="ctr"/>
        <c:lblOffset val="100"/>
        <c:noMultiLvlLbl val="0"/>
      </c:catAx>
      <c:valAx>
        <c:axId val="8632479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0679726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475"/>
          <c:y val="3.7749999999999999E-2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'Import total'!$AA$1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'Export GS'!$A$7:$A$34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'Export GS'!$E$7:$E$34</c:f>
              <c:numCache>
                <c:formatCode>#,##0</c:formatCode>
                <c:ptCount val="28"/>
                <c:pt idx="0">
                  <c:v>381218</c:v>
                </c:pt>
                <c:pt idx="1">
                  <c:v>511755</c:v>
                </c:pt>
                <c:pt idx="2">
                  <c:v>2247977</c:v>
                </c:pt>
                <c:pt idx="3">
                  <c:v>553704</c:v>
                </c:pt>
                <c:pt idx="4">
                  <c:v>69</c:v>
                </c:pt>
                <c:pt idx="5">
                  <c:v>376163</c:v>
                </c:pt>
                <c:pt idx="6">
                  <c:v>68</c:v>
                </c:pt>
                <c:pt idx="7">
                  <c:v>927948</c:v>
                </c:pt>
                <c:pt idx="8">
                  <c:v>1137078</c:v>
                </c:pt>
                <c:pt idx="9">
                  <c:v>1882712</c:v>
                </c:pt>
                <c:pt idx="10">
                  <c:v>628484</c:v>
                </c:pt>
                <c:pt idx="11">
                  <c:v>0</c:v>
                </c:pt>
                <c:pt idx="12">
                  <c:v>373719</c:v>
                </c:pt>
                <c:pt idx="13">
                  <c:v>1506564</c:v>
                </c:pt>
                <c:pt idx="14">
                  <c:v>1144401</c:v>
                </c:pt>
                <c:pt idx="15">
                  <c:v>2565</c:v>
                </c:pt>
                <c:pt idx="16">
                  <c:v>171287</c:v>
                </c:pt>
                <c:pt idx="17">
                  <c:v>0</c:v>
                </c:pt>
                <c:pt idx="18">
                  <c:v>39</c:v>
                </c:pt>
                <c:pt idx="19">
                  <c:v>413460</c:v>
                </c:pt>
                <c:pt idx="20">
                  <c:v>58695</c:v>
                </c:pt>
                <c:pt idx="21">
                  <c:v>0</c:v>
                </c:pt>
                <c:pt idx="22">
                  <c:v>724617</c:v>
                </c:pt>
                <c:pt idx="23">
                  <c:v>169668</c:v>
                </c:pt>
                <c:pt idx="24">
                  <c:v>182511</c:v>
                </c:pt>
                <c:pt idx="25">
                  <c:v>347512</c:v>
                </c:pt>
                <c:pt idx="26">
                  <c:v>108</c:v>
                </c:pt>
                <c:pt idx="27">
                  <c:v>40207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224-4733-B3DD-F3A42C12BBDB}"/>
            </c:ext>
          </c:extLst>
        </c:ser>
        <c:ser>
          <c:idx val="1"/>
          <c:order val="1"/>
          <c:tx>
            <c:strRef>
              <c:f>'Import total'!$AA$2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'Export GS'!$A$7:$A$34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'Export GS'!$D$7:$D$34</c:f>
              <c:numCache>
                <c:formatCode>#,##0</c:formatCode>
                <c:ptCount val="28"/>
                <c:pt idx="0">
                  <c:v>431732</c:v>
                </c:pt>
                <c:pt idx="1">
                  <c:v>344054</c:v>
                </c:pt>
                <c:pt idx="2">
                  <c:v>2105875</c:v>
                </c:pt>
                <c:pt idx="3">
                  <c:v>624962</c:v>
                </c:pt>
                <c:pt idx="4">
                  <c:v>5140</c:v>
                </c:pt>
                <c:pt idx="5">
                  <c:v>315549</c:v>
                </c:pt>
                <c:pt idx="6">
                  <c:v>102</c:v>
                </c:pt>
                <c:pt idx="7">
                  <c:v>965949</c:v>
                </c:pt>
                <c:pt idx="8">
                  <c:v>1440433</c:v>
                </c:pt>
                <c:pt idx="9">
                  <c:v>1335587</c:v>
                </c:pt>
                <c:pt idx="10">
                  <c:v>589913</c:v>
                </c:pt>
                <c:pt idx="11">
                  <c:v>0</c:v>
                </c:pt>
                <c:pt idx="12">
                  <c:v>588169</c:v>
                </c:pt>
                <c:pt idx="13">
                  <c:v>1638762</c:v>
                </c:pt>
                <c:pt idx="14">
                  <c:v>1217989</c:v>
                </c:pt>
                <c:pt idx="15">
                  <c:v>5100</c:v>
                </c:pt>
                <c:pt idx="16">
                  <c:v>223758</c:v>
                </c:pt>
                <c:pt idx="17">
                  <c:v>5036</c:v>
                </c:pt>
                <c:pt idx="18">
                  <c:v>96</c:v>
                </c:pt>
                <c:pt idx="19">
                  <c:v>378107</c:v>
                </c:pt>
                <c:pt idx="20">
                  <c:v>89084</c:v>
                </c:pt>
                <c:pt idx="21">
                  <c:v>1981</c:v>
                </c:pt>
                <c:pt idx="22">
                  <c:v>771398</c:v>
                </c:pt>
                <c:pt idx="23">
                  <c:v>295274</c:v>
                </c:pt>
                <c:pt idx="24">
                  <c:v>86750</c:v>
                </c:pt>
                <c:pt idx="25">
                  <c:v>469426</c:v>
                </c:pt>
                <c:pt idx="26">
                  <c:v>0</c:v>
                </c:pt>
                <c:pt idx="27">
                  <c:v>52497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224-4733-B3DD-F3A42C12BBD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26077318"/>
        <c:axId val="24596030"/>
      </c:barChart>
      <c:catAx>
        <c:axId val="26077318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4596030"/>
        <c:crosses val="autoZero"/>
        <c:auto val="1"/>
        <c:lblAlgn val="ctr"/>
        <c:lblOffset val="100"/>
        <c:noMultiLvlLbl val="0"/>
      </c:catAx>
      <c:valAx>
        <c:axId val="24596030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6077318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475"/>
          <c:y val="3.7749999999999999E-2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850000000000002"/>
          <c:y val="3.925E-2"/>
          <c:w val="0.65175000000000005"/>
          <c:h val="0.9345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'Import total'!$AA$1</c:f>
              <c:strCache>
                <c:ptCount val="1"/>
                <c:pt idx="0">
                  <c:v>Acumulado 2026</c:v>
                </c:pt>
              </c:strCache>
            </c:strRef>
          </c:tx>
          <c:spPr>
            <a:solidFill>
              <a:srgbClr val="0A0A44"/>
            </a:solidFill>
            <a:ln w="6350">
              <a:noFill/>
            </a:ln>
            <a:effectLst/>
          </c:spPr>
          <c:invertIfNegative val="0"/>
          <c:cat>
            <c:strRef>
              <c:f>'Export MG'!$A$7:$A$34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'Export MG'!$E$7:$E$34</c:f>
              <c:numCache>
                <c:formatCode>#,##0</c:formatCode>
                <c:ptCount val="28"/>
                <c:pt idx="0">
                  <c:v>77276</c:v>
                </c:pt>
                <c:pt idx="1">
                  <c:v>86607</c:v>
                </c:pt>
                <c:pt idx="2">
                  <c:v>262051</c:v>
                </c:pt>
                <c:pt idx="3">
                  <c:v>421626</c:v>
                </c:pt>
                <c:pt idx="4">
                  <c:v>3581887</c:v>
                </c:pt>
                <c:pt idx="5">
                  <c:v>185887</c:v>
                </c:pt>
                <c:pt idx="6">
                  <c:v>1235</c:v>
                </c:pt>
                <c:pt idx="7">
                  <c:v>6148945</c:v>
                </c:pt>
                <c:pt idx="8">
                  <c:v>1917808</c:v>
                </c:pt>
                <c:pt idx="9">
                  <c:v>160709</c:v>
                </c:pt>
                <c:pt idx="10">
                  <c:v>556648</c:v>
                </c:pt>
                <c:pt idx="11">
                  <c:v>0</c:v>
                </c:pt>
                <c:pt idx="12">
                  <c:v>401961</c:v>
                </c:pt>
                <c:pt idx="13">
                  <c:v>585108</c:v>
                </c:pt>
                <c:pt idx="14">
                  <c:v>64970</c:v>
                </c:pt>
                <c:pt idx="15">
                  <c:v>160745</c:v>
                </c:pt>
                <c:pt idx="16">
                  <c:v>311501</c:v>
                </c:pt>
                <c:pt idx="17">
                  <c:v>409573</c:v>
                </c:pt>
                <c:pt idx="18">
                  <c:v>0</c:v>
                </c:pt>
                <c:pt idx="19">
                  <c:v>12413</c:v>
                </c:pt>
                <c:pt idx="20">
                  <c:v>599157</c:v>
                </c:pt>
                <c:pt idx="21">
                  <c:v>52123</c:v>
                </c:pt>
                <c:pt idx="22">
                  <c:v>1059488</c:v>
                </c:pt>
                <c:pt idx="23">
                  <c:v>207402</c:v>
                </c:pt>
                <c:pt idx="24">
                  <c:v>351936</c:v>
                </c:pt>
                <c:pt idx="25">
                  <c:v>8992771</c:v>
                </c:pt>
                <c:pt idx="26">
                  <c:v>1239769</c:v>
                </c:pt>
                <c:pt idx="27">
                  <c:v>185773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E17-41AC-8BE2-4B5F3F3B1796}"/>
            </c:ext>
          </c:extLst>
        </c:ser>
        <c:ser>
          <c:idx val="1"/>
          <c:order val="1"/>
          <c:tx>
            <c:strRef>
              <c:f>'Import total'!$AA$2</c:f>
              <c:strCache>
                <c:ptCount val="1"/>
                <c:pt idx="0">
                  <c:v>Acumulado 2025</c:v>
                </c:pt>
              </c:strCache>
            </c:strRef>
          </c:tx>
          <c:spPr>
            <a:solidFill>
              <a:srgbClr val="38ABD4"/>
            </a:solidFill>
            <a:ln w="6350">
              <a:noFill/>
            </a:ln>
            <a:effectLst/>
          </c:spPr>
          <c:invertIfNegative val="0"/>
          <c:cat>
            <c:strRef>
              <c:f>'Export MG'!$A$7:$A$34</c:f>
              <c:strCache>
                <c:ptCount val="28"/>
                <c:pt idx="0">
                  <c:v>A Coruña</c:v>
                </c:pt>
                <c:pt idx="1">
                  <c:v>Alicante</c:v>
                </c:pt>
                <c:pt idx="2">
                  <c:v>Almería</c:v>
                </c:pt>
                <c:pt idx="3">
                  <c:v>Avilés</c:v>
                </c:pt>
                <c:pt idx="4">
                  <c:v>Bahía de Algeciras</c:v>
                </c:pt>
                <c:pt idx="5">
                  <c:v>Bahía de Cádiz</c:v>
                </c:pt>
                <c:pt idx="6">
                  <c:v>Baleares</c:v>
                </c:pt>
                <c:pt idx="7">
                  <c:v>Barcelona</c:v>
                </c:pt>
                <c:pt idx="8">
                  <c:v>Bilbao</c:v>
                </c:pt>
                <c:pt idx="9">
                  <c:v>Cartagena</c:v>
                </c:pt>
                <c:pt idx="10">
                  <c:v>Castellón</c:v>
                </c:pt>
                <c:pt idx="11">
                  <c:v>Ceuta</c:v>
                </c:pt>
                <c:pt idx="12">
                  <c:v>Ferrol-San Cibrao</c:v>
                </c:pt>
                <c:pt idx="13">
                  <c:v>Gijón</c:v>
                </c:pt>
                <c:pt idx="14">
                  <c:v>Huelva</c:v>
                </c:pt>
                <c:pt idx="15">
                  <c:v>Las Palmas</c:v>
                </c:pt>
                <c:pt idx="16">
                  <c:v>Málaga</c:v>
                </c:pt>
                <c:pt idx="17">
                  <c:v>Marín y Ría de Pontevedra</c:v>
                </c:pt>
                <c:pt idx="18">
                  <c:v>Melilla</c:v>
                </c:pt>
                <c:pt idx="19">
                  <c:v>Motril</c:v>
                </c:pt>
                <c:pt idx="20">
                  <c:v>Pasaia</c:v>
                </c:pt>
                <c:pt idx="21">
                  <c:v>Santa Cruz de Tenerife</c:v>
                </c:pt>
                <c:pt idx="22">
                  <c:v>Santander</c:v>
                </c:pt>
                <c:pt idx="23">
                  <c:v>Sevilla</c:v>
                </c:pt>
                <c:pt idx="24">
                  <c:v>Tarragona</c:v>
                </c:pt>
                <c:pt idx="25">
                  <c:v>Valencia</c:v>
                </c:pt>
                <c:pt idx="26">
                  <c:v>Vigo</c:v>
                </c:pt>
                <c:pt idx="27">
                  <c:v>Vilagarcía</c:v>
                </c:pt>
              </c:strCache>
            </c:strRef>
          </c:cat>
          <c:val>
            <c:numRef>
              <c:f>'Export MG'!$D$7:$D$34</c:f>
              <c:numCache>
                <c:formatCode>#,##0</c:formatCode>
                <c:ptCount val="28"/>
                <c:pt idx="0">
                  <c:v>71153</c:v>
                </c:pt>
                <c:pt idx="1">
                  <c:v>83286</c:v>
                </c:pt>
                <c:pt idx="2">
                  <c:v>303735</c:v>
                </c:pt>
                <c:pt idx="3">
                  <c:v>791836</c:v>
                </c:pt>
                <c:pt idx="4">
                  <c:v>3683087</c:v>
                </c:pt>
                <c:pt idx="5">
                  <c:v>195565</c:v>
                </c:pt>
                <c:pt idx="6">
                  <c:v>3245</c:v>
                </c:pt>
                <c:pt idx="7">
                  <c:v>6583467</c:v>
                </c:pt>
                <c:pt idx="8">
                  <c:v>2050486</c:v>
                </c:pt>
                <c:pt idx="9">
                  <c:v>224998</c:v>
                </c:pt>
                <c:pt idx="10">
                  <c:v>545858</c:v>
                </c:pt>
                <c:pt idx="11">
                  <c:v>39</c:v>
                </c:pt>
                <c:pt idx="12">
                  <c:v>411482</c:v>
                </c:pt>
                <c:pt idx="13">
                  <c:v>569429</c:v>
                </c:pt>
                <c:pt idx="14">
                  <c:v>157462</c:v>
                </c:pt>
                <c:pt idx="15">
                  <c:v>128757</c:v>
                </c:pt>
                <c:pt idx="16">
                  <c:v>109814</c:v>
                </c:pt>
                <c:pt idx="17">
                  <c:v>401419</c:v>
                </c:pt>
                <c:pt idx="18">
                  <c:v>0</c:v>
                </c:pt>
                <c:pt idx="19">
                  <c:v>54128</c:v>
                </c:pt>
                <c:pt idx="20">
                  <c:v>604565</c:v>
                </c:pt>
                <c:pt idx="21">
                  <c:v>48751</c:v>
                </c:pt>
                <c:pt idx="22">
                  <c:v>1077994</c:v>
                </c:pt>
                <c:pt idx="23">
                  <c:v>150333</c:v>
                </c:pt>
                <c:pt idx="24">
                  <c:v>408526</c:v>
                </c:pt>
                <c:pt idx="25">
                  <c:v>9420051</c:v>
                </c:pt>
                <c:pt idx="26">
                  <c:v>1296527</c:v>
                </c:pt>
                <c:pt idx="27">
                  <c:v>180589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E17-41AC-8BE2-4B5F3F3B17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13881417"/>
        <c:axId val="6710509"/>
      </c:barChart>
      <c:catAx>
        <c:axId val="13881417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710509"/>
        <c:crosses val="autoZero"/>
        <c:auto val="1"/>
        <c:lblAlgn val="ctr"/>
        <c:lblOffset val="100"/>
        <c:noMultiLvlLbl val="0"/>
      </c:catAx>
      <c:valAx>
        <c:axId val="6710509"/>
        <c:scaling>
          <c:orientation val="minMax"/>
        </c:scaling>
        <c:delete val="0"/>
        <c:axPos val="t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high"/>
        <c:spPr>
          <a:noFill/>
          <a:ln w="6350" cap="flat" cmpd="sng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bg2">
                    <a:lumMod val="50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3881417"/>
        <c:crosses val="autoZero"/>
        <c:crossBetween val="between"/>
      </c:valAx>
      <c:spPr>
        <a:noFill/>
        <a:ln w="6350" cap="flat" cmpd="sng">
          <a:solidFill>
            <a:schemeClr val="bg1">
              <a:lumMod val="8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71475"/>
          <c:y val="3.7749999999999999E-2"/>
          <c:w val="0.19775000000000001"/>
          <c:h val="5.8500000000000003E-2"/>
        </c:manualLayout>
      </c:layout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900" b="0" i="0" u="none" kern="1200" baseline="0">
              <a:solidFill>
                <a:schemeClr val="bg2">
                  <a:lumMod val="50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TRÁFICO TOTAL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#,##0</c:formatCode>
              <c:ptCount val="12"/>
              <c:pt idx="0">
                <c:v>41205287.248999998</c:v>
              </c:pt>
              <c:pt idx="1">
                <c:v>44550645.034999989</c:v>
              </c:pt>
              <c:pt idx="2">
                <c:v>47202439.622000024</c:v>
              </c:pt>
              <c:pt idx="3">
                <c:v>48741084.760000013</c:v>
              </c:pt>
              <c:pt idx="4">
                <c:v>49034372.867000014</c:v>
              </c:pt>
              <c:pt idx="5">
                <c:v>47101704.815000013</c:v>
              </c:pt>
              <c:pt idx="6">
                <c:v>47666883.056000009</c:v>
              </c:pt>
              <c:pt idx="7">
                <c:v>47499064.089000002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8AC0-4DDE-828D-647536CB4C0C}"/>
            </c:ext>
          </c:extLst>
        </c:ser>
        <c:ser>
          <c:idx val="1"/>
          <c:order val="1"/>
          <c:tx>
            <c:v>2025</c:v>
          </c:tx>
          <c:spPr>
            <a:ln w="28575" cap="rnd" cmpd="sng">
              <a:solidFill>
                <a:srgbClr val="38ABD4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#,##0</c:formatCode>
              <c:ptCount val="12"/>
              <c:pt idx="0">
                <c:v>43139338.160999998</c:v>
              </c:pt>
              <c:pt idx="1">
                <c:v>43905756.189000003</c:v>
              </c:pt>
              <c:pt idx="2">
                <c:v>47852334.751000002</c:v>
              </c:pt>
              <c:pt idx="3">
                <c:v>47626216.517999999</c:v>
              </c:pt>
              <c:pt idx="4">
                <c:v>47721020.148999996</c:v>
              </c:pt>
              <c:pt idx="5">
                <c:v>45308031.475000001</c:v>
              </c:pt>
              <c:pt idx="6">
                <c:v>48552801.795999996</c:v>
              </c:pt>
              <c:pt idx="7">
                <c:v>44645870.443999998</c:v>
              </c:pt>
              <c:pt idx="8">
                <c:v>46724084.248000003</c:v>
              </c:pt>
              <c:pt idx="9">
                <c:v>48877703.431999996</c:v>
              </c:pt>
              <c:pt idx="10">
                <c:v>46828120.157000013</c:v>
              </c:pt>
              <c:pt idx="11">
                <c:v>44989001.045000009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8AC0-4DDE-828D-647536CB4C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5804845"/>
        <c:axId val="37312173"/>
      </c:lineChart>
      <c:catAx>
        <c:axId val="45804845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7312173"/>
        <c:crosses val="autoZero"/>
        <c:auto val="1"/>
        <c:lblAlgn val="ctr"/>
        <c:lblOffset val="100"/>
        <c:noMultiLvlLbl val="0"/>
      </c:catAx>
      <c:valAx>
        <c:axId val="37312173"/>
        <c:scaling>
          <c:orientation val="minMax"/>
          <c:min val="0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5804845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legend>
      <c:legendPos val="b"/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1100" b="0" i="0" u="none" kern="1200" baseline="0">
              <a:solidFill>
                <a:srgbClr val="00206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GRANELES LÍQUIDOS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450000000000001"/>
          <c:y val="0.11824999999999999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#,##0</c:formatCode>
              <c:ptCount val="12"/>
              <c:pt idx="0">
                <c:v>13681986</c:v>
              </c:pt>
              <c:pt idx="1">
                <c:v>15171232</c:v>
              </c:pt>
              <c:pt idx="2">
                <c:v>15454810</c:v>
              </c:pt>
              <c:pt idx="3">
                <c:v>16222567</c:v>
              </c:pt>
              <c:pt idx="4">
                <c:v>15964625</c:v>
              </c:pt>
              <c:pt idx="5">
                <c:v>14885114</c:v>
              </c:pt>
              <c:pt idx="6">
                <c:v>15712639</c:v>
              </c:pt>
              <c:pt idx="7">
                <c:v>16078357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EC72-4F95-8A05-D52C4D022344}"/>
            </c:ext>
          </c:extLst>
        </c:ser>
        <c:ser>
          <c:idx val="1"/>
          <c:order val="1"/>
          <c:tx>
            <c:v>2025</c:v>
          </c:tx>
          <c:spPr>
            <a:ln w="28575" cap="rnd" cmpd="sng">
              <a:solidFill>
                <a:srgbClr val="38ABD4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#,##0</c:formatCode>
              <c:ptCount val="12"/>
              <c:pt idx="0">
                <c:v>14105361</c:v>
              </c:pt>
              <c:pt idx="1">
                <c:v>13828730</c:v>
              </c:pt>
              <c:pt idx="2">
                <c:v>15337484</c:v>
              </c:pt>
              <c:pt idx="3">
                <c:v>15747498</c:v>
              </c:pt>
              <c:pt idx="4">
                <c:v>14797835</c:v>
              </c:pt>
              <c:pt idx="5">
                <c:v>13388732</c:v>
              </c:pt>
              <c:pt idx="6">
                <c:v>16367415</c:v>
              </c:pt>
              <c:pt idx="7">
                <c:v>14913586</c:v>
              </c:pt>
              <c:pt idx="8">
                <c:v>15028821</c:v>
              </c:pt>
              <c:pt idx="9">
                <c:v>16717042</c:v>
              </c:pt>
              <c:pt idx="10">
                <c:v>14925758</c:v>
              </c:pt>
              <c:pt idx="11">
                <c:v>15761917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EC72-4F95-8A05-D52C4D0223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2045330"/>
        <c:axId val="19768829"/>
      </c:lineChart>
      <c:catAx>
        <c:axId val="22045330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9768829"/>
        <c:crosses val="autoZero"/>
        <c:auto val="1"/>
        <c:lblAlgn val="ctr"/>
        <c:lblOffset val="100"/>
        <c:noMultiLvlLbl val="0"/>
      </c:catAx>
      <c:valAx>
        <c:axId val="19768829"/>
        <c:scaling>
          <c:orientation val="minMax"/>
          <c:min val="0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2045330"/>
        <c:crosses val="autoZero"/>
        <c:crossBetween val="midCat"/>
      </c:valAx>
      <c:spPr>
        <a:noFill/>
        <a:ln w="6350">
          <a:noFill/>
          <a:prstDash val="sysDot"/>
        </a:ln>
        <a:effectLst>
          <a:glow rad="127000">
            <a:schemeClr val="bg2"/>
          </a:glow>
        </a:effectLst>
      </c:spPr>
    </c:plotArea>
    <c:legend>
      <c:legendPos val="b"/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1100" b="0" i="0" u="non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GRANELES SÓLIDOS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#,##0</c:formatCode>
              <c:ptCount val="12"/>
              <c:pt idx="0">
                <c:v>6244502</c:v>
              </c:pt>
              <c:pt idx="1">
                <c:v>6483554</c:v>
              </c:pt>
              <c:pt idx="2">
                <c:v>5812845</c:v>
              </c:pt>
              <c:pt idx="3">
                <c:v>6508096</c:v>
              </c:pt>
              <c:pt idx="4">
                <c:v>6906613</c:v>
              </c:pt>
              <c:pt idx="5">
                <c:v>6314146</c:v>
              </c:pt>
              <c:pt idx="6">
                <c:v>6754202</c:v>
              </c:pt>
              <c:pt idx="7">
                <c:v>7769674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2838-4BEA-8739-E2375F0154C3}"/>
            </c:ext>
          </c:extLst>
        </c:ser>
        <c:ser>
          <c:idx val="1"/>
          <c:order val="1"/>
          <c:tx>
            <c:v>2025</c:v>
          </c:tx>
          <c:spPr>
            <a:ln w="28575" cap="rnd" cmpd="sng">
              <a:solidFill>
                <a:srgbClr val="38ABD4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#,##0</c:formatCode>
              <c:ptCount val="12"/>
              <c:pt idx="0">
                <c:v>6164452</c:v>
              </c:pt>
              <c:pt idx="1">
                <c:v>6739960</c:v>
              </c:pt>
              <c:pt idx="2">
                <c:v>7341603</c:v>
              </c:pt>
              <c:pt idx="3">
                <c:v>6633658</c:v>
              </c:pt>
              <c:pt idx="4">
                <c:v>6510902</c:v>
              </c:pt>
              <c:pt idx="5">
                <c:v>6456124</c:v>
              </c:pt>
              <c:pt idx="6">
                <c:v>6414055</c:v>
              </c:pt>
              <c:pt idx="7">
                <c:v>6273326</c:v>
              </c:pt>
              <c:pt idx="8">
                <c:v>7778514</c:v>
              </c:pt>
              <c:pt idx="9">
                <c:v>7313082</c:v>
              </c:pt>
              <c:pt idx="10">
                <c:v>7521627</c:v>
              </c:pt>
              <c:pt idx="11">
                <c:v>6587851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2838-4BEA-8739-E2375F0154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2485980"/>
        <c:axId val="46691128"/>
      </c:lineChart>
      <c:catAx>
        <c:axId val="62485980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6691128"/>
        <c:crosses val="autoZero"/>
        <c:auto val="1"/>
        <c:lblAlgn val="ctr"/>
        <c:lblOffset val="100"/>
        <c:noMultiLvlLbl val="0"/>
      </c:catAx>
      <c:valAx>
        <c:axId val="46691128"/>
        <c:scaling>
          <c:orientation val="minMax"/>
          <c:min val="0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2485980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</a:ln>
        <a:effectLst/>
      </c:spPr>
    </c:plotArea>
    <c:legend>
      <c:legendPos val="b"/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1100" b="0" i="0" u="non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MERCANCÍA GENERAL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#,##0</c:formatCode>
              <c:ptCount val="12"/>
              <c:pt idx="0">
                <c:v>19969002</c:v>
              </c:pt>
              <c:pt idx="1">
                <c:v>21788015</c:v>
              </c:pt>
              <c:pt idx="2">
                <c:v>24542803</c:v>
              </c:pt>
              <c:pt idx="3">
                <c:v>24758036</c:v>
              </c:pt>
              <c:pt idx="4">
                <c:v>24801878</c:v>
              </c:pt>
              <c:pt idx="5">
                <c:v>24483509</c:v>
              </c:pt>
              <c:pt idx="6">
                <c:v>23749432</c:v>
              </c:pt>
              <c:pt idx="7">
                <c:v>22285368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24C6-483D-8C7C-D513126B5D79}"/>
            </c:ext>
          </c:extLst>
        </c:ser>
        <c:ser>
          <c:idx val="1"/>
          <c:order val="1"/>
          <c:tx>
            <c:v>2025</c:v>
          </c:tx>
          <c:spPr>
            <a:ln w="28575" cap="rnd" cmpd="sng">
              <a:solidFill>
                <a:srgbClr val="38ABD4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#,##0</c:formatCode>
              <c:ptCount val="12"/>
              <c:pt idx="0">
                <c:v>21655187</c:v>
              </c:pt>
              <c:pt idx="1">
                <c:v>22034142</c:v>
              </c:pt>
              <c:pt idx="2">
                <c:v>23919228</c:v>
              </c:pt>
              <c:pt idx="3">
                <c:v>23955586</c:v>
              </c:pt>
              <c:pt idx="4">
                <c:v>25160464</c:v>
              </c:pt>
              <c:pt idx="5">
                <c:v>24217346</c:v>
              </c:pt>
              <c:pt idx="6">
                <c:v>24422489</c:v>
              </c:pt>
              <c:pt idx="7">
                <c:v>22173978</c:v>
              </c:pt>
              <c:pt idx="8">
                <c:v>22623218</c:v>
              </c:pt>
              <c:pt idx="9">
                <c:v>23343691</c:v>
              </c:pt>
              <c:pt idx="10">
                <c:v>23064621</c:v>
              </c:pt>
              <c:pt idx="11">
                <c:v>21381946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24C6-483D-8C7C-D513126B5D7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9938930"/>
        <c:axId val="20092402"/>
      </c:lineChart>
      <c:catAx>
        <c:axId val="49938930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0092402"/>
        <c:crosses val="autoZero"/>
        <c:auto val="1"/>
        <c:lblAlgn val="ctr"/>
        <c:lblOffset val="100"/>
        <c:noMultiLvlLbl val="0"/>
      </c:catAx>
      <c:valAx>
        <c:axId val="20092402"/>
        <c:scaling>
          <c:orientation val="minMax"/>
          <c:min val="0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9938930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legend>
      <c:legendPos val="b"/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1100" b="0" i="0" u="none" kern="1200" baseline="0">
              <a:solidFill>
                <a:srgbClr val="00206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MERCANCÍAS EN CONTENEDORES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450000000000001"/>
          <c:y val="0.11824999999999999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#,##0</c:formatCode>
              <c:ptCount val="12"/>
              <c:pt idx="0">
                <c:v>13873129</c:v>
              </c:pt>
              <c:pt idx="1">
                <c:v>14803350</c:v>
              </c:pt>
              <c:pt idx="2">
                <c:v>16571596</c:v>
              </c:pt>
              <c:pt idx="3">
                <c:v>16811876</c:v>
              </c:pt>
              <c:pt idx="4">
                <c:v>16629318</c:v>
              </c:pt>
              <c:pt idx="5">
                <c:v>16286100</c:v>
              </c:pt>
              <c:pt idx="6">
                <c:v>16067666</c:v>
              </c:pt>
              <c:pt idx="7">
                <c:v>15576882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CA42-49B8-8219-D32B7363FEE5}"/>
            </c:ext>
          </c:extLst>
        </c:ser>
        <c:ser>
          <c:idx val="1"/>
          <c:order val="1"/>
          <c:tx>
            <c:v>2025</c:v>
          </c:tx>
          <c:spPr>
            <a:ln w="28575" cap="rnd" cmpd="sng">
              <a:solidFill>
                <a:srgbClr val="38ABD4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#,##0</c:formatCode>
              <c:ptCount val="12"/>
              <c:pt idx="0">
                <c:v>15059365</c:v>
              </c:pt>
              <c:pt idx="1">
                <c:v>14894425</c:v>
              </c:pt>
              <c:pt idx="2">
                <c:v>16086335</c:v>
              </c:pt>
              <c:pt idx="3">
                <c:v>16485082</c:v>
              </c:pt>
              <c:pt idx="4">
                <c:v>16997274</c:v>
              </c:pt>
              <c:pt idx="5">
                <c:v>16462638</c:v>
              </c:pt>
              <c:pt idx="6">
                <c:v>16703924</c:v>
              </c:pt>
              <c:pt idx="7">
                <c:v>15800891</c:v>
              </c:pt>
              <c:pt idx="8">
                <c:v>15311828</c:v>
              </c:pt>
              <c:pt idx="9">
                <c:v>16036745</c:v>
              </c:pt>
              <c:pt idx="10">
                <c:v>15842531</c:v>
              </c:pt>
              <c:pt idx="11">
                <c:v>14685827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CA42-49B8-8219-D32B7363FE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8441120"/>
        <c:axId val="42482654"/>
      </c:lineChart>
      <c:catAx>
        <c:axId val="28441120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2482654"/>
        <c:crosses val="autoZero"/>
        <c:auto val="1"/>
        <c:lblAlgn val="ctr"/>
        <c:lblOffset val="100"/>
        <c:noMultiLvlLbl val="0"/>
      </c:catAx>
      <c:valAx>
        <c:axId val="42482654"/>
        <c:scaling>
          <c:orientation val="minMax"/>
          <c:min val="0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8441120"/>
        <c:crosses val="autoZero"/>
        <c:crossBetween val="midCat"/>
      </c:valAx>
      <c:spPr>
        <a:noFill/>
        <a:ln w="6350">
          <a:noFill/>
          <a:prstDash val="sysDot"/>
        </a:ln>
        <a:effectLst>
          <a:glow rad="127000">
            <a:schemeClr val="bg2"/>
          </a:glow>
        </a:effectLst>
      </c:spPr>
    </c:plotArea>
    <c:legend>
      <c:legendPos val="b"/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1100" b="0" i="0" u="non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TEUS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450000000000001"/>
          <c:y val="0.11824999999999999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#,##0</c:formatCode>
              <c:ptCount val="12"/>
              <c:pt idx="0">
                <c:v>1369267.75</c:v>
              </c:pt>
              <c:pt idx="1">
                <c:v>1461095</c:v>
              </c:pt>
              <c:pt idx="2">
                <c:v>1635046.75</c:v>
              </c:pt>
              <c:pt idx="3">
                <c:v>1665962.25</c:v>
              </c:pt>
              <c:pt idx="4">
                <c:v>1675278</c:v>
              </c:pt>
              <c:pt idx="5">
                <c:v>1617066</c:v>
              </c:pt>
              <c:pt idx="6">
                <c:v>1582244.75</c:v>
              </c:pt>
              <c:pt idx="7">
                <c:v>1563877.25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C9BE-478F-8137-0088A40018F8}"/>
            </c:ext>
          </c:extLst>
        </c:ser>
        <c:ser>
          <c:idx val="1"/>
          <c:order val="1"/>
          <c:tx>
            <c:v>2025</c:v>
          </c:tx>
          <c:spPr>
            <a:ln w="28575" cap="rnd" cmpd="sng">
              <a:solidFill>
                <a:srgbClr val="38ABD4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#,##0</c:formatCode>
              <c:ptCount val="12"/>
              <c:pt idx="0">
                <c:v>1415917.25</c:v>
              </c:pt>
              <c:pt idx="1">
                <c:v>1416991</c:v>
              </c:pt>
              <c:pt idx="2">
                <c:v>1503752</c:v>
              </c:pt>
              <c:pt idx="3">
                <c:v>1569684.75</c:v>
              </c:pt>
              <c:pt idx="4">
                <c:v>1677216.25</c:v>
              </c:pt>
              <c:pt idx="5">
                <c:v>1617075.75</c:v>
              </c:pt>
              <c:pt idx="6">
                <c:v>1674723.5</c:v>
              </c:pt>
              <c:pt idx="7">
                <c:v>1601433.25</c:v>
              </c:pt>
              <c:pt idx="8">
                <c:v>1553011.75</c:v>
              </c:pt>
              <c:pt idx="9">
                <c:v>1616821.75</c:v>
              </c:pt>
              <c:pt idx="10">
                <c:v>1575712.75</c:v>
              </c:pt>
              <c:pt idx="11">
                <c:v>1412206.25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C9BE-478F-8137-0088A40018F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0961805"/>
        <c:axId val="31744937"/>
      </c:lineChart>
      <c:catAx>
        <c:axId val="50961805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>
            <a:noFill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1744937"/>
        <c:crosses val="autoZero"/>
        <c:auto val="1"/>
        <c:lblAlgn val="ctr"/>
        <c:lblOffset val="100"/>
        <c:noMultiLvlLbl val="0"/>
      </c:catAx>
      <c:valAx>
        <c:axId val="31744937"/>
        <c:scaling>
          <c:orientation val="minMax"/>
          <c:min val="0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0961805"/>
        <c:crosses val="autoZero"/>
        <c:crossBetween val="midCat"/>
      </c:valAx>
      <c:spPr>
        <a:noFill/>
        <a:ln w="6350">
          <a:noFill/>
          <a:prstDash val="sysDot"/>
        </a:ln>
        <a:effectLst>
          <a:glow rad="127000">
            <a:schemeClr val="bg2"/>
          </a:glow>
        </a:effectLst>
      </c:spPr>
    </c:plotArea>
    <c:legend>
      <c:legendPos val="b"/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1100" b="0" i="0" u="non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TRÁFICO TOTAL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70850000000000002"/>
        </c:manualLayout>
      </c:layout>
      <c:lineChart>
        <c:grouping val="standard"/>
        <c:varyColors val="0"/>
        <c:ser>
          <c:idx val="1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0%</c:formatCode>
              <c:ptCount val="12"/>
              <c:pt idx="0">
                <c:v>-4.4832651460296913E-2</c:v>
              </c:pt>
              <c:pt idx="1">
                <c:v>-1.4810278231377479E-2</c:v>
              </c:pt>
              <c:pt idx="2">
                <c:v>-1.4374308005145159E-2</c:v>
              </c:pt>
              <c:pt idx="3">
                <c:v>-4.5155187987008238E-3</c:v>
              </c:pt>
              <c:pt idx="4">
                <c:v>2.1245389697448491E-3</c:v>
              </c:pt>
              <c:pt idx="5">
                <c:v>8.2845754290941098E-3</c:v>
              </c:pt>
              <c:pt idx="6">
                <c:v>4.3100730137006771E-3</c:v>
              </c:pt>
              <c:pt idx="7">
                <c:v>1.1525684680056211E-2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F0E9-4BF1-AF28-4429CBE71F02}"/>
            </c:ext>
          </c:extLst>
        </c:ser>
        <c:ser>
          <c:idx val="2"/>
          <c:order val="1"/>
          <c:tx>
            <c:v>2025</c:v>
          </c:tx>
          <c:spPr>
            <a:ln w="28575" cap="rnd" cmpd="sng">
              <a:solidFill>
                <a:srgbClr val="38ABD4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0%</c:formatCode>
              <c:ptCount val="12"/>
              <c:pt idx="0">
                <c:v>-5.8139058512656112E-2</c:v>
              </c:pt>
              <c:pt idx="1">
                <c:v>-2.038177744673841E-2</c:v>
              </c:pt>
              <c:pt idx="2">
                <c:v>-9.9875407260436866E-3</c:v>
              </c:pt>
              <c:pt idx="3">
                <c:v>-1.510745570842731E-2</c:v>
              </c:pt>
              <c:pt idx="4">
                <c:v>-2.6399275240935771E-2</c:v>
              </c:pt>
              <c:pt idx="5">
                <c:v>-2.9215815598588539E-2</c:v>
              </c:pt>
              <c:pt idx="6">
                <c:v>-2.0936170472202979E-2</c:v>
              </c:pt>
              <c:pt idx="7">
                <c:v>-2.2550478022089759E-2</c:v>
              </c:pt>
              <c:pt idx="8">
                <c:v>-1.6650795178017149E-2</c:v>
              </c:pt>
              <c:pt idx="9">
                <c:v>-9.0635888136663123E-3</c:v>
              </c:pt>
              <c:pt idx="10">
                <c:v>-3.9597542966069987E-3</c:v>
              </c:pt>
              <c:pt idx="11">
                <c:v>-2.7773293470519929E-3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F0E9-4BF1-AF28-4429CBE71F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9189457"/>
        <c:axId val="61294361"/>
      </c:lineChart>
      <c:catAx>
        <c:axId val="59189457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1294361"/>
        <c:crosses val="autoZero"/>
        <c:auto val="1"/>
        <c:lblAlgn val="ctr"/>
        <c:lblOffset val="100"/>
        <c:noMultiLvlLbl val="0"/>
      </c:catAx>
      <c:valAx>
        <c:axId val="61294361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;[Red]\-0%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9189457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legend>
      <c:legendPos val="b"/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1100" b="0" i="0" u="none" kern="1200" baseline="0">
              <a:solidFill>
                <a:srgbClr val="00206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GRANELES LÍQUIDOS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70850000000000002"/>
        </c:manualLayout>
      </c:layout>
      <c:lineChart>
        <c:grouping val="standard"/>
        <c:varyColors val="0"/>
        <c:ser>
          <c:idx val="1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0%</c:formatCode>
              <c:ptCount val="12"/>
              <c:pt idx="0">
                <c:v>-3.001518358870792E-2</c:v>
              </c:pt>
              <c:pt idx="1">
                <c:v>3.2903415400200357E-2</c:v>
              </c:pt>
              <c:pt idx="2">
                <c:v>2.3952282762991661E-2</c:v>
              </c:pt>
              <c:pt idx="3">
                <c:v>2.56107377355792E-2</c:v>
              </c:pt>
              <c:pt idx="4">
                <c:v>3.6283177832374218E-2</c:v>
              </c:pt>
              <c:pt idx="5">
                <c:v>4.7871834895082399E-2</c:v>
              </c:pt>
              <c:pt idx="6">
                <c:v>3.3984881492585162E-2</c:v>
              </c:pt>
              <c:pt idx="7">
                <c:v>3.9537697756154573E-2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A22F-4CD5-BD44-92084496C9CE}"/>
            </c:ext>
          </c:extLst>
        </c:ser>
        <c:ser>
          <c:idx val="2"/>
          <c:order val="1"/>
          <c:tx>
            <c:v>2025</c:v>
          </c:tx>
          <c:spPr>
            <a:ln w="28575" cap="rnd" cmpd="sng">
              <a:solidFill>
                <a:srgbClr val="38ABD4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0%</c:formatCode>
              <c:ptCount val="12"/>
              <c:pt idx="0">
                <c:v>-0.10181610618688</c:v>
              </c:pt>
              <c:pt idx="1">
                <c:v>-6.6210144954908734E-2</c:v>
              </c:pt>
              <c:pt idx="2">
                <c:v>-4.0158446393613663E-2</c:v>
              </c:pt>
              <c:pt idx="3">
                <c:v>-3.07776927436888E-2</c:v>
              </c:pt>
              <c:pt idx="4">
                <c:v>-3.9761409610205467E-2</c:v>
              </c:pt>
              <c:pt idx="5">
                <c:v>-5.0585165342311389E-2</c:v>
              </c:pt>
              <c:pt idx="6">
                <c:v>-3.0086418090245481E-2</c:v>
              </c:pt>
              <c:pt idx="7">
                <c:v>-2.972521758162849E-2</c:v>
              </c:pt>
              <c:pt idx="8">
                <c:v>-1.8424191008146851E-2</c:v>
              </c:pt>
              <c:pt idx="9">
                <c:v>1.702165191515892E-3</c:v>
              </c:pt>
              <c:pt idx="10">
                <c:v>4.4508906105342749E-3</c:v>
              </c:pt>
              <c:pt idx="11">
                <c:v>1.00716020135132E-2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A22F-4CD5-BD44-92084496C9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862315"/>
        <c:axId val="19071687"/>
      </c:lineChart>
      <c:catAx>
        <c:axId val="2862315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9071687"/>
        <c:crosses val="autoZero"/>
        <c:auto val="1"/>
        <c:lblAlgn val="ctr"/>
        <c:lblOffset val="100"/>
        <c:noMultiLvlLbl val="0"/>
      </c:catAx>
      <c:valAx>
        <c:axId val="19071687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;[Red]\-0%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862315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legend>
      <c:legendPos val="b"/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1100" b="0" i="0" u="none" kern="1200" baseline="0">
              <a:solidFill>
                <a:srgbClr val="00206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GRANELES SÓLIDOS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70850000000000002"/>
        </c:manualLayout>
      </c:layout>
      <c:lineChart>
        <c:grouping val="standard"/>
        <c:varyColors val="0"/>
        <c:ser>
          <c:idx val="1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0%</c:formatCode>
              <c:ptCount val="12"/>
              <c:pt idx="0">
                <c:v>1.29857447182653E-2</c:v>
              </c:pt>
              <c:pt idx="1">
                <c:v>-1.3666333653947199E-2</c:v>
              </c:pt>
              <c:pt idx="2">
                <c:v>-8.4219734105699273E-2</c:v>
              </c:pt>
              <c:pt idx="3">
                <c:v>-6.8106334478101771E-2</c:v>
              </c:pt>
              <c:pt idx="4">
                <c:v>-4.2975150922079042E-2</c:v>
              </c:pt>
              <c:pt idx="5">
                <c:v>-3.9575248127831093E-2</c:v>
              </c:pt>
              <c:pt idx="6">
                <c:v>-2.6735318667741589E-2</c:v>
              </c:pt>
              <c:pt idx="7">
                <c:v>4.9406404375977866E-3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5C71-48C4-9662-87E77CF089E0}"/>
            </c:ext>
          </c:extLst>
        </c:ser>
        <c:ser>
          <c:idx val="2"/>
          <c:order val="1"/>
          <c:tx>
            <c:v>2025</c:v>
          </c:tx>
          <c:spPr>
            <a:ln w="28575" cap="rnd" cmpd="sng">
              <a:solidFill>
                <a:srgbClr val="38ABD4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0%</c:formatCode>
              <c:ptCount val="12"/>
              <c:pt idx="0">
                <c:v>-0.18080437410946909</c:v>
              </c:pt>
              <c:pt idx="1">
                <c:v>-5.1750894447974427E-2</c:v>
              </c:pt>
              <c:pt idx="2">
                <c:v>9.1899977782650133E-4</c:v>
              </c:pt>
              <c:pt idx="3">
                <c:v>-1.2394417138810071E-2</c:v>
              </c:pt>
              <c:pt idx="4">
                <c:v>-4.6342909420301837E-2</c:v>
              </c:pt>
              <c:pt idx="5">
                <c:v>-4.9213902002220762E-2</c:v>
              </c:pt>
              <c:pt idx="6">
                <c:v>-5.9024330313283253E-2</c:v>
              </c:pt>
              <c:pt idx="7">
                <c:v>-6.7591259850120822E-2</c:v>
              </c:pt>
              <c:pt idx="8">
                <c:v>-5.4532994031194833E-2</c:v>
              </c:pt>
              <c:pt idx="9">
                <c:v>-4.6059819978581773E-2</c:v>
              </c:pt>
              <c:pt idx="10">
                <c:v>-3.5390365215341557E-2</c:v>
              </c:pt>
              <c:pt idx="11">
                <c:v>-3.5727994852317917E-2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5C71-48C4-9662-87E77CF089E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118270"/>
        <c:axId val="58562479"/>
      </c:lineChart>
      <c:catAx>
        <c:axId val="5118270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8562479"/>
        <c:crosses val="autoZero"/>
        <c:auto val="1"/>
        <c:lblAlgn val="ctr"/>
        <c:lblOffset val="100"/>
        <c:noMultiLvlLbl val="0"/>
      </c:catAx>
      <c:valAx>
        <c:axId val="58562479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;[Red]\-0%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118270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legend>
      <c:legendPos val="b"/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1100" b="0" i="0" u="none" kern="1200" baseline="0">
              <a:solidFill>
                <a:srgbClr val="00206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MERCANCÍA GENERAL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70850000000000002"/>
        </c:manualLayout>
      </c:layout>
      <c:lineChart>
        <c:grouping val="standard"/>
        <c:varyColors val="0"/>
        <c:ser>
          <c:idx val="1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0%</c:formatCode>
              <c:ptCount val="12"/>
              <c:pt idx="0">
                <c:v>-7.7865178444314509E-2</c:v>
              </c:pt>
              <c:pt idx="1">
                <c:v>-4.4228465948744633E-2</c:v>
              </c:pt>
              <c:pt idx="2">
                <c:v>-1.9357564457410329E-2</c:v>
              </c:pt>
              <c:pt idx="3">
                <c:v>-5.5293151162896237E-3</c:v>
              </c:pt>
              <c:pt idx="4">
                <c:v>-7.4095173436736772E-3</c:v>
              </c:pt>
              <c:pt idx="5">
                <c:v>-4.2479189996750266E-3</c:v>
              </c:pt>
              <c:pt idx="6">
                <c:v>-7.6906920533738052E-3</c:v>
              </c:pt>
              <c:pt idx="7">
                <c:v>-6.1874094918790146E-3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839F-45CA-B3AC-2364532B1084}"/>
            </c:ext>
          </c:extLst>
        </c:ser>
        <c:ser>
          <c:idx val="2"/>
          <c:order val="1"/>
          <c:tx>
            <c:v>2025</c:v>
          </c:tx>
          <c:spPr>
            <a:ln w="28575" cap="rnd" cmpd="sng">
              <a:solidFill>
                <a:srgbClr val="38ABD4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0%</c:formatCode>
              <c:ptCount val="12"/>
              <c:pt idx="0">
                <c:v>2.1313022262922528E-2</c:v>
              </c:pt>
              <c:pt idx="1">
                <c:v>2.102765008244423E-2</c:v>
              </c:pt>
              <c:pt idx="2">
                <c:v>5.8801578234508592E-3</c:v>
              </c:pt>
              <c:pt idx="3">
                <c:v>-4.7045690613065627E-3</c:v>
              </c:pt>
              <c:pt idx="4">
                <c:v>-1.1081306529633791E-2</c:v>
              </c:pt>
              <c:pt idx="5">
                <c:v>-8.6653085086609849E-3</c:v>
              </c:pt>
              <c:pt idx="6">
                <c:v>-2.9416290702671821E-3</c:v>
              </c:pt>
              <c:pt idx="7">
                <c:v>-3.6752495201182178E-3</c:v>
              </c:pt>
              <c:pt idx="8">
                <c:v>-3.4188120759470748E-3</c:v>
              </c:pt>
              <c:pt idx="9">
                <c:v>-4.3719609094396983E-3</c:v>
              </c:pt>
              <c:pt idx="10">
                <c:v>6.2675587468286054E-4</c:v>
              </c:pt>
              <c:pt idx="11">
                <c:v>-6.8192611900430578E-4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839F-45CA-B3AC-2364532B10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9723898"/>
        <c:axId val="7038820"/>
      </c:lineChart>
      <c:catAx>
        <c:axId val="29723898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7038820"/>
        <c:crosses val="autoZero"/>
        <c:auto val="1"/>
        <c:lblAlgn val="ctr"/>
        <c:lblOffset val="100"/>
        <c:noMultiLvlLbl val="0"/>
      </c:catAx>
      <c:valAx>
        <c:axId val="7038820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;[Red]\-0%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9723898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legend>
      <c:legendPos val="b"/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1100" b="0" i="0" u="none" kern="1200" baseline="0">
              <a:solidFill>
                <a:srgbClr val="00206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MERCANCÍAS EN CONTENEDORES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70850000000000002"/>
        </c:manualLayout>
      </c:layout>
      <c:lineChart>
        <c:grouping val="standard"/>
        <c:varyColors val="0"/>
        <c:ser>
          <c:idx val="1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0%</c:formatCode>
              <c:ptCount val="12"/>
              <c:pt idx="0">
                <c:v>-7.8770652016203924E-2</c:v>
              </c:pt>
              <c:pt idx="1">
                <c:v>-4.2642717332264102E-2</c:v>
              </c:pt>
              <c:pt idx="2">
                <c:v>-1.7203471971459661E-2</c:v>
              </c:pt>
              <c:pt idx="3">
                <c:v>-7.441094917126744E-3</c:v>
              </c:pt>
              <c:pt idx="4">
                <c:v>-1.047769120784847E-2</c:v>
              </c:pt>
              <c:pt idx="5">
                <c:v>-1.051985985452597E-2</c:v>
              </c:pt>
              <c:pt idx="6">
                <c:v>-1.4606637488260519E-2</c:v>
              </c:pt>
              <c:pt idx="7">
                <c:v>-1.4553801545263419E-2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8C8B-420A-9E15-C43D849D7D72}"/>
            </c:ext>
          </c:extLst>
        </c:ser>
        <c:ser>
          <c:idx val="2"/>
          <c:order val="1"/>
          <c:tx>
            <c:v>2025</c:v>
          </c:tx>
          <c:spPr>
            <a:ln w="28575" cap="rnd" cmpd="sng">
              <a:solidFill>
                <a:srgbClr val="38ABD4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0%</c:formatCode>
              <c:ptCount val="12"/>
              <c:pt idx="0">
                <c:v>2.577319552517876E-2</c:v>
              </c:pt>
              <c:pt idx="1">
                <c:v>9.7769777595348994E-3</c:v>
              </c:pt>
              <c:pt idx="2">
                <c:v>-1.279935186293624E-2</c:v>
              </c:pt>
              <c:pt idx="3">
                <c:v>-1.8806463656342979E-2</c:v>
              </c:pt>
              <c:pt idx="4">
                <c:v>-2.4412517633512602E-2</c:v>
              </c:pt>
              <c:pt idx="5">
                <c:v>-2.4944248893447481E-2</c:v>
              </c:pt>
              <c:pt idx="6">
                <c:v>-1.8130583171781071E-2</c:v>
              </c:pt>
              <c:pt idx="7">
                <c:v>-1.83928476807107E-2</c:v>
              </c:pt>
              <c:pt idx="8">
                <c:v>-1.933138082648711E-2</c:v>
              </c:pt>
              <c:pt idx="9">
                <c:v>-1.8987952766160939E-2</c:v>
              </c:pt>
              <c:pt idx="10">
                <c:v>-1.191226984660454E-2</c:v>
              </c:pt>
              <c:pt idx="11">
                <c:v>-1.3591438410952891E-2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8C8B-420A-9E15-C43D849D7D7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4674571"/>
        <c:axId val="49192471"/>
      </c:lineChart>
      <c:catAx>
        <c:axId val="54674571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9192471"/>
        <c:crosses val="autoZero"/>
        <c:auto val="1"/>
        <c:lblAlgn val="ctr"/>
        <c:lblOffset val="100"/>
        <c:noMultiLvlLbl val="0"/>
      </c:catAx>
      <c:valAx>
        <c:axId val="49192471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;[Red]\-0%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4674571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legend>
      <c:legendPos val="b"/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1100" b="0" i="0" u="none" kern="1200" baseline="0">
              <a:solidFill>
                <a:srgbClr val="00206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TEUS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70850000000000002"/>
        </c:manualLayout>
      </c:layout>
      <c:lineChart>
        <c:grouping val="standard"/>
        <c:varyColors val="0"/>
        <c:ser>
          <c:idx val="1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0%</c:formatCode>
              <c:ptCount val="12"/>
              <c:pt idx="0">
                <c:v>-3.294648751542506E-2</c:v>
              </c:pt>
              <c:pt idx="1">
                <c:v>-8.9854657311971842E-4</c:v>
              </c:pt>
              <c:pt idx="2">
                <c:v>2.9688571983474962E-2</c:v>
              </c:pt>
              <c:pt idx="3">
                <c:v>3.8099154383971712E-2</c:v>
              </c:pt>
              <c:pt idx="4">
                <c:v>2.941737959853619E-2</c:v>
              </c:pt>
              <c:pt idx="5">
                <c:v>2.4246011444642331E-2</c:v>
              </c:pt>
              <c:pt idx="6">
                <c:v>1.200879731756932E-2</c:v>
              </c:pt>
              <c:pt idx="7">
                <c:v>7.4573645973750038E-3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79AF-49C2-9317-93E42AF8C952}"/>
            </c:ext>
          </c:extLst>
        </c:ser>
        <c:ser>
          <c:idx val="2"/>
          <c:order val="1"/>
          <c:tx>
            <c:v>2025</c:v>
          </c:tx>
          <c:spPr>
            <a:ln w="28575" cap="rnd" cmpd="sng">
              <a:solidFill>
                <a:srgbClr val="38ABD4"/>
              </a:solidFill>
              <a:round/>
            </a:ln>
            <a:effectLst/>
          </c:spPr>
          <c:marker>
            <c:symbol val="none"/>
          </c:marker>
          <c:cat>
            <c:strLit>
              <c:ptCount val="12"/>
              <c:pt idx="0">
                <c:v>ene</c:v>
              </c:pt>
              <c:pt idx="1">
                <c:v>feb</c:v>
              </c:pt>
              <c:pt idx="2">
                <c:v>mar</c:v>
              </c:pt>
              <c:pt idx="3">
                <c:v>abr</c:v>
              </c:pt>
              <c:pt idx="4">
                <c:v>may</c:v>
              </c:pt>
              <c:pt idx="5">
                <c:v>jun</c:v>
              </c:pt>
              <c:pt idx="6">
                <c:v>jul</c:v>
              </c:pt>
              <c:pt idx="7">
                <c:v>ago</c:v>
              </c:pt>
              <c:pt idx="8">
                <c:v>sep</c:v>
              </c:pt>
              <c:pt idx="9">
                <c:v>oct</c:v>
              </c:pt>
              <c:pt idx="10">
                <c:v>nov</c:v>
              </c:pt>
              <c:pt idx="11">
                <c:v>dic</c:v>
              </c:pt>
            </c:strLit>
          </c:cat>
          <c:val>
            <c:numLit>
              <c:formatCode>0%</c:formatCode>
              <c:ptCount val="12"/>
              <c:pt idx="0">
                <c:v>5.0050707212660583E-2</c:v>
              </c:pt>
              <c:pt idx="1">
                <c:v>3.2936255596012209E-2</c:v>
              </c:pt>
              <c:pt idx="2">
                <c:v>8.1631111138233958E-3</c:v>
              </c:pt>
              <c:pt idx="3">
                <c:v>5.0673724643195417E-3</c:v>
              </c:pt>
              <c:pt idx="4">
                <c:v>3.6464688995518908E-3</c:v>
              </c:pt>
              <c:pt idx="5">
                <c:v>6.0444872688416593E-3</c:v>
              </c:pt>
              <c:pt idx="6">
                <c:v>1.8015063268475021E-2</c:v>
              </c:pt>
              <c:pt idx="7">
                <c:v>2.05389413162822E-2</c:v>
              </c:pt>
              <c:pt idx="8">
                <c:v>2.1943090383451439E-2</c:v>
              </c:pt>
              <c:pt idx="9">
                <c:v>2.4025997803661658E-2</c:v>
              </c:pt>
              <c:pt idx="10">
                <c:v>3.1129904954953821E-2</c:v>
              </c:pt>
              <c:pt idx="11">
                <c:v>2.77011640274436E-2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79AF-49C2-9317-93E42AF8C9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9415331"/>
        <c:axId val="50388049"/>
      </c:lineChart>
      <c:catAx>
        <c:axId val="29415331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0388049"/>
        <c:crosses val="autoZero"/>
        <c:auto val="1"/>
        <c:lblAlgn val="ctr"/>
        <c:lblOffset val="100"/>
        <c:noMultiLvlLbl val="0"/>
      </c:catAx>
      <c:valAx>
        <c:axId val="50388049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;[Red]\-0%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9415331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legend>
      <c:legendPos val="b"/>
      <c:overlay val="0"/>
      <c:spPr>
        <a:noFill/>
        <a:ln w="635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lang="en-US" sz="1100" b="0" i="0" u="none" kern="1200" baseline="0">
              <a:solidFill>
                <a:srgbClr val="00206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TRÁFICO TOTAL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9218-4DFE-96FC-3A58478F426B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218-4DFE-96FC-3A58478F426B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9218-4DFE-96FC-3A58478F426B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9218-4DFE-96FC-3A58478F426B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9218-4DFE-96FC-3A58478F426B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9218-4DFE-96FC-3A58478F426B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9218-4DFE-96FC-3A58478F426B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9218-4DFE-96FC-3A58478F426B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9218-4DFE-96FC-3A58478F426B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9218-4DFE-96FC-3A58478F426B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9218-4DFE-96FC-3A58478F426B}"/>
                </c:ext>
              </c:extLst>
            </c:dLbl>
            <c:numFmt formatCode="#,##0.00" sourceLinked="0"/>
            <c:spPr>
              <a:noFill/>
              <a:ln w="635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000" b="0" i="0" u="non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sep.-25</c:v>
              </c:pt>
              <c:pt idx="1">
                <c:v>oct.-25</c:v>
              </c:pt>
              <c:pt idx="2">
                <c:v>nov.-25</c:v>
              </c:pt>
              <c:pt idx="3">
                <c:v>dic.-25</c:v>
              </c:pt>
              <c:pt idx="4">
                <c:v>ene.-26</c:v>
              </c:pt>
              <c:pt idx="5">
                <c:v>feb.-26</c:v>
              </c:pt>
              <c:pt idx="6">
                <c:v>mar.-26</c:v>
              </c:pt>
              <c:pt idx="7">
                <c:v>abr.-26</c:v>
              </c:pt>
              <c:pt idx="8">
                <c:v>may.-26</c:v>
              </c:pt>
              <c:pt idx="9">
                <c:v>jun.-26</c:v>
              </c:pt>
              <c:pt idx="10">
                <c:v>jul.-26</c:v>
              </c:pt>
              <c:pt idx="11">
                <c:v>ago.-26</c:v>
              </c:pt>
            </c:strLit>
          </c:cat>
          <c:val>
            <c:numLit>
              <c:formatCode>#,##0.00</c:formatCode>
              <c:ptCount val="12"/>
              <c:pt idx="0">
                <c:v>550.684111089</c:v>
              </c:pt>
              <c:pt idx="1">
                <c:v>553.4720474369999</c:v>
              </c:pt>
              <c:pt idx="2">
                <c:v>555.68704913199986</c:v>
              </c:pt>
              <c:pt idx="3">
                <c:v>556.17027836499972</c:v>
              </c:pt>
              <c:pt idx="4">
                <c:v>554.23622745299997</c:v>
              </c:pt>
              <c:pt idx="5">
                <c:v>554.88111629900015</c:v>
              </c:pt>
              <c:pt idx="6">
                <c:v>554.23122117000014</c:v>
              </c:pt>
              <c:pt idx="7">
                <c:v>555.3460894120002</c:v>
              </c:pt>
              <c:pt idx="8">
                <c:v>556.65944213000046</c:v>
              </c:pt>
              <c:pt idx="9">
                <c:v>558.4531154700004</c:v>
              </c:pt>
              <c:pt idx="10">
                <c:v>557.56719673000032</c:v>
              </c:pt>
              <c:pt idx="11">
                <c:v>560.42039037500024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9218-4DFE-96FC-3A58478F426B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59233761"/>
        <c:axId val="64705711"/>
      </c:lineChart>
      <c:catAx>
        <c:axId val="59233761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4705711"/>
        <c:crosses val="autoZero"/>
        <c:auto val="1"/>
        <c:lblAlgn val="ctr"/>
        <c:lblOffset val="100"/>
        <c:noMultiLvlLbl val="0"/>
      </c:catAx>
      <c:valAx>
        <c:axId val="64705711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9233761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plotVisOnly val="1"/>
    <c:dispBlanksAs val="zero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GRANELES LÍQUIDOS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F56F-4F59-8983-1A5AD4D9BA38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F56F-4F59-8983-1A5AD4D9BA38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F56F-4F59-8983-1A5AD4D9BA38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F56F-4F59-8983-1A5AD4D9BA38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F56F-4F59-8983-1A5AD4D9BA38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F56F-4F59-8983-1A5AD4D9BA38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F56F-4F59-8983-1A5AD4D9BA38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F56F-4F59-8983-1A5AD4D9BA38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F56F-4F59-8983-1A5AD4D9BA38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F56F-4F59-8983-1A5AD4D9BA38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F56F-4F59-8983-1A5AD4D9BA38}"/>
                </c:ext>
              </c:extLst>
            </c:dLbl>
            <c:numFmt formatCode="#,##0.00" sourceLinked="0"/>
            <c:spPr>
              <a:noFill/>
              <a:ln w="635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000" b="0" i="0" u="non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sep.-25</c:v>
              </c:pt>
              <c:pt idx="1">
                <c:v>oct.-25</c:v>
              </c:pt>
              <c:pt idx="2">
                <c:v>nov.-25</c:v>
              </c:pt>
              <c:pt idx="3">
                <c:v>dic.-25</c:v>
              </c:pt>
              <c:pt idx="4">
                <c:v>ene.-26</c:v>
              </c:pt>
              <c:pt idx="5">
                <c:v>feb.-26</c:v>
              </c:pt>
              <c:pt idx="6">
                <c:v>mar.-26</c:v>
              </c:pt>
              <c:pt idx="7">
                <c:v>abr.-26</c:v>
              </c:pt>
              <c:pt idx="8">
                <c:v>may.-26</c:v>
              </c:pt>
              <c:pt idx="9">
                <c:v>jun.-26</c:v>
              </c:pt>
              <c:pt idx="10">
                <c:v>jul.-26</c:v>
              </c:pt>
              <c:pt idx="11">
                <c:v>ago.-26</c:v>
              </c:pt>
            </c:strLit>
          </c:cat>
          <c:val>
            <c:numLit>
              <c:formatCode>#,##0.00</c:formatCode>
              <c:ptCount val="12"/>
              <c:pt idx="0">
                <c:v>176.610105</c:v>
              </c:pt>
              <c:pt idx="1">
                <c:v>179.371478</c:v>
              </c:pt>
              <c:pt idx="2">
                <c:v>179.84803600000001</c:v>
              </c:pt>
              <c:pt idx="3">
                <c:v>180.92017899999999</c:v>
              </c:pt>
              <c:pt idx="4">
                <c:v>180.496804</c:v>
              </c:pt>
              <c:pt idx="5">
                <c:v>181.83930599999999</c:v>
              </c:pt>
              <c:pt idx="6">
                <c:v>181.95663200000001</c:v>
              </c:pt>
              <c:pt idx="7">
                <c:v>182.431701</c:v>
              </c:pt>
              <c:pt idx="8">
                <c:v>183.598491</c:v>
              </c:pt>
              <c:pt idx="9">
                <c:v>185.09487300000001</c:v>
              </c:pt>
              <c:pt idx="10">
                <c:v>184.44009700000001</c:v>
              </c:pt>
              <c:pt idx="11">
                <c:v>185.60486800000001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F56F-4F59-8983-1A5AD4D9BA38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31510062"/>
        <c:axId val="10355674"/>
      </c:lineChart>
      <c:catAx>
        <c:axId val="31510062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0355674"/>
        <c:crosses val="autoZero"/>
        <c:auto val="1"/>
        <c:lblAlgn val="ctr"/>
        <c:lblOffset val="100"/>
        <c:noMultiLvlLbl val="0"/>
      </c:catAx>
      <c:valAx>
        <c:axId val="10355674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1510062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plotVisOnly val="1"/>
    <c:dispBlanksAs val="zero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GRANELES SÓLIDOS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B943-4941-B1C7-2BA167CDBBC1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B943-4941-B1C7-2BA167CDBBC1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B943-4941-B1C7-2BA167CDBBC1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B943-4941-B1C7-2BA167CDBBC1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B943-4941-B1C7-2BA167CDBBC1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B943-4941-B1C7-2BA167CDBBC1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B943-4941-B1C7-2BA167CDBBC1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B943-4941-B1C7-2BA167CDBBC1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B943-4941-B1C7-2BA167CDBBC1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B943-4941-B1C7-2BA167CDBBC1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B943-4941-B1C7-2BA167CDBBC1}"/>
                </c:ext>
              </c:extLst>
            </c:dLbl>
            <c:numFmt formatCode="#,##0.00" sourceLinked="0"/>
            <c:spPr>
              <a:noFill/>
              <a:ln w="635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000" b="0" i="0" u="non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sep.-25</c:v>
              </c:pt>
              <c:pt idx="1">
                <c:v>oct.-25</c:v>
              </c:pt>
              <c:pt idx="2">
                <c:v>nov.-25</c:v>
              </c:pt>
              <c:pt idx="3">
                <c:v>dic.-25</c:v>
              </c:pt>
              <c:pt idx="4">
                <c:v>ene.-26</c:v>
              </c:pt>
              <c:pt idx="5">
                <c:v>feb.-26</c:v>
              </c:pt>
              <c:pt idx="6">
                <c:v>mar.-26</c:v>
              </c:pt>
              <c:pt idx="7">
                <c:v>abr.-26</c:v>
              </c:pt>
              <c:pt idx="8">
                <c:v>may.-26</c:v>
              </c:pt>
              <c:pt idx="9">
                <c:v>jun.-26</c:v>
              </c:pt>
              <c:pt idx="10">
                <c:v>jul.-26</c:v>
              </c:pt>
              <c:pt idx="11">
                <c:v>ago.-26</c:v>
              </c:pt>
            </c:strLit>
          </c:cat>
          <c:val>
            <c:numLit>
              <c:formatCode>#,##0.00</c:formatCode>
              <c:ptCount val="12"/>
              <c:pt idx="0">
                <c:v>81.284854999999993</c:v>
              </c:pt>
              <c:pt idx="1">
                <c:v>81.498364999999993</c:v>
              </c:pt>
              <c:pt idx="2">
                <c:v>82.006523000000001</c:v>
              </c:pt>
              <c:pt idx="3">
                <c:v>81.735153999999994</c:v>
              </c:pt>
              <c:pt idx="4">
                <c:v>81.815203999999994</c:v>
              </c:pt>
              <c:pt idx="5">
                <c:v>81.558797999999996</c:v>
              </c:pt>
              <c:pt idx="6">
                <c:v>80.03004</c:v>
              </c:pt>
              <c:pt idx="7">
                <c:v>79.904477999999997</c:v>
              </c:pt>
              <c:pt idx="8">
                <c:v>80.300189000000003</c:v>
              </c:pt>
              <c:pt idx="9">
                <c:v>80.158210999999994</c:v>
              </c:pt>
              <c:pt idx="10">
                <c:v>80.498357999999996</c:v>
              </c:pt>
              <c:pt idx="11">
                <c:v>81.994705999999994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B943-4941-B1C7-2BA167CDBBC1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64775348"/>
        <c:axId val="21645927"/>
      </c:lineChart>
      <c:catAx>
        <c:axId val="64775348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1645927"/>
        <c:crosses val="autoZero"/>
        <c:auto val="1"/>
        <c:lblAlgn val="ctr"/>
        <c:lblOffset val="100"/>
        <c:noMultiLvlLbl val="0"/>
      </c:catAx>
      <c:valAx>
        <c:axId val="21645927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4775348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plotVisOnly val="1"/>
    <c:dispBlanksAs val="zero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MERCANCÍA GENERAL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047-461F-B631-E8A16D37C5C0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1047-461F-B631-E8A16D37C5C0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047-461F-B631-E8A16D37C5C0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047-461F-B631-E8A16D37C5C0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1047-461F-B631-E8A16D37C5C0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1047-461F-B631-E8A16D37C5C0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1047-461F-B631-E8A16D37C5C0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1047-461F-B631-E8A16D37C5C0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1047-461F-B631-E8A16D37C5C0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1047-461F-B631-E8A16D37C5C0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1047-461F-B631-E8A16D37C5C0}"/>
                </c:ext>
              </c:extLst>
            </c:dLbl>
            <c:numFmt formatCode="#,##0.00" sourceLinked="0"/>
            <c:spPr>
              <a:noFill/>
              <a:ln w="635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000" b="0" i="0" u="non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sep.-25</c:v>
              </c:pt>
              <c:pt idx="1">
                <c:v>oct.-25</c:v>
              </c:pt>
              <c:pt idx="2">
                <c:v>nov.-25</c:v>
              </c:pt>
              <c:pt idx="3">
                <c:v>dic.-25</c:v>
              </c:pt>
              <c:pt idx="4">
                <c:v>ene.-26</c:v>
              </c:pt>
              <c:pt idx="5">
                <c:v>feb.-26</c:v>
              </c:pt>
              <c:pt idx="6">
                <c:v>mar.-26</c:v>
              </c:pt>
              <c:pt idx="7">
                <c:v>abr.-26</c:v>
              </c:pt>
              <c:pt idx="8">
                <c:v>may.-26</c:v>
              </c:pt>
              <c:pt idx="9">
                <c:v>jun.-26</c:v>
              </c:pt>
              <c:pt idx="10">
                <c:v>jul.-26</c:v>
              </c:pt>
              <c:pt idx="11">
                <c:v>ago.-26</c:v>
              </c:pt>
            </c:strLit>
          </c:cat>
          <c:val>
            <c:numLit>
              <c:formatCode>#,##0.00</c:formatCode>
              <c:ptCount val="12"/>
              <c:pt idx="0">
                <c:v>277.42059999999998</c:v>
              </c:pt>
              <c:pt idx="1">
                <c:v>277.11620900000003</c:v>
              </c:pt>
              <c:pt idx="2">
                <c:v>278.30227400000001</c:v>
              </c:pt>
              <c:pt idx="3">
                <c:v>277.95189599999998</c:v>
              </c:pt>
              <c:pt idx="4">
                <c:v>276.26571100000001</c:v>
              </c:pt>
              <c:pt idx="5">
                <c:v>276.01958400000001</c:v>
              </c:pt>
              <c:pt idx="6">
                <c:v>276.64315900000003</c:v>
              </c:pt>
              <c:pt idx="7">
                <c:v>277.44560899999999</c:v>
              </c:pt>
              <c:pt idx="8">
                <c:v>277.08702299999999</c:v>
              </c:pt>
              <c:pt idx="9">
                <c:v>277.35318599999999</c:v>
              </c:pt>
              <c:pt idx="10">
                <c:v>276.68012900000002</c:v>
              </c:pt>
              <c:pt idx="11">
                <c:v>276.79151899999999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1047-461F-B631-E8A16D37C5C0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49688915"/>
        <c:axId val="841238"/>
      </c:lineChart>
      <c:catAx>
        <c:axId val="49688915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841238"/>
        <c:crosses val="autoZero"/>
        <c:auto val="1"/>
        <c:lblAlgn val="ctr"/>
        <c:lblOffset val="100"/>
        <c:noMultiLvlLbl val="0"/>
      </c:catAx>
      <c:valAx>
        <c:axId val="841238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9688915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plotVisOnly val="1"/>
    <c:dispBlanksAs val="zero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MERCANCÍAS EN CONTENEDORES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4B97-498B-AA17-6EF6633D036D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4B97-498B-AA17-6EF6633D036D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4B97-498B-AA17-6EF6633D036D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B97-498B-AA17-6EF6633D036D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4B97-498B-AA17-6EF6633D036D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4B97-498B-AA17-6EF6633D036D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4B97-498B-AA17-6EF6633D036D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4B97-498B-AA17-6EF6633D036D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4B97-498B-AA17-6EF6633D036D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4B97-498B-AA17-6EF6633D036D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4B97-498B-AA17-6EF6633D036D}"/>
                </c:ext>
              </c:extLst>
            </c:dLbl>
            <c:numFmt formatCode="#,##0.00" sourceLinked="0"/>
            <c:spPr>
              <a:noFill/>
              <a:ln w="635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000" b="0" i="0" u="non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sep.-25</c:v>
              </c:pt>
              <c:pt idx="1">
                <c:v>oct.-25</c:v>
              </c:pt>
              <c:pt idx="2">
                <c:v>nov.-25</c:v>
              </c:pt>
              <c:pt idx="3">
                <c:v>dic.-25</c:v>
              </c:pt>
              <c:pt idx="4">
                <c:v>ene.-26</c:v>
              </c:pt>
              <c:pt idx="5">
                <c:v>feb.-26</c:v>
              </c:pt>
              <c:pt idx="6">
                <c:v>mar.-26</c:v>
              </c:pt>
              <c:pt idx="7">
                <c:v>abr.-26</c:v>
              </c:pt>
              <c:pt idx="8">
                <c:v>may.-26</c:v>
              </c:pt>
              <c:pt idx="9">
                <c:v>jun.-26</c:v>
              </c:pt>
              <c:pt idx="10">
                <c:v>jul.-26</c:v>
              </c:pt>
              <c:pt idx="11">
                <c:v>ago.-26</c:v>
              </c:pt>
            </c:strLit>
          </c:cat>
          <c:val>
            <c:numLit>
              <c:formatCode>#,##0.00</c:formatCode>
              <c:ptCount val="12"/>
              <c:pt idx="0">
                <c:v>190.15519</c:v>
              </c:pt>
              <c:pt idx="1">
                <c:v>189.89612500000001</c:v>
              </c:pt>
              <c:pt idx="2">
                <c:v>190.87188499999999</c:v>
              </c:pt>
              <c:pt idx="3">
                <c:v>190.36686499999999</c:v>
              </c:pt>
              <c:pt idx="4">
                <c:v>189.18062900000001</c:v>
              </c:pt>
              <c:pt idx="5">
                <c:v>189.08955399999999</c:v>
              </c:pt>
              <c:pt idx="6">
                <c:v>189.574815</c:v>
              </c:pt>
              <c:pt idx="7">
                <c:v>189.90160900000001</c:v>
              </c:pt>
              <c:pt idx="8">
                <c:v>189.53365299999999</c:v>
              </c:pt>
              <c:pt idx="9">
                <c:v>189.35711499999999</c:v>
              </c:pt>
              <c:pt idx="10">
                <c:v>188.720857</c:v>
              </c:pt>
              <c:pt idx="11">
                <c:v>188.496848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4B97-498B-AA17-6EF6633D036D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20766966"/>
        <c:axId val="55552562"/>
      </c:lineChart>
      <c:catAx>
        <c:axId val="20766966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5552562"/>
        <c:crosses val="autoZero"/>
        <c:auto val="1"/>
        <c:lblAlgn val="ctr"/>
        <c:lblOffset val="100"/>
        <c:noMultiLvlLbl val="0"/>
      </c:catAx>
      <c:valAx>
        <c:axId val="55552562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0766966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plotVisOnly val="1"/>
    <c:dispBlanksAs val="zero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TEUS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895F-4D64-A3E4-4F4F6EE819B5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895F-4D64-A3E4-4F4F6EE819B5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895F-4D64-A3E4-4F4F6EE819B5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895F-4D64-A3E4-4F4F6EE819B5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895F-4D64-A3E4-4F4F6EE819B5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895F-4D64-A3E4-4F4F6EE819B5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895F-4D64-A3E4-4F4F6EE819B5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895F-4D64-A3E4-4F4F6EE819B5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895F-4D64-A3E4-4F4F6EE819B5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895F-4D64-A3E4-4F4F6EE819B5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895F-4D64-A3E4-4F4F6EE819B5}"/>
                </c:ext>
              </c:extLst>
            </c:dLbl>
            <c:numFmt formatCode="#,##0.00" sourceLinked="0"/>
            <c:spPr>
              <a:noFill/>
              <a:ln w="635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000" b="0" i="0" u="non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sep.-25</c:v>
              </c:pt>
              <c:pt idx="1">
                <c:v>oct.-25</c:v>
              </c:pt>
              <c:pt idx="2">
                <c:v>nov.-25</c:v>
              </c:pt>
              <c:pt idx="3">
                <c:v>dic.-25</c:v>
              </c:pt>
              <c:pt idx="4">
                <c:v>ene.-26</c:v>
              </c:pt>
              <c:pt idx="5">
                <c:v>feb.-26</c:v>
              </c:pt>
              <c:pt idx="6">
                <c:v>mar.-26</c:v>
              </c:pt>
              <c:pt idx="7">
                <c:v>abr.-26</c:v>
              </c:pt>
              <c:pt idx="8">
                <c:v>may.-26</c:v>
              </c:pt>
              <c:pt idx="9">
                <c:v>jun.-26</c:v>
              </c:pt>
              <c:pt idx="10">
                <c:v>jul.-26</c:v>
              </c:pt>
              <c:pt idx="11">
                <c:v>ago.-26</c:v>
              </c:pt>
            </c:strLit>
          </c:cat>
          <c:val>
            <c:numLit>
              <c:formatCode>#,##0.00</c:formatCode>
              <c:ptCount val="12"/>
              <c:pt idx="0">
                <c:v>18.433508499999999</c:v>
              </c:pt>
              <c:pt idx="1">
                <c:v>18.499367249999999</c:v>
              </c:pt>
              <c:pt idx="2">
                <c:v>18.652205500000001</c:v>
              </c:pt>
              <c:pt idx="3">
                <c:v>18.63454625</c:v>
              </c:pt>
              <c:pt idx="4">
                <c:v>18.587896749999999</c:v>
              </c:pt>
              <c:pt idx="5">
                <c:v>18.63200075</c:v>
              </c:pt>
              <c:pt idx="6">
                <c:v>18.763295500000002</c:v>
              </c:pt>
              <c:pt idx="7">
                <c:v>18.859573000000001</c:v>
              </c:pt>
              <c:pt idx="8">
                <c:v>18.857634749999999</c:v>
              </c:pt>
              <c:pt idx="9">
                <c:v>18.857624999999999</c:v>
              </c:pt>
              <c:pt idx="10">
                <c:v>18.765146250000001</c:v>
              </c:pt>
              <c:pt idx="11">
                <c:v>18.727590249999999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895F-4D64-A3E4-4F4F6EE819B5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44361680"/>
        <c:axId val="60406215"/>
      </c:lineChart>
      <c:catAx>
        <c:axId val="44361680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0406215"/>
        <c:crosses val="autoZero"/>
        <c:auto val="1"/>
        <c:lblAlgn val="ctr"/>
        <c:lblOffset val="100"/>
        <c:noMultiLvlLbl val="0"/>
      </c:catAx>
      <c:valAx>
        <c:axId val="60406215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4361680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plotVisOnly val="1"/>
    <c:dispBlanksAs val="zero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TRÁFICO TOTAL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F468-4976-8517-581AD4201C84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F468-4976-8517-581AD4201C84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F468-4976-8517-581AD4201C84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F468-4976-8517-581AD4201C84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F468-4976-8517-581AD4201C84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F468-4976-8517-581AD4201C84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F468-4976-8517-581AD4201C84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F468-4976-8517-581AD4201C84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F468-4976-8517-581AD4201C84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F468-4976-8517-581AD4201C84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F468-4976-8517-581AD4201C84}"/>
                </c:ext>
              </c:extLst>
            </c:dLbl>
            <c:numFmt formatCode="0.00%;[Red]\-0.00%" sourceLinked="0"/>
            <c:spPr>
              <a:noFill/>
              <a:ln w="635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000" b="0" i="0" u="non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sep.-25</c:v>
              </c:pt>
              <c:pt idx="1">
                <c:v>oct.-25</c:v>
              </c:pt>
              <c:pt idx="2">
                <c:v>nov.-25</c:v>
              </c:pt>
              <c:pt idx="3">
                <c:v>dic.-25</c:v>
              </c:pt>
              <c:pt idx="4">
                <c:v>ene.-26</c:v>
              </c:pt>
              <c:pt idx="5">
                <c:v>feb.-26</c:v>
              </c:pt>
              <c:pt idx="6">
                <c:v>mar.-26</c:v>
              </c:pt>
              <c:pt idx="7">
                <c:v>abr.-26</c:v>
              </c:pt>
              <c:pt idx="8">
                <c:v>may.-26</c:v>
              </c:pt>
              <c:pt idx="9">
                <c:v>jun.-26</c:v>
              </c:pt>
              <c:pt idx="10">
                <c:v>jul.-26</c:v>
              </c:pt>
              <c:pt idx="11">
                <c:v>ago.-26</c:v>
              </c:pt>
            </c:strLit>
          </c:cat>
          <c:val>
            <c:numLit>
              <c:formatCode>0.00%</c:formatCode>
              <c:ptCount val="12"/>
              <c:pt idx="0">
                <c:v>-9.8268255076894677E-3</c:v>
              </c:pt>
              <c:pt idx="1">
                <c:v>-6.4682436667067968E-3</c:v>
              </c:pt>
              <c:pt idx="2">
                <c:v>-1.729720532869451E-3</c:v>
              </c:pt>
              <c:pt idx="3">
                <c:v>-2.7773293470520219E-3</c:v>
              </c:pt>
              <c:pt idx="4">
                <c:v>-1.47754729010996E-3</c:v>
              </c:pt>
              <c:pt idx="5">
                <c:v>-1.8475820624878651E-3</c:v>
              </c:pt>
              <c:pt idx="6">
                <c:v>-3.8233302610544582E-3</c:v>
              </c:pt>
              <c:pt idx="7">
                <c:v>7.6877140725926756E-4</c:v>
              </c:pt>
              <c:pt idx="8">
                <c:v>9.3989550958454779E-3</c:v>
              </c:pt>
              <c:pt idx="9">
                <c:v>1.6429212232089121E-2</c:v>
              </c:pt>
              <c:pt idx="10">
                <c:v>1.23070392031191E-2</c:v>
              </c:pt>
              <c:pt idx="11">
                <c:v>2.0408347132672679E-2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F468-4976-8517-581AD4201C84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54465041"/>
        <c:axId val="33058622"/>
      </c:lineChart>
      <c:catAx>
        <c:axId val="54465041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3058622"/>
        <c:crosses val="autoZero"/>
        <c:auto val="1"/>
        <c:lblAlgn val="ctr"/>
        <c:lblOffset val="100"/>
        <c:noMultiLvlLbl val="0"/>
      </c:catAx>
      <c:valAx>
        <c:axId val="33058622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;[Red]\-0%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4465041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plotVisOnly val="1"/>
    <c:dispBlanksAs val="zero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GRANELES LÍQUIDOS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5267-48EB-8EED-46E0B6312C9A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5267-48EB-8EED-46E0B6312C9A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5267-48EB-8EED-46E0B6312C9A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5267-48EB-8EED-46E0B6312C9A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5267-48EB-8EED-46E0B6312C9A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5267-48EB-8EED-46E0B6312C9A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5267-48EB-8EED-46E0B6312C9A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5267-48EB-8EED-46E0B6312C9A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5267-48EB-8EED-46E0B6312C9A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5267-48EB-8EED-46E0B6312C9A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5267-48EB-8EED-46E0B6312C9A}"/>
                </c:ext>
              </c:extLst>
            </c:dLbl>
            <c:numFmt formatCode="0.00%;[Red]\-0.00%" sourceLinked="0"/>
            <c:spPr>
              <a:noFill/>
              <a:ln w="635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000" b="0" i="0" u="non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sep.-25</c:v>
              </c:pt>
              <c:pt idx="1">
                <c:v>oct.-25</c:v>
              </c:pt>
              <c:pt idx="2">
                <c:v>nov.-25</c:v>
              </c:pt>
              <c:pt idx="3">
                <c:v>dic.-25</c:v>
              </c:pt>
              <c:pt idx="4">
                <c:v>ene.-26</c:v>
              </c:pt>
              <c:pt idx="5">
                <c:v>feb.-26</c:v>
              </c:pt>
              <c:pt idx="6">
                <c:v>mar.-26</c:v>
              </c:pt>
              <c:pt idx="7">
                <c:v>abr.-26</c:v>
              </c:pt>
              <c:pt idx="8">
                <c:v>may.-26</c:v>
              </c:pt>
              <c:pt idx="9">
                <c:v>jun.-26</c:v>
              </c:pt>
              <c:pt idx="10">
                <c:v>jul.-26</c:v>
              </c:pt>
              <c:pt idx="11">
                <c:v>ago.-26</c:v>
              </c:pt>
            </c:strLit>
          </c:cat>
          <c:val>
            <c:numLit>
              <c:formatCode>0.00%</c:formatCode>
              <c:ptCount val="12"/>
              <c:pt idx="0">
                <c:v>-1.546535161175462E-2</c:v>
              </c:pt>
              <c:pt idx="1">
                <c:v>2.9307568041835909E-3</c:v>
              </c:pt>
              <c:pt idx="2">
                <c:v>5.8481044500184824E-3</c:v>
              </c:pt>
              <c:pt idx="3">
                <c:v>1.007160201351311E-2</c:v>
              </c:pt>
              <c:pt idx="4">
                <c:v>1.6784645818062511E-2</c:v>
              </c:pt>
              <c:pt idx="5">
                <c:v>2.6554660981287479E-2</c:v>
              </c:pt>
              <c:pt idx="6">
                <c:v>2.6230748306898009E-2</c:v>
              </c:pt>
              <c:pt idx="7">
                <c:v>2.9280085183402801E-2</c:v>
              </c:pt>
              <c:pt idx="8">
                <c:v>4.2820148970808991E-2</c:v>
              </c:pt>
              <c:pt idx="9">
                <c:v>6.0898942512953698E-2</c:v>
              </c:pt>
              <c:pt idx="10">
                <c:v>4.8530668437153687E-2</c:v>
              </c:pt>
              <c:pt idx="11">
                <c:v>5.7660460577395663E-2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5267-48EB-8EED-46E0B6312C9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16283843"/>
        <c:axId val="45896397"/>
      </c:lineChart>
      <c:catAx>
        <c:axId val="16283843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5896397"/>
        <c:crosses val="autoZero"/>
        <c:auto val="1"/>
        <c:lblAlgn val="ctr"/>
        <c:lblOffset val="100"/>
        <c:noMultiLvlLbl val="0"/>
      </c:catAx>
      <c:valAx>
        <c:axId val="45896397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;[Red]\-0%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6283843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plotVisOnly val="1"/>
    <c:dispBlanksAs val="zero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GRANELES SÓLIDOS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2CFF-46CE-ACD5-CB7462138183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2CFF-46CE-ACD5-CB7462138183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2CFF-46CE-ACD5-CB7462138183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2CFF-46CE-ACD5-CB7462138183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2CFF-46CE-ACD5-CB7462138183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2CFF-46CE-ACD5-CB7462138183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2CFF-46CE-ACD5-CB7462138183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2CFF-46CE-ACD5-CB7462138183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2CFF-46CE-ACD5-CB7462138183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2CFF-46CE-ACD5-CB7462138183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2CFF-46CE-ACD5-CB7462138183}"/>
                </c:ext>
              </c:extLst>
            </c:dLbl>
            <c:numFmt formatCode="0.00%;[Red]\-0.00%" sourceLinked="0"/>
            <c:spPr>
              <a:noFill/>
              <a:ln w="635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000" b="0" i="0" u="non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sep.-25</c:v>
              </c:pt>
              <c:pt idx="1">
                <c:v>oct.-25</c:v>
              </c:pt>
              <c:pt idx="2">
                <c:v>nov.-25</c:v>
              </c:pt>
              <c:pt idx="3">
                <c:v>dic.-25</c:v>
              </c:pt>
              <c:pt idx="4">
                <c:v>ene.-26</c:v>
              </c:pt>
              <c:pt idx="5">
                <c:v>feb.-26</c:v>
              </c:pt>
              <c:pt idx="6">
                <c:v>mar.-26</c:v>
              </c:pt>
              <c:pt idx="7">
                <c:v>abr.-26</c:v>
              </c:pt>
              <c:pt idx="8">
                <c:v>may.-26</c:v>
              </c:pt>
              <c:pt idx="9">
                <c:v>jun.-26</c:v>
              </c:pt>
              <c:pt idx="10">
                <c:v>jul.-26</c:v>
              </c:pt>
              <c:pt idx="11">
                <c:v>ago.-26</c:v>
              </c:pt>
            </c:strLit>
          </c:cat>
          <c:val>
            <c:numLit>
              <c:formatCode>0.00%</c:formatCode>
              <c:ptCount val="12"/>
              <c:pt idx="0">
                <c:v>-4.2264867298865277E-2</c:v>
              </c:pt>
              <c:pt idx="1">
                <c:v>-3.9218451365199532E-2</c:v>
              </c:pt>
              <c:pt idx="2">
                <c:v>-3.3935841219392651E-2</c:v>
              </c:pt>
              <c:pt idx="3">
                <c:v>-3.5727994852317903E-2</c:v>
              </c:pt>
              <c:pt idx="4">
                <c:v>-1.9038024672316169E-2</c:v>
              </c:pt>
              <c:pt idx="5">
                <c:v>-2.9747181175352279E-2</c:v>
              </c:pt>
              <c:pt idx="6">
                <c:v>-5.6051120933720777E-2</c:v>
              </c:pt>
              <c:pt idx="7">
                <c:v>-5.3558817395272608E-2</c:v>
              </c:pt>
              <c:pt idx="8">
                <c:v>-3.416829107631094E-2</c:v>
              </c:pt>
              <c:pt idx="9">
                <c:v>-3.0747606642240459E-2</c:v>
              </c:pt>
              <c:pt idx="10">
                <c:v>-1.6655423938205322E-2</c:v>
              </c:pt>
              <c:pt idx="11">
                <c:v>1.283878278662736E-2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2CFF-46CE-ACD5-CB7462138183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56123673"/>
        <c:axId val="26555532"/>
      </c:lineChart>
      <c:catAx>
        <c:axId val="56123673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6555532"/>
        <c:crosses val="autoZero"/>
        <c:auto val="1"/>
        <c:lblAlgn val="ctr"/>
        <c:lblOffset val="100"/>
        <c:noMultiLvlLbl val="0"/>
      </c:catAx>
      <c:valAx>
        <c:axId val="26555532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;[Red]\-0%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56123673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plotVisOnly val="1"/>
    <c:dispBlanksAs val="zero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MERCANCÍA GENERAL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002A-4FBB-B2F3-EC61701535F6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002A-4FBB-B2F3-EC61701535F6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002A-4FBB-B2F3-EC61701535F6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002A-4FBB-B2F3-EC61701535F6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002A-4FBB-B2F3-EC61701535F6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002A-4FBB-B2F3-EC61701535F6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002A-4FBB-B2F3-EC61701535F6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002A-4FBB-B2F3-EC61701535F6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002A-4FBB-B2F3-EC61701535F6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002A-4FBB-B2F3-EC61701535F6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002A-4FBB-B2F3-EC61701535F6}"/>
                </c:ext>
              </c:extLst>
            </c:dLbl>
            <c:numFmt formatCode="0.00%;[Red]\-0.00%" sourceLinked="0"/>
            <c:spPr>
              <a:noFill/>
              <a:ln w="635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000" b="0" i="0" u="non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sep.-25</c:v>
              </c:pt>
              <c:pt idx="1">
                <c:v>oct.-25</c:v>
              </c:pt>
              <c:pt idx="2">
                <c:v>nov.-25</c:v>
              </c:pt>
              <c:pt idx="3">
                <c:v>dic.-25</c:v>
              </c:pt>
              <c:pt idx="4">
                <c:v>ene.-26</c:v>
              </c:pt>
              <c:pt idx="5">
                <c:v>feb.-26</c:v>
              </c:pt>
              <c:pt idx="6">
                <c:v>mar.-26</c:v>
              </c:pt>
              <c:pt idx="7">
                <c:v>abr.-26</c:v>
              </c:pt>
              <c:pt idx="8">
                <c:v>may.-26</c:v>
              </c:pt>
              <c:pt idx="9">
                <c:v>jun.-26</c:v>
              </c:pt>
              <c:pt idx="10">
                <c:v>jul.-26</c:v>
              </c:pt>
              <c:pt idx="11">
                <c:v>ago.-26</c:v>
              </c:pt>
            </c:strLit>
          </c:cat>
          <c:val>
            <c:numLit>
              <c:formatCode>0.00%</c:formatCode>
              <c:ptCount val="12"/>
              <c:pt idx="0">
                <c:v>4.9446014709753324E-3</c:v>
              </c:pt>
              <c:pt idx="1">
                <c:v>-1.4024376095638619E-3</c:v>
              </c:pt>
              <c:pt idx="2">
                <c:v>4.1998085678118316E-3</c:v>
              </c:pt>
              <c:pt idx="3">
                <c:v>-6.8192611900426187E-4</c:v>
              </c:pt>
              <c:pt idx="4">
                <c:v>-8.3554110818834185E-3</c:v>
              </c:pt>
              <c:pt idx="5">
                <c:v>-1.082903374328789E-2</c:v>
              </c:pt>
              <c:pt idx="6">
                <c:v>-6.7985057902206839E-3</c:v>
              </c:pt>
              <c:pt idx="7">
                <c:v>-9.4758623424348414E-4</c:v>
              </c:pt>
              <c:pt idx="8">
                <c:v>9.1538739553278159E-4</c:v>
              </c:pt>
              <c:pt idx="9">
                <c:v>1.601963315195729E-3</c:v>
              </c:pt>
              <c:pt idx="10">
                <c:v>-3.5063931366704098E-3</c:v>
              </c:pt>
              <c:pt idx="11">
                <c:v>-2.3725230990005309E-3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002A-4FBB-B2F3-EC61701535F6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17854628"/>
        <c:axId val="32629133"/>
      </c:lineChart>
      <c:catAx>
        <c:axId val="17854628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2629133"/>
        <c:crosses val="autoZero"/>
        <c:auto val="1"/>
        <c:lblAlgn val="ctr"/>
        <c:lblOffset val="100"/>
        <c:noMultiLvlLbl val="0"/>
      </c:catAx>
      <c:valAx>
        <c:axId val="32629133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;[Red]\-0%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7854628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plotVisOnly val="1"/>
    <c:dispBlanksAs val="zero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MERCANCÍAS EN CONTENEDORES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50FD-4BED-AED8-DD56E39AEAFA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50FD-4BED-AED8-DD56E39AEAFA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50FD-4BED-AED8-DD56E39AEAFA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50FD-4BED-AED8-DD56E39AEAFA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50FD-4BED-AED8-DD56E39AEAFA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50FD-4BED-AED8-DD56E39AEAFA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50FD-4BED-AED8-DD56E39AEAFA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50FD-4BED-AED8-DD56E39AEAFA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50FD-4BED-AED8-DD56E39AEAFA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50FD-4BED-AED8-DD56E39AEAFA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50FD-4BED-AED8-DD56E39AEAFA}"/>
                </c:ext>
              </c:extLst>
            </c:dLbl>
            <c:numFmt formatCode="0.00%;[Red]\-0.00%" sourceLinked="0"/>
            <c:spPr>
              <a:noFill/>
              <a:ln w="635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000" b="0" i="0" u="non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sep.-25</c:v>
              </c:pt>
              <c:pt idx="1">
                <c:v>oct.-25</c:v>
              </c:pt>
              <c:pt idx="2">
                <c:v>nov.-25</c:v>
              </c:pt>
              <c:pt idx="3">
                <c:v>dic.-25</c:v>
              </c:pt>
              <c:pt idx="4">
                <c:v>ene.-26</c:v>
              </c:pt>
              <c:pt idx="5">
                <c:v>feb.-26</c:v>
              </c:pt>
              <c:pt idx="6">
                <c:v>mar.-26</c:v>
              </c:pt>
              <c:pt idx="7">
                <c:v>abr.-26</c:v>
              </c:pt>
              <c:pt idx="8">
                <c:v>may.-26</c:v>
              </c:pt>
              <c:pt idx="9">
                <c:v>jun.-26</c:v>
              </c:pt>
              <c:pt idx="10">
                <c:v>jul.-26</c:v>
              </c:pt>
              <c:pt idx="11">
                <c:v>ago.-26</c:v>
              </c:pt>
            </c:strLit>
          </c:cat>
          <c:val>
            <c:numLit>
              <c:formatCode>0.00%</c:formatCode>
              <c:ptCount val="12"/>
              <c:pt idx="0">
                <c:v>-8.0048769666959882E-3</c:v>
              </c:pt>
              <c:pt idx="1">
                <c:v>-1.468776138515334E-2</c:v>
              </c:pt>
              <c:pt idx="2">
                <c:v>-8.1928221222227551E-3</c:v>
              </c:pt>
              <c:pt idx="3">
                <c:v>-1.359143841095291E-2</c:v>
              </c:pt>
              <c:pt idx="4">
                <c:v>-2.1656202496241221E-2</c:v>
              </c:pt>
              <c:pt idx="5">
                <c:v>-2.1680180220708618E-2</c:v>
              </c:pt>
              <c:pt idx="6">
                <c:v>-1.4647813162343979E-2</c:v>
              </c:pt>
              <c:pt idx="7">
                <c:v>-9.8536713253742966E-3</c:v>
              </c:pt>
              <c:pt idx="8">
                <c:v>-7.6769600444716339E-3</c:v>
              </c:pt>
              <c:pt idx="9">
                <c:v>-6.1785815446702627E-3</c:v>
              </c:pt>
              <c:pt idx="10">
                <c:v>-1.1461862228308429E-2</c:v>
              </c:pt>
              <c:pt idx="11">
                <c:v>-1.094251162268235E-2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50FD-4BED-AED8-DD56E39AEAF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13017044"/>
        <c:axId val="62788318"/>
      </c:lineChart>
      <c:catAx>
        <c:axId val="13017044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2788318"/>
        <c:crosses val="autoZero"/>
        <c:auto val="1"/>
        <c:lblAlgn val="ctr"/>
        <c:lblOffset val="100"/>
        <c:noMultiLvlLbl val="0"/>
      </c:catAx>
      <c:valAx>
        <c:axId val="62788318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;[Red]\-0%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3017044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plotVisOnly val="1"/>
    <c:dispBlanksAs val="zero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lang="en-US" sz="1600" b="1" i="0" u="none" kern="1200" spc="0" baseline="0">
                <a:solidFill>
                  <a:srgbClr val="002060"/>
                </a:solidFill>
                <a:latin typeface="Arial"/>
                <a:ea typeface="Arial"/>
              </a:defRPr>
            </a:pPr>
            <a:r>
              <a:rPr lang="en-US"/>
              <a:t>TEUS</a:t>
            </a:r>
          </a:p>
        </c:rich>
      </c:tx>
      <c:overlay val="0"/>
      <c:spPr>
        <a:noFill/>
        <a:ln w="635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3"/>
          <c:y val="0.127"/>
          <c:w val="0.82099999999999995"/>
          <c:h val="0.66825000000000001"/>
        </c:manualLayout>
      </c:layout>
      <c:lineChart>
        <c:grouping val="standard"/>
        <c:varyColors val="0"/>
        <c:ser>
          <c:idx val="2"/>
          <c:order val="0"/>
          <c:tx>
            <c:v>2026</c:v>
          </c:tx>
          <c:spPr>
            <a:ln w="38100" cap="rnd" cmpd="sng">
              <a:solidFill>
                <a:srgbClr val="002060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C941-4E16-82A5-8DF3C5EB774D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C941-4E16-82A5-8DF3C5EB774D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C941-4E16-82A5-8DF3C5EB774D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C941-4E16-82A5-8DF3C5EB774D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C941-4E16-82A5-8DF3C5EB774D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C941-4E16-82A5-8DF3C5EB774D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C941-4E16-82A5-8DF3C5EB774D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C941-4E16-82A5-8DF3C5EB774D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C941-4E16-82A5-8DF3C5EB774D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C941-4E16-82A5-8DF3C5EB774D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C941-4E16-82A5-8DF3C5EB774D}"/>
                </c:ext>
              </c:extLst>
            </c:dLbl>
            <c:numFmt formatCode="0.00%;[Red]\-0.00%" sourceLinked="0"/>
            <c:spPr>
              <a:noFill/>
              <a:ln w="635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000" b="0" i="0" u="none" kern="1200" baseline="0">
                    <a:solidFill>
                      <a:srgbClr val="00206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2"/>
              <c:pt idx="0">
                <c:v>sep.-25</c:v>
              </c:pt>
              <c:pt idx="1">
                <c:v>oct.-25</c:v>
              </c:pt>
              <c:pt idx="2">
                <c:v>nov.-25</c:v>
              </c:pt>
              <c:pt idx="3">
                <c:v>dic.-25</c:v>
              </c:pt>
              <c:pt idx="4">
                <c:v>ene.-26</c:v>
              </c:pt>
              <c:pt idx="5">
                <c:v>feb.-26</c:v>
              </c:pt>
              <c:pt idx="6">
                <c:v>mar.-26</c:v>
              </c:pt>
              <c:pt idx="7">
                <c:v>abr.-26</c:v>
              </c:pt>
              <c:pt idx="8">
                <c:v>may.-26</c:v>
              </c:pt>
              <c:pt idx="9">
                <c:v>jun.-26</c:v>
              </c:pt>
              <c:pt idx="10">
                <c:v>jul.-26</c:v>
              </c:pt>
              <c:pt idx="11">
                <c:v>ago.-26</c:v>
              </c:pt>
            </c:strLit>
          </c:cat>
          <c:val>
            <c:numLit>
              <c:formatCode>0.00%</c:formatCode>
              <c:ptCount val="12"/>
              <c:pt idx="0">
                <c:v>3.3337877267338167E-2</c:v>
              </c:pt>
              <c:pt idx="1">
                <c:v>2.7936305332196341E-2</c:v>
              </c:pt>
              <c:pt idx="2">
                <c:v>3.4056089107909152E-2</c:v>
              </c:pt>
              <c:pt idx="3">
                <c:v>2.7701164027443569E-2</c:v>
              </c:pt>
              <c:pt idx="4">
                <c:v>2.132696731225928E-2</c:v>
              </c:pt>
              <c:pt idx="5">
                <c:v>2.246711146343933E-2</c:v>
              </c:pt>
              <c:pt idx="6">
                <c:v>3.2801655913370649E-2</c:v>
              </c:pt>
              <c:pt idx="7">
                <c:v>3.8406078854494333E-2</c:v>
              </c:pt>
              <c:pt idx="8">
                <c:v>3.8426632034520951E-2</c:v>
              </c:pt>
              <c:pt idx="9">
                <c:v>3.6843051978358479E-2</c:v>
              </c:pt>
              <c:pt idx="10">
                <c:v>2.403483524893614E-2</c:v>
              </c:pt>
              <c:pt idx="11">
                <c:v>1.872486424784843E-2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B-C941-4E16-82A5-8DF3C5EB774D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38447067"/>
        <c:axId val="7634191"/>
      </c:lineChart>
      <c:catAx>
        <c:axId val="38447067"/>
        <c:scaling>
          <c:orientation val="minMax"/>
        </c:scaling>
        <c:delete val="0"/>
        <c:axPos val="b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1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7634191"/>
        <c:crosses val="autoZero"/>
        <c:auto val="1"/>
        <c:lblAlgn val="ctr"/>
        <c:lblOffset val="100"/>
        <c:noMultiLvlLbl val="0"/>
      </c:catAx>
      <c:valAx>
        <c:axId val="7634191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%;[Red]\-0%" sourceLinked="0"/>
        <c:majorTickMark val="none"/>
        <c:minorTickMark val="none"/>
        <c:tickLblPos val="nextTo"/>
        <c:spPr>
          <a:noFill/>
          <a:ln w="635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105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8447067"/>
        <c:crosses val="autoZero"/>
        <c:crossBetween val="midCat"/>
      </c:valAx>
      <c:spPr>
        <a:noFill/>
        <a:ln w="6350" cap="flat" cmpd="sng">
          <a:solidFill>
            <a:schemeClr val="tx1">
              <a:lumMod val="15000"/>
              <a:lumOff val="85000"/>
            </a:schemeClr>
          </a:solidFill>
          <a:prstDash val="sysDot"/>
          <a:bevel/>
        </a:ln>
        <a:effectLst/>
      </c:spPr>
    </c:plotArea>
    <c:plotVisOnly val="1"/>
    <c:dispBlanksAs val="zero"/>
    <c:showDLblsOverMax val="1"/>
  </c:chart>
  <c:spPr>
    <a:solidFill>
      <a:schemeClr val="bg1"/>
    </a:solidFill>
    <a:ln w="12700" cap="flat" cmpd="sng">
      <a:solidFill>
        <a:schemeClr val="tx1"/>
      </a:solidFill>
      <a:round/>
    </a:ln>
    <a:effectLst/>
  </c:spPr>
  <c:txPr>
    <a:bodyPr rot="0" vert="horz" wrap="square"/>
    <a:lstStyle/>
    <a:p>
      <a:pPr>
        <a:defRPr lang="en-US" sz="1000" u="none" baseline="0">
          <a:solidFill>
            <a:srgbClr val="00206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image" Target="../media/image6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image" Target="../media/image7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4.xm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5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6.xml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7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8.xml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9.xml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0.xml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1.xml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2.xml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3.xml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4.xml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5.xml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6.xml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7.xml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8.xml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19.xml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20.xml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21.xml"/></Relationships>
</file>

<file path=xl/drawings/_rels/drawing26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22.xml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23.xml"/></Relationships>
</file>

<file path=xl/drawings/_rels/drawing28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24.xml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25.xml"/></Relationships>
</file>

<file path=xl/drawings/_rels/drawing30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chart" Target="../charts/chart26.xml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7.xml"/><Relationship Id="rId1" Type="http://schemas.openxmlformats.org/officeDocument/2006/relationships/image" Target="../media/image1.png"/></Relationships>
</file>

<file path=xl/drawings/_rels/drawing3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8.xml"/><Relationship Id="rId1" Type="http://schemas.openxmlformats.org/officeDocument/2006/relationships/image" Target="../media/image9.png"/></Relationships>
</file>

<file path=xl/drawings/_rels/drawing3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9.xml"/><Relationship Id="rId1" Type="http://schemas.openxmlformats.org/officeDocument/2006/relationships/image" Target="../media/image9.png"/></Relationships>
</file>

<file path=xl/drawings/_rels/drawing3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0.xml"/><Relationship Id="rId1" Type="http://schemas.openxmlformats.org/officeDocument/2006/relationships/image" Target="../media/image9.png"/></Relationships>
</file>

<file path=xl/drawings/_rels/drawing3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1.xml"/><Relationship Id="rId1" Type="http://schemas.openxmlformats.org/officeDocument/2006/relationships/image" Target="../media/image9.png"/></Relationships>
</file>

<file path=xl/drawings/_rels/drawing3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2.xml"/><Relationship Id="rId1" Type="http://schemas.openxmlformats.org/officeDocument/2006/relationships/image" Target="../media/image9.png"/></Relationships>
</file>

<file path=xl/drawings/_rels/drawing3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3.xml"/><Relationship Id="rId1" Type="http://schemas.openxmlformats.org/officeDocument/2006/relationships/image" Target="../media/image9.png"/></Relationships>
</file>

<file path=xl/drawings/_rels/drawing3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4.xml"/><Relationship Id="rId1" Type="http://schemas.openxmlformats.org/officeDocument/2006/relationships/image" Target="../media/image9.png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png"/></Relationships>
</file>

<file path=xl/drawings/_rels/drawing4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6.xml"/><Relationship Id="rId7" Type="http://schemas.openxmlformats.org/officeDocument/2006/relationships/chart" Target="../charts/chart40.xml"/><Relationship Id="rId2" Type="http://schemas.openxmlformats.org/officeDocument/2006/relationships/chart" Target="../charts/chart35.xml"/><Relationship Id="rId1" Type="http://schemas.openxmlformats.org/officeDocument/2006/relationships/image" Target="../media/image11.png"/><Relationship Id="rId6" Type="http://schemas.openxmlformats.org/officeDocument/2006/relationships/chart" Target="../charts/chart39.xml"/><Relationship Id="rId5" Type="http://schemas.openxmlformats.org/officeDocument/2006/relationships/chart" Target="../charts/chart38.xml"/><Relationship Id="rId4" Type="http://schemas.openxmlformats.org/officeDocument/2006/relationships/chart" Target="../charts/chart37.xml"/></Relationships>
</file>

<file path=xl/drawings/_rels/drawing4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2.xml"/><Relationship Id="rId7" Type="http://schemas.openxmlformats.org/officeDocument/2006/relationships/chart" Target="../charts/chart46.xml"/><Relationship Id="rId2" Type="http://schemas.openxmlformats.org/officeDocument/2006/relationships/chart" Target="../charts/chart41.xml"/><Relationship Id="rId1" Type="http://schemas.openxmlformats.org/officeDocument/2006/relationships/image" Target="../media/image12.png"/><Relationship Id="rId6" Type="http://schemas.openxmlformats.org/officeDocument/2006/relationships/chart" Target="../charts/chart45.xml"/><Relationship Id="rId5" Type="http://schemas.openxmlformats.org/officeDocument/2006/relationships/chart" Target="../charts/chart44.xml"/><Relationship Id="rId4" Type="http://schemas.openxmlformats.org/officeDocument/2006/relationships/chart" Target="../charts/chart43.xml"/></Relationships>
</file>

<file path=xl/drawings/_rels/drawing4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8.xml"/><Relationship Id="rId7" Type="http://schemas.openxmlformats.org/officeDocument/2006/relationships/chart" Target="../charts/chart52.xml"/><Relationship Id="rId2" Type="http://schemas.openxmlformats.org/officeDocument/2006/relationships/chart" Target="../charts/chart47.xml"/><Relationship Id="rId1" Type="http://schemas.openxmlformats.org/officeDocument/2006/relationships/image" Target="../media/image13.png"/><Relationship Id="rId6" Type="http://schemas.openxmlformats.org/officeDocument/2006/relationships/chart" Target="../charts/chart51.xml"/><Relationship Id="rId5" Type="http://schemas.openxmlformats.org/officeDocument/2006/relationships/chart" Target="../charts/chart50.xml"/><Relationship Id="rId4" Type="http://schemas.openxmlformats.org/officeDocument/2006/relationships/chart" Target="../charts/chart49.xml"/></Relationships>
</file>

<file path=xl/drawings/_rels/drawing4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4.xml"/><Relationship Id="rId7" Type="http://schemas.openxmlformats.org/officeDocument/2006/relationships/chart" Target="../charts/chart58.xml"/><Relationship Id="rId2" Type="http://schemas.openxmlformats.org/officeDocument/2006/relationships/chart" Target="../charts/chart53.xml"/><Relationship Id="rId1" Type="http://schemas.openxmlformats.org/officeDocument/2006/relationships/image" Target="../media/image13.png"/><Relationship Id="rId6" Type="http://schemas.openxmlformats.org/officeDocument/2006/relationships/chart" Target="../charts/chart57.xml"/><Relationship Id="rId5" Type="http://schemas.openxmlformats.org/officeDocument/2006/relationships/chart" Target="../charts/chart56.xml"/><Relationship Id="rId4" Type="http://schemas.openxmlformats.org/officeDocument/2006/relationships/chart" Target="../charts/chart5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16193</xdr:colOff>
      <xdr:row>4</xdr:row>
      <xdr:rowOff>40007</xdr:rowOff>
    </xdr:from>
    <xdr:to>
      <xdr:col>3</xdr:col>
      <xdr:colOff>46052</xdr:colOff>
      <xdr:row>6</xdr:row>
      <xdr:rowOff>99853</xdr:rowOff>
    </xdr:to>
    <xdr:sp macro="" textlink="">
      <xdr:nvSpPr>
        <xdr:cNvPr id="2" name="CuadroTexto 1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9050" y="800100"/>
          <a:ext cx="4972050" cy="438150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lnSpc>
              <a:spcPct val="90000"/>
            </a:lnSpc>
          </a:pPr>
          <a:r>
            <a:rPr lang="es-ES" sz="1200" b="1">
              <a:solidFill>
                <a:srgbClr val="0A0943"/>
              </a:solidFill>
              <a:latin typeface="Archivo" panose="020B0503020202020B04" pitchFamily="34" charset="0"/>
              <a:cs typeface="Archivo" pitchFamily="2" charset="77"/>
            </a:rPr>
            <a:t>Dirección de Planificación y</a:t>
          </a:r>
          <a:r>
            <a:rPr lang="es-ES" sz="1200" b="1" baseline="0">
              <a:solidFill>
                <a:srgbClr val="0A0943"/>
              </a:solidFill>
              <a:latin typeface="Archivo" panose="020B0503020202020B04" pitchFamily="34" charset="0"/>
              <a:cs typeface="Archivo" pitchFamily="2" charset="77"/>
            </a:rPr>
            <a:t> Desarrollo</a:t>
          </a:r>
        </a:p>
        <a:p>
          <a:pPr>
            <a:lnSpc>
              <a:spcPct val="90000"/>
            </a:lnSpc>
          </a:pPr>
          <a:r>
            <a:rPr lang="es-ES" sz="1200" baseline="0">
              <a:solidFill>
                <a:srgbClr val="0A0943"/>
              </a:solidFill>
              <a:latin typeface="Archivo" panose="020B0503020202020B04" pitchFamily="34" charset="0"/>
              <a:cs typeface="Archivo" pitchFamily="2" charset="77"/>
            </a:rPr>
            <a:t>Departamento de Estadística</a:t>
          </a:r>
          <a:endParaRPr lang="es-ES" sz="1200">
            <a:solidFill>
              <a:srgbClr val="0A0943"/>
            </a:solidFill>
            <a:latin typeface="Archivo" panose="020B0503020202020B04" pitchFamily="34" charset="0"/>
            <a:cs typeface="Archivo" pitchFamily="2" charset="77"/>
          </a:endParaRPr>
        </a:p>
      </xdr:txBody>
    </xdr:sp>
    <xdr:clientData/>
  </xdr:twoCellAnchor>
  <xdr:twoCellAnchor>
    <xdr:from>
      <xdr:col>0</xdr:col>
      <xdr:colOff>0</xdr:colOff>
      <xdr:row>44</xdr:row>
      <xdr:rowOff>129064</xdr:rowOff>
    </xdr:from>
    <xdr:to>
      <xdr:col>3</xdr:col>
      <xdr:colOff>10810</xdr:colOff>
      <xdr:row>46</xdr:row>
      <xdr:rowOff>33236</xdr:rowOff>
    </xdr:to>
    <xdr:sp macro="" textlink="">
      <xdr:nvSpPr>
        <xdr:cNvPr id="4" name="CuadroTexto 10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0" y="8782050"/>
          <a:ext cx="4953000" cy="285750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lnSpc>
              <a:spcPct val="90000"/>
            </a:lnSpc>
          </a:pPr>
          <a:r>
            <a:rPr lang="es-ES" sz="1050">
              <a:solidFill>
                <a:srgbClr val="0A0943"/>
              </a:solidFill>
              <a:latin typeface="Gambetta" pitchFamily="2" charset="77"/>
              <a:cs typeface="Archivo" pitchFamily="2" charset="77"/>
            </a:rPr>
            <a:t>Datos mensuales facilitados por las AA.PP., sujetos a posibles modificaciones</a:t>
          </a:r>
        </a:p>
      </xdr:txBody>
    </xdr:sp>
    <xdr:clientData/>
  </xdr:twoCellAnchor>
  <xdr:twoCellAnchor editAs="oneCell">
    <xdr:from>
      <xdr:col>6</xdr:col>
      <xdr:colOff>686752</xdr:colOff>
      <xdr:row>3</xdr:row>
      <xdr:rowOff>140813</xdr:rowOff>
    </xdr:from>
    <xdr:to>
      <xdr:col>10</xdr:col>
      <xdr:colOff>788242</xdr:colOff>
      <xdr:row>6</xdr:row>
      <xdr:rowOff>167224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724900" y="714375"/>
          <a:ext cx="4219575" cy="600075"/>
        </a:xfrm>
        <a:prstGeom prst="rect">
          <a:avLst/>
        </a:prstGeom>
      </xdr:spPr>
    </xdr:pic>
    <xdr:clientData/>
  </xdr:twoCellAnchor>
  <xdr:twoCellAnchor>
    <xdr:from>
      <xdr:col>6</xdr:col>
      <xdr:colOff>633064</xdr:colOff>
      <xdr:row>0</xdr:row>
      <xdr:rowOff>0</xdr:rowOff>
    </xdr:from>
    <xdr:to>
      <xdr:col>6</xdr:col>
      <xdr:colOff>635317</xdr:colOff>
      <xdr:row>48</xdr:row>
      <xdr:rowOff>0</xdr:rowOff>
    </xdr:to>
    <xdr:cxnSp macro="">
      <xdr:nvCxnSpPr>
        <xdr:cNvPr id="6" name="Conector recto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CxnSpPr/>
      </xdr:nvCxnSpPr>
      <xdr:spPr>
        <a:xfrm flipH="1">
          <a:off x="8667750" y="0"/>
          <a:ext cx="0" cy="9410700"/>
        </a:xfrm>
        <a:prstGeom prst="line">
          <a:avLst/>
        </a:prstGeom>
        <a:ln w="15875">
          <a:solidFill>
            <a:srgbClr val="0A094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11907</xdr:colOff>
      <xdr:row>10</xdr:row>
      <xdr:rowOff>39528</xdr:rowOff>
    </xdr:from>
    <xdr:to>
      <xdr:col>10</xdr:col>
      <xdr:colOff>1049655</xdr:colOff>
      <xdr:row>10</xdr:row>
      <xdr:rowOff>43815</xdr:rowOff>
    </xdr:to>
    <xdr:cxnSp macro="">
      <xdr:nvCxnSpPr>
        <xdr:cNvPr id="7" name="Conector recto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CxnSpPr/>
      </xdr:nvCxnSpPr>
      <xdr:spPr>
        <a:xfrm flipH="1" flipV="1">
          <a:off x="9525" y="1943100"/>
          <a:ext cx="12934950" cy="0"/>
        </a:xfrm>
        <a:prstGeom prst="line">
          <a:avLst/>
        </a:prstGeom>
        <a:ln w="15875">
          <a:solidFill>
            <a:srgbClr val="0A094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43</xdr:row>
      <xdr:rowOff>0</xdr:rowOff>
    </xdr:from>
    <xdr:to>
      <xdr:col>10</xdr:col>
      <xdr:colOff>1047750</xdr:colOff>
      <xdr:row>43</xdr:row>
      <xdr:rowOff>19526</xdr:rowOff>
    </xdr:to>
    <xdr:cxnSp macro="">
      <xdr:nvCxnSpPr>
        <xdr:cNvPr id="8" name="Conector recto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CxnSpPr/>
      </xdr:nvCxnSpPr>
      <xdr:spPr>
        <a:xfrm flipH="1">
          <a:off x="0" y="8458200"/>
          <a:ext cx="12944475" cy="19050"/>
        </a:xfrm>
        <a:prstGeom prst="line">
          <a:avLst/>
        </a:prstGeom>
        <a:ln w="15875">
          <a:solidFill>
            <a:srgbClr val="0A094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23</xdr:row>
      <xdr:rowOff>174788</xdr:rowOff>
    </xdr:from>
    <xdr:to>
      <xdr:col>7</xdr:col>
      <xdr:colOff>912282</xdr:colOff>
      <xdr:row>26</xdr:row>
      <xdr:rowOff>138260</xdr:rowOff>
    </xdr:to>
    <xdr:sp macro="" textlink="">
      <xdr:nvSpPr>
        <xdr:cNvPr id="10" name="CuadroTexto 8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0" y="4552950"/>
          <a:ext cx="9982200" cy="533400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1" fontAlgn="auto" latinLnBrk="0" hangingPunct="1">
            <a:lnSpc>
              <a:spcPct val="8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</a:pPr>
          <a:r>
            <a:rPr lang="es-ES" sz="3600" b="0" i="0" u="none" kern="1200" spc="-150" baseline="0">
              <a:ln>
                <a:noFill/>
              </a:ln>
              <a:solidFill>
                <a:srgbClr val="0A0943"/>
              </a:solidFill>
              <a:effectLst/>
              <a:latin typeface="Archivo" pitchFamily="2" charset="77"/>
              <a:ea typeface="+mn-ea"/>
              <a:cs typeface="Archivo" pitchFamily="2" charset="77"/>
            </a:rPr>
            <a:t>RESUMEN DEL TRÁFICO PORTUARIO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160020</xdr:colOff>
      <xdr:row>0</xdr:row>
      <xdr:rowOff>7620</xdr:rowOff>
    </xdr:from>
    <xdr:to>
      <xdr:col>8</xdr:col>
      <xdr:colOff>777240</xdr:colOff>
      <xdr:row>2</xdr:row>
      <xdr:rowOff>98880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162800" y="9525"/>
          <a:ext cx="3705225" cy="5238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0</xdr:row>
      <xdr:rowOff>0</xdr:rowOff>
    </xdr:from>
    <xdr:to>
      <xdr:col>12</xdr:col>
      <xdr:colOff>878885</xdr:colOff>
      <xdr:row>1</xdr:row>
      <xdr:rowOff>245408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877550" y="0"/>
          <a:ext cx="3371850" cy="5048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314324</xdr:colOff>
      <xdr:row>0</xdr:row>
      <xdr:rowOff>0</xdr:rowOff>
    </xdr:from>
    <xdr:to>
      <xdr:col>13</xdr:col>
      <xdr:colOff>362849</xdr:colOff>
      <xdr:row>2</xdr:row>
      <xdr:rowOff>78076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458700" y="0"/>
          <a:ext cx="3657600" cy="5048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114299</xdr:colOff>
      <xdr:row>0</xdr:row>
      <xdr:rowOff>0</xdr:rowOff>
    </xdr:from>
    <xdr:to>
      <xdr:col>13</xdr:col>
      <xdr:colOff>751259</xdr:colOff>
      <xdr:row>2</xdr:row>
      <xdr:rowOff>84268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753109</xdr:colOff>
      <xdr:row>33</xdr:row>
      <xdr:rowOff>146685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117812</xdr:colOff>
      <xdr:row>0</xdr:row>
      <xdr:rowOff>848</xdr:rowOff>
    </xdr:from>
    <xdr:to>
      <xdr:col>13</xdr:col>
      <xdr:colOff>755361</xdr:colOff>
      <xdr:row>2</xdr:row>
      <xdr:rowOff>82792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751204</xdr:colOff>
      <xdr:row>33</xdr:row>
      <xdr:rowOff>144780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113661</xdr:colOff>
      <xdr:row>0</xdr:row>
      <xdr:rowOff>1</xdr:rowOff>
    </xdr:from>
    <xdr:to>
      <xdr:col>13</xdr:col>
      <xdr:colOff>750621</xdr:colOff>
      <xdr:row>2</xdr:row>
      <xdr:rowOff>81864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749299</xdr:colOff>
      <xdr:row>33</xdr:row>
      <xdr:rowOff>142875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140970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5" name="Imagen 4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139065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3" name="Imagen 2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5" name="Imagen 4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0C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0E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F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0F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1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3" name="Imagen 2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2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2" name="Imagen 1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3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4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5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5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6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6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7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7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8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8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9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9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A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A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1B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B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C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C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741679</xdr:colOff>
      <xdr:row>33</xdr:row>
      <xdr:rowOff>131445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D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D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13</xdr:col>
      <xdr:colOff>745489</xdr:colOff>
      <xdr:row>33</xdr:row>
      <xdr:rowOff>135255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E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9</xdr:col>
      <xdr:colOff>114300</xdr:colOff>
      <xdr:row>0</xdr:row>
      <xdr:rowOff>0</xdr:rowOff>
    </xdr:from>
    <xdr:to>
      <xdr:col>13</xdr:col>
      <xdr:colOff>751260</xdr:colOff>
      <xdr:row>2</xdr:row>
      <xdr:rowOff>81863</xdr:rowOff>
    </xdr:to>
    <xdr:pic>
      <xdr:nvPicPr>
        <xdr:cNvPr id="4" name="Imagen 3" descr="Imagen que contiene Gráfico&#10;&#10;Descripción generada automáticamente">
          <a:extLst>
            <a:ext uri="{FF2B5EF4-FFF2-40B4-BE49-F238E27FC236}">
              <a16:creationId xmlns:a16="http://schemas.microsoft.com/office/drawing/2014/main" id="{00000000-0008-0000-1E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00" y="0"/>
          <a:ext cx="3686175" cy="514350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16193</xdr:colOff>
      <xdr:row>4</xdr:row>
      <xdr:rowOff>40007</xdr:rowOff>
    </xdr:from>
    <xdr:to>
      <xdr:col>3</xdr:col>
      <xdr:colOff>46052</xdr:colOff>
      <xdr:row>6</xdr:row>
      <xdr:rowOff>99853</xdr:rowOff>
    </xdr:to>
    <xdr:sp macro="" textlink="">
      <xdr:nvSpPr>
        <xdr:cNvPr id="2" name="CuadroTexto 10">
          <a:extLst>
            <a:ext uri="{FF2B5EF4-FFF2-40B4-BE49-F238E27FC236}">
              <a16:creationId xmlns:a16="http://schemas.microsoft.com/office/drawing/2014/main" id="{481F308E-EC0F-485C-A2A0-50E6B5463011}"/>
            </a:ext>
          </a:extLst>
        </xdr:cNvPr>
        <xdr:cNvSpPr txBox="1"/>
      </xdr:nvSpPr>
      <xdr:spPr>
        <a:xfrm>
          <a:off x="16193" y="771527"/>
          <a:ext cx="5112399" cy="425606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lnSpc>
              <a:spcPct val="90000"/>
            </a:lnSpc>
          </a:pPr>
          <a:r>
            <a:rPr lang="es-ES" sz="1200" b="1">
              <a:solidFill>
                <a:srgbClr val="0A0943"/>
              </a:solidFill>
              <a:latin typeface="Archivo" panose="020B0503020202020B04" pitchFamily="34" charset="0"/>
              <a:cs typeface="Archivo" pitchFamily="2" charset="77"/>
            </a:rPr>
            <a:t>Dirección de Planificación y</a:t>
          </a:r>
          <a:r>
            <a:rPr lang="es-ES" sz="1200" b="1" baseline="0">
              <a:solidFill>
                <a:srgbClr val="0A0943"/>
              </a:solidFill>
              <a:latin typeface="Archivo" panose="020B0503020202020B04" pitchFamily="34" charset="0"/>
              <a:cs typeface="Archivo" pitchFamily="2" charset="77"/>
            </a:rPr>
            <a:t> Desarrollo</a:t>
          </a:r>
        </a:p>
        <a:p>
          <a:pPr>
            <a:lnSpc>
              <a:spcPct val="90000"/>
            </a:lnSpc>
          </a:pPr>
          <a:r>
            <a:rPr lang="es-ES" sz="1200" baseline="0">
              <a:solidFill>
                <a:srgbClr val="0A0943"/>
              </a:solidFill>
              <a:latin typeface="Archivo" panose="020B0503020202020B04" pitchFamily="34" charset="0"/>
              <a:cs typeface="Archivo" pitchFamily="2" charset="77"/>
            </a:rPr>
            <a:t>Departamento de Estadística</a:t>
          </a:r>
          <a:endParaRPr lang="es-ES" sz="1200">
            <a:solidFill>
              <a:srgbClr val="0A0943"/>
            </a:solidFill>
            <a:latin typeface="Archivo" panose="020B0503020202020B04" pitchFamily="34" charset="0"/>
            <a:cs typeface="Archivo" pitchFamily="2" charset="77"/>
          </a:endParaRPr>
        </a:p>
      </xdr:txBody>
    </xdr:sp>
    <xdr:clientData/>
  </xdr:twoCellAnchor>
  <xdr:twoCellAnchor>
    <xdr:from>
      <xdr:col>0</xdr:col>
      <xdr:colOff>0</xdr:colOff>
      <xdr:row>44</xdr:row>
      <xdr:rowOff>129064</xdr:rowOff>
    </xdr:from>
    <xdr:to>
      <xdr:col>3</xdr:col>
      <xdr:colOff>10810</xdr:colOff>
      <xdr:row>46</xdr:row>
      <xdr:rowOff>33236</xdr:rowOff>
    </xdr:to>
    <xdr:sp macro="" textlink="">
      <xdr:nvSpPr>
        <xdr:cNvPr id="3" name="CuadroTexto 10">
          <a:extLst>
            <a:ext uri="{FF2B5EF4-FFF2-40B4-BE49-F238E27FC236}">
              <a16:creationId xmlns:a16="http://schemas.microsoft.com/office/drawing/2014/main" id="{04DF3054-D958-491A-900D-6634FA6BF81D}"/>
            </a:ext>
          </a:extLst>
        </xdr:cNvPr>
        <xdr:cNvSpPr txBox="1"/>
      </xdr:nvSpPr>
      <xdr:spPr>
        <a:xfrm>
          <a:off x="0" y="8434864"/>
          <a:ext cx="5093350" cy="269932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lnSpc>
              <a:spcPct val="90000"/>
            </a:lnSpc>
          </a:pPr>
          <a:r>
            <a:rPr lang="es-ES" sz="1050">
              <a:solidFill>
                <a:srgbClr val="0A0943"/>
              </a:solidFill>
              <a:latin typeface="Gambetta" pitchFamily="2" charset="77"/>
              <a:cs typeface="Archivo" pitchFamily="2" charset="77"/>
            </a:rPr>
            <a:t>Datos mensuales facilitados por las AA.PP., sujetos a posibles modificaciones</a:t>
          </a:r>
        </a:p>
      </xdr:txBody>
    </xdr:sp>
    <xdr:clientData/>
  </xdr:twoCellAnchor>
  <xdr:oneCellAnchor>
    <xdr:from>
      <xdr:col>6</xdr:col>
      <xdr:colOff>685800</xdr:colOff>
      <xdr:row>3</xdr:row>
      <xdr:rowOff>142875</xdr:rowOff>
    </xdr:from>
    <xdr:ext cx="4333875" cy="571500"/>
    <xdr:pic>
      <xdr:nvPicPr>
        <xdr:cNvPr id="4" name="Imagen 3">
          <a:extLst>
            <a:ext uri="{FF2B5EF4-FFF2-40B4-BE49-F238E27FC236}">
              <a16:creationId xmlns:a16="http://schemas.microsoft.com/office/drawing/2014/main" id="{C7CE3CAE-3C66-467D-AB20-F085B71B33FD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953500" y="691515"/>
          <a:ext cx="4333875" cy="571500"/>
        </a:xfrm>
        <a:prstGeom prst="rect">
          <a:avLst/>
        </a:prstGeom>
      </xdr:spPr>
    </xdr:pic>
    <xdr:clientData/>
  </xdr:oneCellAnchor>
  <xdr:twoCellAnchor>
    <xdr:from>
      <xdr:col>6</xdr:col>
      <xdr:colOff>633064</xdr:colOff>
      <xdr:row>0</xdr:row>
      <xdr:rowOff>0</xdr:rowOff>
    </xdr:from>
    <xdr:to>
      <xdr:col>6</xdr:col>
      <xdr:colOff>635317</xdr:colOff>
      <xdr:row>48</xdr:row>
      <xdr:rowOff>0</xdr:rowOff>
    </xdr:to>
    <xdr:cxnSp macro="">
      <xdr:nvCxnSpPr>
        <xdr:cNvPr id="5" name="Conector recto 4">
          <a:extLst>
            <a:ext uri="{FF2B5EF4-FFF2-40B4-BE49-F238E27FC236}">
              <a16:creationId xmlns:a16="http://schemas.microsoft.com/office/drawing/2014/main" id="{DFA98CC7-0C93-4B49-9A01-7D741AA876C7}"/>
            </a:ext>
          </a:extLst>
        </xdr:cNvPr>
        <xdr:cNvCxnSpPr/>
      </xdr:nvCxnSpPr>
      <xdr:spPr>
        <a:xfrm flipH="1">
          <a:off x="8900764" y="0"/>
          <a:ext cx="2253" cy="9037320"/>
        </a:xfrm>
        <a:prstGeom prst="line">
          <a:avLst/>
        </a:prstGeom>
        <a:ln w="15875">
          <a:solidFill>
            <a:srgbClr val="0A094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11907</xdr:colOff>
      <xdr:row>10</xdr:row>
      <xdr:rowOff>39528</xdr:rowOff>
    </xdr:from>
    <xdr:to>
      <xdr:col>10</xdr:col>
      <xdr:colOff>1049655</xdr:colOff>
      <xdr:row>10</xdr:row>
      <xdr:rowOff>43815</xdr:rowOff>
    </xdr:to>
    <xdr:cxnSp macro="">
      <xdr:nvCxnSpPr>
        <xdr:cNvPr id="6" name="Conector recto 5">
          <a:extLst>
            <a:ext uri="{FF2B5EF4-FFF2-40B4-BE49-F238E27FC236}">
              <a16:creationId xmlns:a16="http://schemas.microsoft.com/office/drawing/2014/main" id="{E5ACE125-EFAA-4858-B449-1820399389C7}"/>
            </a:ext>
          </a:extLst>
        </xdr:cNvPr>
        <xdr:cNvCxnSpPr/>
      </xdr:nvCxnSpPr>
      <xdr:spPr>
        <a:xfrm flipH="1" flipV="1">
          <a:off x="11907" y="1868328"/>
          <a:ext cx="13305948" cy="4287"/>
        </a:xfrm>
        <a:prstGeom prst="line">
          <a:avLst/>
        </a:prstGeom>
        <a:ln w="15875">
          <a:solidFill>
            <a:srgbClr val="0A094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43</xdr:row>
      <xdr:rowOff>0</xdr:rowOff>
    </xdr:from>
    <xdr:to>
      <xdr:col>10</xdr:col>
      <xdr:colOff>1047750</xdr:colOff>
      <xdr:row>43</xdr:row>
      <xdr:rowOff>19526</xdr:rowOff>
    </xdr:to>
    <xdr:cxnSp macro="">
      <xdr:nvCxnSpPr>
        <xdr:cNvPr id="7" name="Conector recto 6">
          <a:extLst>
            <a:ext uri="{FF2B5EF4-FFF2-40B4-BE49-F238E27FC236}">
              <a16:creationId xmlns:a16="http://schemas.microsoft.com/office/drawing/2014/main" id="{33AC203F-BB53-4677-BE45-25435F72343B}"/>
            </a:ext>
          </a:extLst>
        </xdr:cNvPr>
        <xdr:cNvCxnSpPr/>
      </xdr:nvCxnSpPr>
      <xdr:spPr>
        <a:xfrm flipH="1">
          <a:off x="0" y="8122920"/>
          <a:ext cx="13315950" cy="19526"/>
        </a:xfrm>
        <a:prstGeom prst="line">
          <a:avLst/>
        </a:prstGeom>
        <a:ln w="15875">
          <a:solidFill>
            <a:srgbClr val="0A094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23</xdr:row>
      <xdr:rowOff>174788</xdr:rowOff>
    </xdr:from>
    <xdr:to>
      <xdr:col>7</xdr:col>
      <xdr:colOff>912282</xdr:colOff>
      <xdr:row>27</xdr:row>
      <xdr:rowOff>5399</xdr:rowOff>
    </xdr:to>
    <xdr:sp macro="" textlink="">
      <xdr:nvSpPr>
        <xdr:cNvPr id="8" name="CuadroTexto 8">
          <a:extLst>
            <a:ext uri="{FF2B5EF4-FFF2-40B4-BE49-F238E27FC236}">
              <a16:creationId xmlns:a16="http://schemas.microsoft.com/office/drawing/2014/main" id="{BC92B01E-4593-435D-86DD-86AD9410E05B}"/>
            </a:ext>
          </a:extLst>
        </xdr:cNvPr>
        <xdr:cNvSpPr txBox="1"/>
      </xdr:nvSpPr>
      <xdr:spPr>
        <a:xfrm>
          <a:off x="0" y="4381028"/>
          <a:ext cx="10239162" cy="562131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0" marR="0" lvl="0" indent="0" algn="l" defTabSz="914400" rtl="0" eaLnBrk="1" fontAlgn="auto" latinLnBrk="0" hangingPunct="1">
            <a:lnSpc>
              <a:spcPct val="8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</a:pPr>
          <a:r>
            <a:rPr lang="es-ES" sz="3600" b="0" i="0" u="none" kern="1200" spc="-150" baseline="0">
              <a:ln>
                <a:noFill/>
              </a:ln>
              <a:solidFill>
                <a:srgbClr val="0A0943"/>
              </a:solidFill>
              <a:effectLst/>
              <a:latin typeface="Archivo" pitchFamily="2" charset="77"/>
              <a:ea typeface="+mn-ea"/>
              <a:cs typeface="Archivo" pitchFamily="2" charset="77"/>
            </a:rPr>
            <a:t>RESUMEN DE IMPORT-EXPORT</a:t>
          </a:r>
        </a:p>
      </xdr:txBody>
    </xdr:sp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76201</xdr:colOff>
      <xdr:row>0</xdr:row>
      <xdr:rowOff>6132</xdr:rowOff>
    </xdr:from>
    <xdr:to>
      <xdr:col>13</xdr:col>
      <xdr:colOff>701040</xdr:colOff>
      <xdr:row>2</xdr:row>
      <xdr:rowOff>93372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30DDBB8-E300-4028-BADF-B5F71C9C4D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802881" y="6132"/>
          <a:ext cx="3764279" cy="529200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732154</xdr:colOff>
      <xdr:row>34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B993FDF4-13D4-49D5-A5C0-3AA556FE966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77015</xdr:colOff>
      <xdr:row>0</xdr:row>
      <xdr:rowOff>0</xdr:rowOff>
    </xdr:from>
    <xdr:to>
      <xdr:col>13</xdr:col>
      <xdr:colOff>703175</xdr:colOff>
      <xdr:row>2</xdr:row>
      <xdr:rowOff>88149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15D50D2-352C-4EF0-80F3-F7F2E91E38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803695" y="0"/>
          <a:ext cx="3765600" cy="530109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732154</xdr:colOff>
      <xdr:row>34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87049E82-9244-4109-B014-2EAAC533B66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76200</xdr:colOff>
      <xdr:row>0</xdr:row>
      <xdr:rowOff>1670</xdr:rowOff>
    </xdr:from>
    <xdr:to>
      <xdr:col>13</xdr:col>
      <xdr:colOff>702360</xdr:colOff>
      <xdr:row>2</xdr:row>
      <xdr:rowOff>89818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25A549F-DA8A-44CA-8FC9-9BC806493B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802880" y="1670"/>
          <a:ext cx="3765600" cy="530108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734059</xdr:colOff>
      <xdr:row>34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2731906D-B431-469C-9D51-6B9791C50D4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76200</xdr:colOff>
      <xdr:row>0</xdr:row>
      <xdr:rowOff>3843</xdr:rowOff>
    </xdr:from>
    <xdr:to>
      <xdr:col>13</xdr:col>
      <xdr:colOff>703296</xdr:colOff>
      <xdr:row>2</xdr:row>
      <xdr:rowOff>92123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2652E48-B14F-4881-AA9F-A2ADBF79F2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802880" y="3843"/>
          <a:ext cx="3766536" cy="530240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735964</xdr:colOff>
      <xdr:row>34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CB8FB861-025D-4384-9F6D-B22929563FF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76200</xdr:colOff>
      <xdr:row>0</xdr:row>
      <xdr:rowOff>1670</xdr:rowOff>
    </xdr:from>
    <xdr:to>
      <xdr:col>13</xdr:col>
      <xdr:colOff>702360</xdr:colOff>
      <xdr:row>2</xdr:row>
      <xdr:rowOff>89818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C1D1CA1-0AD8-4C07-892C-46A827EE6F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802880" y="1670"/>
          <a:ext cx="3765600" cy="530108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739774</xdr:colOff>
      <xdr:row>34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DD41C59F-6807-4273-AF1E-00D450F372F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76200</xdr:colOff>
      <xdr:row>0</xdr:row>
      <xdr:rowOff>1670</xdr:rowOff>
    </xdr:from>
    <xdr:to>
      <xdr:col>13</xdr:col>
      <xdr:colOff>702360</xdr:colOff>
      <xdr:row>2</xdr:row>
      <xdr:rowOff>89818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7F2CDB2-4CF0-41C0-B266-403AE0341A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802880" y="1670"/>
          <a:ext cx="3765600" cy="530108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743584</xdr:colOff>
      <xdr:row>34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1B68094A-F5A8-4EDF-A96B-3ABBBCB2837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76200</xdr:colOff>
      <xdr:row>0</xdr:row>
      <xdr:rowOff>1670</xdr:rowOff>
    </xdr:from>
    <xdr:to>
      <xdr:col>13</xdr:col>
      <xdr:colOff>702360</xdr:colOff>
      <xdr:row>2</xdr:row>
      <xdr:rowOff>89818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4648A69-DEA5-4396-97F1-3559B5A96F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802880" y="1670"/>
          <a:ext cx="3765600" cy="530108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739774</xdr:colOff>
      <xdr:row>34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58042A1-3E9C-4334-AC0A-26DA62ACB8F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76200</xdr:colOff>
      <xdr:row>0</xdr:row>
      <xdr:rowOff>1670</xdr:rowOff>
    </xdr:from>
    <xdr:to>
      <xdr:col>13</xdr:col>
      <xdr:colOff>702360</xdr:colOff>
      <xdr:row>2</xdr:row>
      <xdr:rowOff>89818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5043BAB-0C73-450D-AB2F-955B5ECC76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802880" y="1670"/>
          <a:ext cx="3765600" cy="530108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13</xdr:col>
      <xdr:colOff>739774</xdr:colOff>
      <xdr:row>34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7DF7A881-AE79-4241-9169-234DC93A57C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16193</xdr:colOff>
      <xdr:row>4</xdr:row>
      <xdr:rowOff>40007</xdr:rowOff>
    </xdr:from>
    <xdr:to>
      <xdr:col>3</xdr:col>
      <xdr:colOff>46052</xdr:colOff>
      <xdr:row>6</xdr:row>
      <xdr:rowOff>99853</xdr:rowOff>
    </xdr:to>
    <xdr:sp macro="" textlink="">
      <xdr:nvSpPr>
        <xdr:cNvPr id="2" name="CuadroTexto 10">
          <a:extLst>
            <a:ext uri="{FF2B5EF4-FFF2-40B4-BE49-F238E27FC236}">
              <a16:creationId xmlns:a16="http://schemas.microsoft.com/office/drawing/2014/main" id="{A8077DAD-8BB6-4518-9CCC-4A3A3183E328}"/>
            </a:ext>
          </a:extLst>
        </xdr:cNvPr>
        <xdr:cNvSpPr txBox="1"/>
      </xdr:nvSpPr>
      <xdr:spPr>
        <a:xfrm>
          <a:off x="16193" y="771527"/>
          <a:ext cx="5112399" cy="425606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lnSpc>
              <a:spcPct val="90000"/>
            </a:lnSpc>
          </a:pPr>
          <a:r>
            <a:rPr lang="es-ES" sz="1200" b="1">
              <a:solidFill>
                <a:srgbClr val="0A0943"/>
              </a:solidFill>
              <a:latin typeface="Archivo" panose="020B0503020202020B04" pitchFamily="34" charset="0"/>
              <a:cs typeface="Archivo" pitchFamily="2" charset="77"/>
            </a:rPr>
            <a:t>Dirección de Planificación y</a:t>
          </a:r>
          <a:r>
            <a:rPr lang="es-ES" sz="1200" b="1" baseline="0">
              <a:solidFill>
                <a:srgbClr val="0A0943"/>
              </a:solidFill>
              <a:latin typeface="Archivo" panose="020B0503020202020B04" pitchFamily="34" charset="0"/>
              <a:cs typeface="Archivo" pitchFamily="2" charset="77"/>
            </a:rPr>
            <a:t> Desarrollo</a:t>
          </a:r>
        </a:p>
        <a:p>
          <a:pPr>
            <a:lnSpc>
              <a:spcPct val="90000"/>
            </a:lnSpc>
          </a:pPr>
          <a:r>
            <a:rPr lang="es-ES" sz="1200" baseline="0">
              <a:solidFill>
                <a:srgbClr val="0A0943"/>
              </a:solidFill>
              <a:latin typeface="Archivo" panose="020B0503020202020B04" pitchFamily="34" charset="0"/>
              <a:cs typeface="Archivo" pitchFamily="2" charset="77"/>
            </a:rPr>
            <a:t>Departamento de Estadística</a:t>
          </a:r>
          <a:endParaRPr lang="es-ES" sz="1200">
            <a:solidFill>
              <a:srgbClr val="0A0943"/>
            </a:solidFill>
            <a:latin typeface="Archivo" panose="020B0503020202020B04" pitchFamily="34" charset="0"/>
            <a:cs typeface="Archivo" pitchFamily="2" charset="77"/>
          </a:endParaRPr>
        </a:p>
      </xdr:txBody>
    </xdr:sp>
    <xdr:clientData/>
  </xdr:twoCellAnchor>
  <xdr:twoCellAnchor>
    <xdr:from>
      <xdr:col>0</xdr:col>
      <xdr:colOff>0</xdr:colOff>
      <xdr:row>24</xdr:row>
      <xdr:rowOff>157164</xdr:rowOff>
    </xdr:from>
    <xdr:to>
      <xdr:col>6</xdr:col>
      <xdr:colOff>403436</xdr:colOff>
      <xdr:row>27</xdr:row>
      <xdr:rowOff>123176</xdr:rowOff>
    </xdr:to>
    <xdr:sp macro="" textlink="">
      <xdr:nvSpPr>
        <xdr:cNvPr id="3" name="CuadroTexto 8">
          <a:extLst>
            <a:ext uri="{FF2B5EF4-FFF2-40B4-BE49-F238E27FC236}">
              <a16:creationId xmlns:a16="http://schemas.microsoft.com/office/drawing/2014/main" id="{3247A084-2630-4AFE-9156-9FB7548EB7D1}"/>
            </a:ext>
          </a:extLst>
        </xdr:cNvPr>
        <xdr:cNvSpPr txBox="1"/>
      </xdr:nvSpPr>
      <xdr:spPr>
        <a:xfrm>
          <a:off x="0" y="4546284"/>
          <a:ext cx="8671136" cy="514652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lnSpc>
              <a:spcPct val="80000"/>
            </a:lnSpc>
          </a:pPr>
          <a:r>
            <a:rPr lang="es-ES" sz="3600" spc="-150">
              <a:solidFill>
                <a:srgbClr val="0A0943"/>
              </a:solidFill>
              <a:latin typeface="Archivo" pitchFamily="2" charset="77"/>
              <a:cs typeface="Archivo" pitchFamily="2" charset="77"/>
            </a:rPr>
            <a:t>GRÁFICOS DEL TRÁFICO PORTUARIO</a:t>
          </a:r>
        </a:p>
      </xdr:txBody>
    </xdr:sp>
    <xdr:clientData/>
  </xdr:twoCellAnchor>
  <xdr:twoCellAnchor>
    <xdr:from>
      <xdr:col>0</xdr:col>
      <xdr:colOff>0</xdr:colOff>
      <xdr:row>44</xdr:row>
      <xdr:rowOff>129064</xdr:rowOff>
    </xdr:from>
    <xdr:to>
      <xdr:col>3</xdr:col>
      <xdr:colOff>10810</xdr:colOff>
      <xdr:row>46</xdr:row>
      <xdr:rowOff>33236</xdr:rowOff>
    </xdr:to>
    <xdr:sp macro="" textlink="">
      <xdr:nvSpPr>
        <xdr:cNvPr id="4" name="CuadroTexto 10">
          <a:extLst>
            <a:ext uri="{FF2B5EF4-FFF2-40B4-BE49-F238E27FC236}">
              <a16:creationId xmlns:a16="http://schemas.microsoft.com/office/drawing/2014/main" id="{CE72D514-6151-4E4B-8E63-08906C92A7AB}"/>
            </a:ext>
          </a:extLst>
        </xdr:cNvPr>
        <xdr:cNvSpPr txBox="1"/>
      </xdr:nvSpPr>
      <xdr:spPr>
        <a:xfrm>
          <a:off x="0" y="8434864"/>
          <a:ext cx="5093350" cy="269932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es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>
            <a:lnSpc>
              <a:spcPct val="90000"/>
            </a:lnSpc>
          </a:pPr>
          <a:r>
            <a:rPr lang="es-ES" sz="1050">
              <a:solidFill>
                <a:srgbClr val="0A0943"/>
              </a:solidFill>
              <a:latin typeface="Gambetta" pitchFamily="2" charset="77"/>
              <a:cs typeface="Archivo" pitchFamily="2" charset="77"/>
            </a:rPr>
            <a:t>Datos mensuales facilitados por las AA.PP., sujetos a posibles modificaciones</a:t>
          </a:r>
        </a:p>
      </xdr:txBody>
    </xdr:sp>
    <xdr:clientData/>
  </xdr:twoCellAnchor>
  <xdr:twoCellAnchor editAs="oneCell">
    <xdr:from>
      <xdr:col>6</xdr:col>
      <xdr:colOff>698490</xdr:colOff>
      <xdr:row>3</xdr:row>
      <xdr:rowOff>137159</xdr:rowOff>
    </xdr:from>
    <xdr:to>
      <xdr:col>11</xdr:col>
      <xdr:colOff>0</xdr:colOff>
      <xdr:row>7</xdr:row>
      <xdr:rowOff>20384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BC58DDD9-A9EB-4DD0-A007-3D670F78107A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966190" y="685799"/>
          <a:ext cx="4353570" cy="614745"/>
        </a:xfrm>
        <a:prstGeom prst="rect">
          <a:avLst/>
        </a:prstGeom>
      </xdr:spPr>
    </xdr:pic>
    <xdr:clientData/>
  </xdr:twoCellAnchor>
  <xdr:twoCellAnchor>
    <xdr:from>
      <xdr:col>6</xdr:col>
      <xdr:colOff>633064</xdr:colOff>
      <xdr:row>0</xdr:row>
      <xdr:rowOff>0</xdr:rowOff>
    </xdr:from>
    <xdr:to>
      <xdr:col>6</xdr:col>
      <xdr:colOff>635317</xdr:colOff>
      <xdr:row>48</xdr:row>
      <xdr:rowOff>0</xdr:rowOff>
    </xdr:to>
    <xdr:cxnSp macro="">
      <xdr:nvCxnSpPr>
        <xdr:cNvPr id="6" name="Conector recto 5">
          <a:extLst>
            <a:ext uri="{FF2B5EF4-FFF2-40B4-BE49-F238E27FC236}">
              <a16:creationId xmlns:a16="http://schemas.microsoft.com/office/drawing/2014/main" id="{D449E0D0-05B5-4D67-B00B-17163D11114E}"/>
            </a:ext>
          </a:extLst>
        </xdr:cNvPr>
        <xdr:cNvCxnSpPr/>
      </xdr:nvCxnSpPr>
      <xdr:spPr>
        <a:xfrm flipH="1">
          <a:off x="8900764" y="0"/>
          <a:ext cx="2253" cy="9037320"/>
        </a:xfrm>
        <a:prstGeom prst="line">
          <a:avLst/>
        </a:prstGeom>
        <a:ln w="15875">
          <a:solidFill>
            <a:srgbClr val="0A094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11907</xdr:colOff>
      <xdr:row>10</xdr:row>
      <xdr:rowOff>39528</xdr:rowOff>
    </xdr:from>
    <xdr:to>
      <xdr:col>10</xdr:col>
      <xdr:colOff>1049655</xdr:colOff>
      <xdr:row>10</xdr:row>
      <xdr:rowOff>43815</xdr:rowOff>
    </xdr:to>
    <xdr:cxnSp macro="">
      <xdr:nvCxnSpPr>
        <xdr:cNvPr id="7" name="Conector recto 6">
          <a:extLst>
            <a:ext uri="{FF2B5EF4-FFF2-40B4-BE49-F238E27FC236}">
              <a16:creationId xmlns:a16="http://schemas.microsoft.com/office/drawing/2014/main" id="{689906E8-3AE7-46AD-A498-5DE819F3806A}"/>
            </a:ext>
          </a:extLst>
        </xdr:cNvPr>
        <xdr:cNvCxnSpPr/>
      </xdr:nvCxnSpPr>
      <xdr:spPr>
        <a:xfrm flipH="1" flipV="1">
          <a:off x="11907" y="1868328"/>
          <a:ext cx="13305948" cy="4287"/>
        </a:xfrm>
        <a:prstGeom prst="line">
          <a:avLst/>
        </a:prstGeom>
        <a:ln w="15875">
          <a:solidFill>
            <a:srgbClr val="0A094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43</xdr:row>
      <xdr:rowOff>0</xdr:rowOff>
    </xdr:from>
    <xdr:to>
      <xdr:col>10</xdr:col>
      <xdr:colOff>1047750</xdr:colOff>
      <xdr:row>43</xdr:row>
      <xdr:rowOff>19526</xdr:rowOff>
    </xdr:to>
    <xdr:cxnSp macro="">
      <xdr:nvCxnSpPr>
        <xdr:cNvPr id="8" name="Conector recto 7">
          <a:extLst>
            <a:ext uri="{FF2B5EF4-FFF2-40B4-BE49-F238E27FC236}">
              <a16:creationId xmlns:a16="http://schemas.microsoft.com/office/drawing/2014/main" id="{98CAB6F3-335F-4559-B4FC-4DF9F25C4D6F}"/>
            </a:ext>
          </a:extLst>
        </xdr:cNvPr>
        <xdr:cNvCxnSpPr/>
      </xdr:nvCxnSpPr>
      <xdr:spPr>
        <a:xfrm flipH="1">
          <a:off x="0" y="8122920"/>
          <a:ext cx="13315950" cy="19526"/>
        </a:xfrm>
        <a:prstGeom prst="line">
          <a:avLst/>
        </a:prstGeom>
        <a:ln w="15875">
          <a:solidFill>
            <a:srgbClr val="0A0943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119744</xdr:colOff>
      <xdr:row>0</xdr:row>
      <xdr:rowOff>10886</xdr:rowOff>
    </xdr:from>
    <xdr:to>
      <xdr:col>23</xdr:col>
      <xdr:colOff>766134</xdr:colOff>
      <xdr:row>3</xdr:row>
      <xdr:rowOff>70115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CA0A2B3-F07B-4B00-A4E0-37471CF2ED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717384" y="10886"/>
          <a:ext cx="5652730" cy="752649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7</xdr:row>
      <xdr:rowOff>0</xdr:rowOff>
    </xdr:from>
    <xdr:to>
      <xdr:col>7</xdr:col>
      <xdr:colOff>746358</xdr:colOff>
      <xdr:row>31</xdr:row>
      <xdr:rowOff>108000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873956B6-37FC-42D0-96BE-BBCE8C3EE0B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0</xdr:colOff>
      <xdr:row>7</xdr:row>
      <xdr:rowOff>0</xdr:rowOff>
    </xdr:from>
    <xdr:to>
      <xdr:col>15</xdr:col>
      <xdr:colOff>746357</xdr:colOff>
      <xdr:row>31</xdr:row>
      <xdr:rowOff>108000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22986657-EA30-4022-B414-C42A97CD85A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17</xdr:col>
      <xdr:colOff>0</xdr:colOff>
      <xdr:row>7</xdr:row>
      <xdr:rowOff>0</xdr:rowOff>
    </xdr:from>
    <xdr:to>
      <xdr:col>23</xdr:col>
      <xdr:colOff>746357</xdr:colOff>
      <xdr:row>31</xdr:row>
      <xdr:rowOff>108000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BA16FBB8-2C97-4B6D-A2C2-656BD6EB0B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0</xdr:colOff>
      <xdr:row>33</xdr:row>
      <xdr:rowOff>0</xdr:rowOff>
    </xdr:from>
    <xdr:to>
      <xdr:col>7</xdr:col>
      <xdr:colOff>746358</xdr:colOff>
      <xdr:row>57</xdr:row>
      <xdr:rowOff>108000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E5B068BC-4D75-4830-8454-42C85A48524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9</xdr:col>
      <xdr:colOff>0</xdr:colOff>
      <xdr:row>33</xdr:row>
      <xdr:rowOff>0</xdr:rowOff>
    </xdr:from>
    <xdr:to>
      <xdr:col>15</xdr:col>
      <xdr:colOff>746357</xdr:colOff>
      <xdr:row>57</xdr:row>
      <xdr:rowOff>108000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84C4D70C-6FA0-4314-A1FA-6F67DBB8621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17</xdr:col>
      <xdr:colOff>0</xdr:colOff>
      <xdr:row>33</xdr:row>
      <xdr:rowOff>0</xdr:rowOff>
    </xdr:from>
    <xdr:to>
      <xdr:col>23</xdr:col>
      <xdr:colOff>746357</xdr:colOff>
      <xdr:row>57</xdr:row>
      <xdr:rowOff>108000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6084FA3E-684F-4772-B13E-9F40A3DE825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117548</xdr:colOff>
      <xdr:row>0</xdr:row>
      <xdr:rowOff>0</xdr:rowOff>
    </xdr:from>
    <xdr:to>
      <xdr:col>23</xdr:col>
      <xdr:colOff>759591</xdr:colOff>
      <xdr:row>3</xdr:row>
      <xdr:rowOff>60142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D7E5CDF-1C6D-42D4-9DBF-E0A6C4BB9F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715188" y="0"/>
          <a:ext cx="5648383" cy="753562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7</xdr:row>
      <xdr:rowOff>0</xdr:rowOff>
    </xdr:from>
    <xdr:to>
      <xdr:col>7</xdr:col>
      <xdr:colOff>746358</xdr:colOff>
      <xdr:row>31</xdr:row>
      <xdr:rowOff>108000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9C804388-EC3C-4727-A7C2-CD61942B253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0</xdr:colOff>
      <xdr:row>7</xdr:row>
      <xdr:rowOff>0</xdr:rowOff>
    </xdr:from>
    <xdr:to>
      <xdr:col>15</xdr:col>
      <xdr:colOff>746357</xdr:colOff>
      <xdr:row>31</xdr:row>
      <xdr:rowOff>108000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FFBB075F-8C46-4ABB-A4BD-3D8EB7378F1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17</xdr:col>
      <xdr:colOff>0</xdr:colOff>
      <xdr:row>7</xdr:row>
      <xdr:rowOff>0</xdr:rowOff>
    </xdr:from>
    <xdr:to>
      <xdr:col>23</xdr:col>
      <xdr:colOff>746357</xdr:colOff>
      <xdr:row>31</xdr:row>
      <xdr:rowOff>108000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4F9F3A9D-BFBF-46C0-8CD1-BE623512AE6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0</xdr:colOff>
      <xdr:row>33</xdr:row>
      <xdr:rowOff>0</xdr:rowOff>
    </xdr:from>
    <xdr:to>
      <xdr:col>7</xdr:col>
      <xdr:colOff>746358</xdr:colOff>
      <xdr:row>57</xdr:row>
      <xdr:rowOff>108000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1D740D3E-1FCC-4514-AE54-42ADEDE90DB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9</xdr:col>
      <xdr:colOff>0</xdr:colOff>
      <xdr:row>33</xdr:row>
      <xdr:rowOff>0</xdr:rowOff>
    </xdr:from>
    <xdr:to>
      <xdr:col>15</xdr:col>
      <xdr:colOff>746357</xdr:colOff>
      <xdr:row>57</xdr:row>
      <xdr:rowOff>108000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A4B7E4F8-789B-436E-BD03-52D6A75E509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17</xdr:col>
      <xdr:colOff>0</xdr:colOff>
      <xdr:row>33</xdr:row>
      <xdr:rowOff>0</xdr:rowOff>
    </xdr:from>
    <xdr:to>
      <xdr:col>23</xdr:col>
      <xdr:colOff>746357</xdr:colOff>
      <xdr:row>57</xdr:row>
      <xdr:rowOff>108000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E21AB11B-2178-4762-B8FC-7357D14C574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116758</xdr:colOff>
      <xdr:row>0</xdr:row>
      <xdr:rowOff>0</xdr:rowOff>
    </xdr:from>
    <xdr:to>
      <xdr:col>23</xdr:col>
      <xdr:colOff>758801</xdr:colOff>
      <xdr:row>3</xdr:row>
      <xdr:rowOff>60142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16ABAC7-3205-4305-92F4-C74C8CEAF0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714398" y="0"/>
          <a:ext cx="5648383" cy="753562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7</xdr:row>
      <xdr:rowOff>0</xdr:rowOff>
    </xdr:from>
    <xdr:to>
      <xdr:col>7</xdr:col>
      <xdr:colOff>746358</xdr:colOff>
      <xdr:row>31</xdr:row>
      <xdr:rowOff>108000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442EC8B8-91C7-461D-A586-91143B4513F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0</xdr:colOff>
      <xdr:row>7</xdr:row>
      <xdr:rowOff>0</xdr:rowOff>
    </xdr:from>
    <xdr:to>
      <xdr:col>15</xdr:col>
      <xdr:colOff>746357</xdr:colOff>
      <xdr:row>31</xdr:row>
      <xdr:rowOff>108000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58B7249C-5589-4780-9608-9339743B8A2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17</xdr:col>
      <xdr:colOff>0</xdr:colOff>
      <xdr:row>7</xdr:row>
      <xdr:rowOff>0</xdr:rowOff>
    </xdr:from>
    <xdr:to>
      <xdr:col>23</xdr:col>
      <xdr:colOff>746357</xdr:colOff>
      <xdr:row>31</xdr:row>
      <xdr:rowOff>108000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596EC34E-91A7-4704-9D9E-BBE71A4DCF7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0</xdr:colOff>
      <xdr:row>33</xdr:row>
      <xdr:rowOff>0</xdr:rowOff>
    </xdr:from>
    <xdr:to>
      <xdr:col>7</xdr:col>
      <xdr:colOff>746358</xdr:colOff>
      <xdr:row>57</xdr:row>
      <xdr:rowOff>108000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4685FFBC-D69F-4016-9B7C-7070CEF4226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9</xdr:col>
      <xdr:colOff>0</xdr:colOff>
      <xdr:row>33</xdr:row>
      <xdr:rowOff>0</xdr:rowOff>
    </xdr:from>
    <xdr:to>
      <xdr:col>15</xdr:col>
      <xdr:colOff>746357</xdr:colOff>
      <xdr:row>57</xdr:row>
      <xdr:rowOff>108000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DEAE2CDB-A71F-492A-80CD-F07998420B9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17</xdr:col>
      <xdr:colOff>0</xdr:colOff>
      <xdr:row>33</xdr:row>
      <xdr:rowOff>0</xdr:rowOff>
    </xdr:from>
    <xdr:to>
      <xdr:col>23</xdr:col>
      <xdr:colOff>746357</xdr:colOff>
      <xdr:row>57</xdr:row>
      <xdr:rowOff>108000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2A4AA906-C9E4-4704-AB51-84602FEA3A8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411480</xdr:colOff>
      <xdr:row>6</xdr:row>
      <xdr:rowOff>106680</xdr:rowOff>
    </xdr:from>
    <xdr:to>
      <xdr:col>9</xdr:col>
      <xdr:colOff>205740</xdr:colOff>
      <xdr:row>31</xdr:row>
      <xdr:rowOff>55245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E35521CC-5009-4010-8B70-688100DF6FEE}"/>
            </a:ext>
          </a:extLst>
        </xdr:cNvPr>
        <xdr:cNvSpPr>
          <a:spLocks noChangeAspect="1" noChangeArrowheads="1"/>
        </xdr:cNvSpPr>
      </xdr:nvSpPr>
      <xdr:spPr bwMode="auto">
        <a:xfrm>
          <a:off x="662940" y="1371600"/>
          <a:ext cx="5593080" cy="47110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16</xdr:col>
      <xdr:colOff>117548</xdr:colOff>
      <xdr:row>0</xdr:row>
      <xdr:rowOff>0</xdr:rowOff>
    </xdr:from>
    <xdr:to>
      <xdr:col>23</xdr:col>
      <xdr:colOff>759591</xdr:colOff>
      <xdr:row>3</xdr:row>
      <xdr:rowOff>60142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8EA093C8-9DC0-495A-B1AB-8506AED63C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715188" y="0"/>
          <a:ext cx="5648383" cy="753562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7</xdr:row>
      <xdr:rowOff>0</xdr:rowOff>
    </xdr:from>
    <xdr:to>
      <xdr:col>7</xdr:col>
      <xdr:colOff>746358</xdr:colOff>
      <xdr:row>31</xdr:row>
      <xdr:rowOff>108000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29EA9982-CB9A-48A0-8138-25239249AB9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0</xdr:colOff>
      <xdr:row>7</xdr:row>
      <xdr:rowOff>0</xdr:rowOff>
    </xdr:from>
    <xdr:to>
      <xdr:col>15</xdr:col>
      <xdr:colOff>746357</xdr:colOff>
      <xdr:row>31</xdr:row>
      <xdr:rowOff>108000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DF1421C7-B372-4EB3-B2F3-D52519BA4DD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17</xdr:col>
      <xdr:colOff>0</xdr:colOff>
      <xdr:row>7</xdr:row>
      <xdr:rowOff>0</xdr:rowOff>
    </xdr:from>
    <xdr:to>
      <xdr:col>23</xdr:col>
      <xdr:colOff>746357</xdr:colOff>
      <xdr:row>31</xdr:row>
      <xdr:rowOff>108000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9266EDC8-DC90-49E9-B6A9-1CB2E3B7C3F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0</xdr:colOff>
      <xdr:row>33</xdr:row>
      <xdr:rowOff>0</xdr:rowOff>
    </xdr:from>
    <xdr:to>
      <xdr:col>7</xdr:col>
      <xdr:colOff>746358</xdr:colOff>
      <xdr:row>57</xdr:row>
      <xdr:rowOff>108000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D0CD43C7-178C-4E0F-B5C9-299B24F7E27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9</xdr:col>
      <xdr:colOff>0</xdr:colOff>
      <xdr:row>33</xdr:row>
      <xdr:rowOff>0</xdr:rowOff>
    </xdr:from>
    <xdr:to>
      <xdr:col>15</xdr:col>
      <xdr:colOff>746357</xdr:colOff>
      <xdr:row>57</xdr:row>
      <xdr:rowOff>108000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5DDF2E30-076A-4461-9900-745292E78D3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17</xdr:col>
      <xdr:colOff>0</xdr:colOff>
      <xdr:row>33</xdr:row>
      <xdr:rowOff>0</xdr:rowOff>
    </xdr:from>
    <xdr:to>
      <xdr:col>23</xdr:col>
      <xdr:colOff>746357</xdr:colOff>
      <xdr:row>57</xdr:row>
      <xdr:rowOff>108000</xdr:rowOff>
    </xdr:to>
    <xdr:graphicFrame macro="">
      <xdr:nvGraphicFramePr>
        <xdr:cNvPr id="9" name="Gráfico 8">
          <a:extLst>
            <a:ext uri="{FF2B5EF4-FFF2-40B4-BE49-F238E27FC236}">
              <a16:creationId xmlns:a16="http://schemas.microsoft.com/office/drawing/2014/main" id="{D04B8ADA-B513-448E-B16C-ED2A78D09D1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4472C4"/>
    </a:accent1>
    <a:accent2>
      <a:srgbClr val="ED7D31"/>
    </a:accent2>
    <a:accent3>
      <a:srgbClr val="A5A5A5"/>
    </a:accent3>
    <a:accent4>
      <a:srgbClr val="FFC000"/>
    </a:accent4>
    <a:accent5>
      <a:srgbClr val="5B9BD5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1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4.xml"/><Relationship Id="rId1" Type="http://schemas.openxmlformats.org/officeDocument/2006/relationships/printerSettings" Target="../printerSettings/printerSettings4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7D886D-9013-40CA-A269-43D53D59F1A2}">
  <sheetPr codeName="Hoja1">
    <pageSetUpPr fitToPage="1"/>
  </sheetPr>
  <dimension ref="A1:K51"/>
  <sheetViews>
    <sheetView tabSelected="1" zoomScale="80" zoomScaleNormal="80" workbookViewId="0"/>
  </sheetViews>
  <sheetFormatPr baseColWidth="10" defaultColWidth="11.44140625" defaultRowHeight="14.4"/>
  <cols>
    <col min="1" max="1" width="32.88671875" customWidth="1"/>
    <col min="2" max="2" width="18.6640625" customWidth="1"/>
    <col min="3" max="3" width="22.5546875" customWidth="1"/>
    <col min="4" max="5" width="15.44140625" customWidth="1"/>
    <col min="6" max="6" width="15.5546875" customWidth="1"/>
    <col min="7" max="10" width="15.44140625" customWidth="1"/>
    <col min="11" max="11" width="11.88671875" customWidth="1"/>
  </cols>
  <sheetData>
    <row r="1" spans="1:11">
      <c r="A1" s="15"/>
      <c r="B1" s="16"/>
      <c r="C1" s="16"/>
      <c r="D1" s="17"/>
      <c r="E1" s="18"/>
      <c r="F1" s="17"/>
      <c r="H1" s="19"/>
      <c r="J1" s="19"/>
      <c r="K1" s="19"/>
    </row>
    <row r="2" spans="1:11">
      <c r="A2" s="20"/>
      <c r="B2" s="17"/>
      <c r="C2" s="21"/>
      <c r="D2" s="17"/>
      <c r="E2" s="20"/>
      <c r="F2" s="17"/>
      <c r="G2" s="22"/>
      <c r="H2" s="17"/>
      <c r="I2" s="22"/>
      <c r="J2" s="17"/>
      <c r="K2" s="17"/>
    </row>
    <row r="3" spans="1:11">
      <c r="A3" s="20"/>
      <c r="B3" s="16"/>
      <c r="C3" s="21"/>
      <c r="D3" s="17"/>
      <c r="E3" s="22"/>
      <c r="F3" s="17"/>
      <c r="G3" s="22"/>
      <c r="H3" s="17"/>
      <c r="I3" s="22"/>
      <c r="J3" s="17"/>
      <c r="K3" s="17"/>
    </row>
    <row r="4" spans="1:11">
      <c r="A4" s="20"/>
      <c r="B4" s="17"/>
      <c r="C4" s="21"/>
      <c r="D4" s="19"/>
      <c r="E4" s="23"/>
      <c r="F4" s="17"/>
      <c r="G4" s="23"/>
      <c r="H4" s="19"/>
      <c r="I4" s="23"/>
      <c r="J4" s="19"/>
      <c r="K4" s="19"/>
    </row>
    <row r="5" spans="1:11">
      <c r="A5" s="20"/>
      <c r="B5" s="17"/>
      <c r="C5" s="24"/>
      <c r="D5" s="17"/>
      <c r="E5" s="22"/>
      <c r="F5" s="17"/>
      <c r="G5" s="22"/>
      <c r="H5" s="17"/>
      <c r="I5" s="22"/>
      <c r="J5" s="17"/>
      <c r="K5" s="17"/>
    </row>
    <row r="6" spans="1:11">
      <c r="A6" s="20"/>
      <c r="B6" s="17"/>
      <c r="C6" s="6"/>
      <c r="D6" s="17"/>
      <c r="E6" s="22"/>
      <c r="F6" s="17"/>
      <c r="G6" s="22"/>
      <c r="H6" s="17"/>
      <c r="I6" s="22"/>
      <c r="J6" s="17"/>
      <c r="K6" s="17"/>
    </row>
    <row r="7" spans="1:11">
      <c r="A7" s="20"/>
      <c r="B7" s="17"/>
      <c r="C7" s="21"/>
      <c r="D7" s="17"/>
      <c r="E7" s="21"/>
      <c r="F7" s="17"/>
      <c r="G7" s="22"/>
      <c r="H7" s="17"/>
      <c r="I7" s="22"/>
      <c r="J7" s="17"/>
      <c r="K7" s="17"/>
    </row>
    <row r="8" spans="1:11">
      <c r="A8" s="20"/>
      <c r="B8" s="17"/>
      <c r="C8" s="21"/>
      <c r="D8" s="19"/>
      <c r="E8" s="25"/>
      <c r="F8" s="17"/>
      <c r="G8" s="23"/>
      <c r="H8" s="19"/>
      <c r="I8" s="23"/>
      <c r="J8" s="19"/>
      <c r="K8" s="19"/>
    </row>
    <row r="9" spans="1:11">
      <c r="A9" s="20"/>
      <c r="B9" s="17"/>
      <c r="C9" s="24"/>
      <c r="D9" s="17"/>
      <c r="E9" s="21"/>
      <c r="F9" s="17"/>
      <c r="G9" s="22"/>
      <c r="H9" s="17"/>
      <c r="I9" s="22"/>
      <c r="J9" s="17"/>
      <c r="K9" s="17"/>
    </row>
    <row r="10" spans="1:11">
      <c r="A10" s="20"/>
      <c r="B10" s="17"/>
      <c r="C10" s="25"/>
      <c r="D10" s="19"/>
      <c r="E10" s="25"/>
      <c r="F10" s="17"/>
      <c r="G10" s="23"/>
      <c r="H10" s="19"/>
      <c r="I10" s="23"/>
      <c r="J10" s="19"/>
      <c r="K10" s="19"/>
    </row>
    <row r="11" spans="1:11">
      <c r="A11" s="17"/>
      <c r="B11" s="17"/>
      <c r="C11" s="21"/>
      <c r="D11" s="17"/>
      <c r="E11" s="21"/>
      <c r="F11" s="17"/>
      <c r="G11" s="20"/>
      <c r="H11" s="17"/>
      <c r="I11" s="22"/>
      <c r="J11" s="17"/>
      <c r="K11" s="17"/>
    </row>
    <row r="12" spans="1:11">
      <c r="A12" s="15"/>
      <c r="B12" s="16"/>
      <c r="C12" s="24"/>
      <c r="D12" s="16"/>
      <c r="E12" s="24"/>
      <c r="F12" s="16"/>
      <c r="G12" s="15"/>
      <c r="H12" s="16"/>
      <c r="I12" s="26"/>
      <c r="J12" s="16"/>
      <c r="K12" s="16"/>
    </row>
    <row r="13" spans="1:11">
      <c r="A13" s="20"/>
      <c r="B13" s="17"/>
      <c r="C13" s="6"/>
      <c r="D13" s="27"/>
      <c r="E13" s="6"/>
      <c r="F13" s="17"/>
      <c r="G13" s="28"/>
      <c r="H13" s="27"/>
      <c r="J13" s="27"/>
      <c r="K13" s="27"/>
    </row>
    <row r="14" spans="1:11">
      <c r="A14" s="20"/>
      <c r="B14" s="17"/>
      <c r="C14" s="21"/>
      <c r="D14" s="19"/>
      <c r="E14" s="25"/>
      <c r="F14" s="17"/>
      <c r="G14" s="18"/>
      <c r="H14" s="19"/>
      <c r="I14" s="23"/>
      <c r="J14" s="19"/>
      <c r="K14" s="19"/>
    </row>
    <row r="15" spans="1:11">
      <c r="A15" s="20"/>
      <c r="B15" s="17"/>
      <c r="C15" s="21"/>
      <c r="D15" s="17"/>
      <c r="E15" s="21"/>
      <c r="F15" s="17"/>
      <c r="G15" s="20"/>
      <c r="H15" s="17"/>
      <c r="I15" s="22"/>
      <c r="J15" s="17"/>
      <c r="K15" s="17"/>
    </row>
    <row r="16" spans="1:11">
      <c r="A16" s="20"/>
      <c r="B16" s="17"/>
      <c r="C16" s="24"/>
      <c r="D16" s="27"/>
      <c r="E16" s="6"/>
      <c r="F16" s="17"/>
      <c r="H16" s="27"/>
      <c r="J16" s="27"/>
      <c r="K16" s="27"/>
    </row>
    <row r="17" spans="1:11">
      <c r="A17" s="20"/>
      <c r="B17" s="17"/>
      <c r="C17" s="21"/>
      <c r="D17" s="19"/>
      <c r="E17" s="25"/>
      <c r="F17" s="17"/>
      <c r="G17" s="23"/>
      <c r="H17" s="19"/>
      <c r="I17" s="23"/>
      <c r="J17" s="19"/>
      <c r="K17" s="19"/>
    </row>
    <row r="18" spans="1:11">
      <c r="A18" s="20"/>
      <c r="B18" s="17"/>
      <c r="C18" s="21"/>
      <c r="D18" s="17"/>
      <c r="E18" s="17"/>
      <c r="F18" s="17"/>
      <c r="G18" s="22"/>
      <c r="H18" s="17"/>
      <c r="I18" s="22"/>
      <c r="J18" s="17"/>
      <c r="K18" s="17"/>
    </row>
    <row r="19" spans="1:11">
      <c r="A19" s="20"/>
      <c r="B19" s="17"/>
      <c r="C19" s="21"/>
      <c r="D19" s="16"/>
      <c r="E19" s="16"/>
      <c r="F19" s="27"/>
      <c r="H19" s="27"/>
      <c r="J19" s="27"/>
      <c r="K19" s="27"/>
    </row>
    <row r="20" spans="1:11">
      <c r="A20" s="20"/>
      <c r="B20" s="17"/>
      <c r="C20" s="21"/>
      <c r="D20" s="17"/>
      <c r="E20" s="21"/>
      <c r="F20" s="17"/>
      <c r="G20" s="22"/>
      <c r="H20" s="17"/>
      <c r="I20" s="22"/>
      <c r="J20" s="17"/>
      <c r="K20" s="17"/>
    </row>
    <row r="21" spans="1:11">
      <c r="A21" s="20"/>
      <c r="B21" s="17"/>
      <c r="C21" s="26"/>
      <c r="D21" s="27"/>
      <c r="E21" s="6"/>
      <c r="F21" s="27"/>
      <c r="H21" s="27"/>
      <c r="J21" s="27"/>
      <c r="K21" s="27"/>
    </row>
    <row r="22" spans="1:11">
      <c r="A22" s="20"/>
      <c r="B22" s="17"/>
      <c r="C22" s="21"/>
      <c r="D22" s="17"/>
      <c r="E22" s="21"/>
      <c r="F22" s="17"/>
      <c r="G22" s="22"/>
      <c r="H22" s="17"/>
      <c r="I22" s="22"/>
      <c r="J22" s="17"/>
      <c r="K22" s="17"/>
    </row>
    <row r="23" spans="1:11">
      <c r="A23" s="20"/>
      <c r="B23" s="17"/>
      <c r="C23" s="21"/>
      <c r="D23" s="27"/>
      <c r="E23" s="6"/>
      <c r="F23" s="27"/>
      <c r="H23" s="27"/>
      <c r="J23" s="27"/>
      <c r="K23" s="27"/>
    </row>
    <row r="24" spans="1:11">
      <c r="A24" s="20"/>
      <c r="B24" s="17"/>
      <c r="C24" s="21"/>
      <c r="D24" s="17"/>
      <c r="E24" s="21"/>
      <c r="F24" s="17"/>
      <c r="G24" s="22"/>
      <c r="H24" s="17"/>
      <c r="I24" s="22"/>
      <c r="J24" s="17"/>
      <c r="K24" s="17"/>
    </row>
    <row r="25" spans="1:11">
      <c r="A25" s="20"/>
      <c r="B25" s="17"/>
      <c r="C25" s="21"/>
      <c r="D25" s="27"/>
      <c r="E25" s="6"/>
      <c r="F25" s="27"/>
      <c r="H25" s="27"/>
      <c r="J25" s="27"/>
      <c r="K25" s="27"/>
    </row>
    <row r="26" spans="1:11">
      <c r="A26" s="20"/>
      <c r="B26" s="17"/>
      <c r="C26" s="26"/>
      <c r="D26" s="19"/>
      <c r="E26" s="25"/>
      <c r="F26" s="19"/>
      <c r="G26" s="23"/>
      <c r="H26" s="19"/>
      <c r="I26" s="23"/>
      <c r="J26" s="19"/>
      <c r="K26" s="19"/>
    </row>
    <row r="27" spans="1:11">
      <c r="A27" s="20"/>
      <c r="B27" s="17"/>
      <c r="C27" s="25"/>
      <c r="D27" s="17"/>
      <c r="E27" s="21"/>
      <c r="F27" s="17"/>
      <c r="G27" s="22"/>
      <c r="H27" s="17"/>
      <c r="I27" s="22"/>
      <c r="J27" s="17"/>
      <c r="K27" s="17"/>
    </row>
    <row r="28" spans="1:11" ht="34.799999999999997">
      <c r="A28" s="29" t="s">
        <v>163</v>
      </c>
      <c r="B28" s="17"/>
      <c r="C28" s="21"/>
      <c r="D28" s="19"/>
      <c r="E28" s="25"/>
      <c r="F28" s="19"/>
      <c r="G28" s="23"/>
      <c r="H28" s="19"/>
      <c r="I28" s="23"/>
      <c r="J28" s="19"/>
      <c r="K28" s="19"/>
    </row>
    <row r="29" spans="1:11">
      <c r="A29" s="30"/>
      <c r="B29" s="17"/>
      <c r="C29" s="21"/>
      <c r="D29" s="17"/>
      <c r="E29" s="21"/>
      <c r="F29" s="17"/>
      <c r="G29" s="20"/>
      <c r="H29" s="17"/>
      <c r="I29" s="22"/>
      <c r="J29" s="17"/>
      <c r="K29" s="17"/>
    </row>
    <row r="30" spans="1:11">
      <c r="A30" s="20"/>
      <c r="B30" s="17"/>
      <c r="C30" s="24"/>
      <c r="D30" s="16"/>
      <c r="E30" s="24"/>
      <c r="F30" s="16"/>
      <c r="G30" s="15"/>
      <c r="H30" s="16"/>
      <c r="I30" s="26"/>
      <c r="J30" s="16"/>
      <c r="K30" s="16"/>
    </row>
    <row r="31" spans="1:11">
      <c r="A31" s="20"/>
      <c r="B31" s="17"/>
      <c r="C31" s="21"/>
      <c r="D31" s="27"/>
      <c r="E31" s="6"/>
      <c r="F31" s="27"/>
      <c r="G31" s="28"/>
      <c r="H31" s="27"/>
      <c r="J31" s="27"/>
      <c r="K31" s="27"/>
    </row>
    <row r="32" spans="1:11">
      <c r="A32" s="20"/>
      <c r="B32" s="17"/>
      <c r="C32" s="26"/>
      <c r="D32" s="19"/>
      <c r="E32" s="25"/>
      <c r="F32" s="19"/>
      <c r="G32" s="18"/>
      <c r="H32" s="19"/>
      <c r="I32" s="23"/>
      <c r="J32" s="19"/>
      <c r="K32" s="19"/>
    </row>
    <row r="33" spans="1:11">
      <c r="A33" s="20"/>
      <c r="B33" s="17"/>
      <c r="C33" s="25"/>
      <c r="D33" s="17"/>
      <c r="E33" s="21"/>
      <c r="F33" s="17"/>
      <c r="G33" s="20"/>
      <c r="H33" s="17"/>
      <c r="I33" s="22"/>
      <c r="J33" s="17"/>
      <c r="K33" s="17"/>
    </row>
    <row r="34" spans="1:11">
      <c r="A34" s="20"/>
      <c r="B34" s="17"/>
      <c r="C34" s="21"/>
      <c r="D34" s="17"/>
      <c r="E34" s="21"/>
      <c r="F34" s="17"/>
      <c r="G34" s="20"/>
      <c r="H34" s="17"/>
      <c r="I34" s="22"/>
      <c r="J34" s="17"/>
      <c r="K34" s="17"/>
    </row>
    <row r="35" spans="1:11">
      <c r="A35" s="20"/>
      <c r="B35" s="17"/>
      <c r="D35" s="16"/>
      <c r="E35" s="24"/>
      <c r="F35" s="16"/>
      <c r="G35" s="15"/>
      <c r="H35" s="16"/>
      <c r="I35" s="26"/>
      <c r="J35" s="16"/>
      <c r="K35" s="16"/>
    </row>
    <row r="36" spans="1:11">
      <c r="A36" s="20"/>
      <c r="B36" s="17"/>
      <c r="C36" s="21"/>
      <c r="D36" s="16"/>
      <c r="E36" s="24"/>
      <c r="F36" s="17"/>
      <c r="G36" s="20"/>
      <c r="H36" s="17"/>
      <c r="I36" s="20"/>
      <c r="J36" s="17"/>
      <c r="K36" s="17"/>
    </row>
    <row r="37" spans="1:11">
      <c r="A37" s="20"/>
      <c r="B37" s="17"/>
      <c r="C37" s="21"/>
      <c r="D37" s="16"/>
      <c r="E37" s="24"/>
      <c r="F37" s="16"/>
      <c r="G37" s="15"/>
      <c r="H37" s="27"/>
      <c r="I37" s="28"/>
      <c r="J37" s="27"/>
      <c r="K37" s="27"/>
    </row>
    <row r="38" spans="1:11">
      <c r="A38" s="20"/>
      <c r="B38" s="17"/>
      <c r="C38" s="6"/>
      <c r="D38" s="27"/>
      <c r="E38" s="6"/>
      <c r="F38" s="27"/>
      <c r="G38" s="28"/>
      <c r="H38" s="19"/>
      <c r="I38" s="17"/>
      <c r="J38" s="17"/>
      <c r="K38" s="17"/>
    </row>
    <row r="39" spans="1:11">
      <c r="A39" s="20"/>
      <c r="B39" s="17"/>
      <c r="C39" s="17"/>
      <c r="D39" s="19"/>
      <c r="E39" s="17"/>
      <c r="F39" s="17"/>
      <c r="G39" s="20"/>
      <c r="H39" s="17"/>
      <c r="I39" s="26"/>
      <c r="J39" s="16"/>
      <c r="K39" s="16"/>
    </row>
    <row r="40" spans="1:11">
      <c r="A40" s="20"/>
      <c r="B40" s="17"/>
      <c r="C40" s="17"/>
      <c r="D40" s="17"/>
      <c r="E40" s="16"/>
      <c r="F40" s="16"/>
      <c r="G40" s="15"/>
      <c r="H40" s="27"/>
      <c r="J40" s="27"/>
      <c r="K40" s="27"/>
    </row>
    <row r="41" spans="1:11">
      <c r="A41" s="20"/>
      <c r="B41" s="17"/>
      <c r="C41" s="27"/>
      <c r="D41" s="16"/>
      <c r="F41" s="27"/>
      <c r="G41" s="28"/>
      <c r="H41" s="17"/>
      <c r="I41" s="22"/>
      <c r="J41" s="17"/>
      <c r="K41" s="17"/>
    </row>
    <row r="42" spans="1:11">
      <c r="A42" s="20"/>
      <c r="B42" s="17"/>
      <c r="C42" s="17"/>
      <c r="D42" s="17"/>
      <c r="E42" s="21"/>
      <c r="F42" s="17"/>
      <c r="G42" s="20"/>
      <c r="H42" s="17"/>
      <c r="I42" s="22"/>
      <c r="J42" s="17"/>
      <c r="K42" s="17"/>
    </row>
    <row r="43" spans="1:11">
      <c r="A43" s="15"/>
      <c r="B43" s="17"/>
      <c r="C43" s="19"/>
      <c r="D43" s="25"/>
      <c r="E43" s="27"/>
      <c r="F43" s="27"/>
      <c r="G43" s="20"/>
      <c r="H43" s="17"/>
      <c r="I43" s="22"/>
      <c r="J43" s="17"/>
      <c r="K43" s="17"/>
    </row>
    <row r="44" spans="1:11">
      <c r="A44" s="20"/>
      <c r="B44" s="17"/>
      <c r="C44" s="17"/>
      <c r="D44" s="21"/>
      <c r="E44" s="17"/>
      <c r="F44" s="17"/>
      <c r="G44" s="15"/>
      <c r="H44" s="16"/>
      <c r="I44" s="26"/>
      <c r="J44" s="16"/>
      <c r="K44" s="16"/>
    </row>
    <row r="45" spans="1:11">
      <c r="A45" s="20"/>
      <c r="B45" s="17"/>
      <c r="C45" s="16"/>
      <c r="D45" s="24"/>
      <c r="E45" s="16"/>
      <c r="F45" s="16"/>
      <c r="G45" s="15"/>
      <c r="H45" s="17"/>
      <c r="I45" s="17"/>
      <c r="J45" s="17"/>
      <c r="K45" s="17"/>
    </row>
    <row r="46" spans="1:11">
      <c r="A46" s="18"/>
      <c r="B46" s="19"/>
      <c r="C46" s="19"/>
      <c r="D46" s="25"/>
      <c r="E46" s="19"/>
      <c r="F46" s="19"/>
      <c r="G46" s="18"/>
      <c r="H46" s="19"/>
      <c r="I46" s="23"/>
      <c r="J46" s="19"/>
      <c r="K46" s="19"/>
    </row>
    <row r="47" spans="1:11">
      <c r="A47" s="17"/>
      <c r="B47" s="17"/>
      <c r="C47" s="17"/>
      <c r="D47" s="21"/>
      <c r="E47" s="17"/>
      <c r="F47" s="17"/>
      <c r="G47" s="22"/>
      <c r="H47" s="17"/>
      <c r="I47" s="22"/>
      <c r="J47" s="17"/>
      <c r="K47" s="17"/>
    </row>
    <row r="48" spans="1:11">
      <c r="A48" s="149"/>
      <c r="B48" s="150"/>
      <c r="C48" s="150"/>
      <c r="D48" s="25"/>
      <c r="E48" s="19"/>
      <c r="F48" s="19"/>
      <c r="G48" s="150"/>
      <c r="H48" s="150"/>
      <c r="I48" s="150"/>
      <c r="J48" s="150"/>
      <c r="K48" s="150"/>
    </row>
    <row r="51" spans="8:8">
      <c r="H51" s="151"/>
    </row>
  </sheetData>
  <pageMargins left="0.62992125984252001" right="0.23622047244094499" top="0.47244094488188998" bottom="0.196850393700787" header="0.31496062992126" footer="0.15748031496063"/>
  <pageSetup paperSize="9" scale="71" orientation="landscape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44A167-3425-4414-969B-BEA2288452DF}">
  <sheetPr codeName="Hoja2">
    <pageSetUpPr fitToPage="1"/>
  </sheetPr>
  <dimension ref="B1:M34"/>
  <sheetViews>
    <sheetView workbookViewId="0"/>
  </sheetViews>
  <sheetFormatPr baseColWidth="10" defaultColWidth="8.88671875" defaultRowHeight="14.4"/>
  <cols>
    <col min="1" max="1" width="11" customWidth="1"/>
    <col min="2" max="2" width="12.44140625" customWidth="1"/>
    <col min="3" max="3" width="12.88671875" customWidth="1"/>
    <col min="4" max="4" width="11.44140625" customWidth="1"/>
    <col min="12" max="12" width="3.33203125" customWidth="1"/>
  </cols>
  <sheetData>
    <row r="1" spans="2:13" ht="21">
      <c r="E1" s="5"/>
      <c r="H1" s="191"/>
      <c r="I1" s="191"/>
      <c r="J1" s="191"/>
      <c r="K1" s="191"/>
      <c r="L1" s="191"/>
      <c r="M1" s="191"/>
    </row>
    <row r="2" spans="2:13" ht="18">
      <c r="H2" s="192"/>
      <c r="I2" s="192"/>
      <c r="J2" s="192"/>
      <c r="K2" s="192"/>
      <c r="L2" s="192"/>
      <c r="M2" s="192"/>
    </row>
    <row r="5" spans="2:13" ht="15.6">
      <c r="F5" s="11"/>
    </row>
    <row r="7" spans="2:13" ht="15.6">
      <c r="B7" s="9"/>
      <c r="C7" s="9"/>
    </row>
    <row r="8" spans="2:13" ht="15.6">
      <c r="B8" s="9"/>
      <c r="C8" s="9"/>
    </row>
    <row r="9" spans="2:13" ht="15.6">
      <c r="B9" s="9"/>
      <c r="C9" s="9"/>
    </row>
    <row r="10" spans="2:13" ht="15.6">
      <c r="B10" s="10"/>
      <c r="C10" s="10"/>
    </row>
    <row r="11" spans="2:13" ht="15.6">
      <c r="B11" s="9"/>
      <c r="C11" s="9"/>
    </row>
    <row r="12" spans="2:13" ht="15.6">
      <c r="B12" s="9"/>
      <c r="C12" s="9"/>
    </row>
    <row r="13" spans="2:13" ht="15.6">
      <c r="B13" s="9"/>
      <c r="C13" s="9"/>
    </row>
    <row r="14" spans="2:13" ht="15.6">
      <c r="B14" s="10"/>
      <c r="C14" s="10"/>
    </row>
    <row r="15" spans="2:13" ht="17.399999999999999" customHeight="1">
      <c r="B15" s="9"/>
      <c r="C15" s="9"/>
    </row>
    <row r="16" spans="2:13" ht="16.2" customHeight="1">
      <c r="B16" s="9"/>
      <c r="C16" s="12"/>
      <c r="G16" s="1"/>
    </row>
    <row r="17" spans="2:13" ht="17.399999999999999" customHeight="1">
      <c r="B17" s="10"/>
      <c r="C17" s="10"/>
      <c r="G17" s="2"/>
    </row>
    <row r="18" spans="2:13" ht="15.6">
      <c r="B18" s="9"/>
      <c r="C18" s="9"/>
    </row>
    <row r="19" spans="2:13" ht="15.6">
      <c r="B19" s="9"/>
      <c r="C19" s="9"/>
    </row>
    <row r="20" spans="2:13" ht="15.6">
      <c r="B20" s="10"/>
      <c r="C20" s="10"/>
    </row>
    <row r="21" spans="2:13" ht="15.6">
      <c r="B21" s="9"/>
      <c r="C21" s="9"/>
    </row>
    <row r="22" spans="2:13" ht="15.6">
      <c r="B22" s="10"/>
      <c r="C22" s="10"/>
    </row>
    <row r="23" spans="2:13" ht="15.6">
      <c r="B23" s="9"/>
      <c r="C23" s="9"/>
    </row>
    <row r="24" spans="2:13" ht="15.6">
      <c r="B24" s="10"/>
      <c r="C24" s="10"/>
    </row>
    <row r="25" spans="2:13" ht="15.6">
      <c r="B25" s="10"/>
      <c r="C25" s="10"/>
    </row>
    <row r="26" spans="2:13" ht="15.6">
      <c r="B26" s="10"/>
      <c r="C26" s="10"/>
    </row>
    <row r="27" spans="2:13" ht="15.6">
      <c r="B27" s="10"/>
      <c r="C27" s="10"/>
    </row>
    <row r="28" spans="2:13" ht="15.6">
      <c r="B28" s="9"/>
      <c r="C28" s="9"/>
    </row>
    <row r="29" spans="2:13" ht="15.6">
      <c r="B29" s="10"/>
      <c r="C29" s="10"/>
      <c r="M29" s="8"/>
    </row>
    <row r="30" spans="2:13" ht="15.6">
      <c r="B30" s="9"/>
      <c r="C30" s="9"/>
    </row>
    <row r="31" spans="2:13" ht="15.6">
      <c r="B31" s="9"/>
      <c r="C31" s="9"/>
    </row>
    <row r="32" spans="2:13" ht="15.6">
      <c r="B32" s="9"/>
      <c r="C32" s="9"/>
    </row>
    <row r="33" spans="2:3" ht="15.6">
      <c r="B33" s="10"/>
      <c r="C33" s="10"/>
    </row>
    <row r="34" spans="2:3" ht="15.6">
      <c r="B34" s="10"/>
      <c r="C34" s="10"/>
    </row>
  </sheetData>
  <mergeCells count="2">
    <mergeCell ref="H1:M1"/>
    <mergeCell ref="H2:M2"/>
  </mergeCells>
  <pageMargins left="0.70866141732283505" right="0.70866141732283505" top="0.74803149606299202" bottom="0.74803149606299202" header="0.31496062992126" footer="0.31496062992126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177EE0-AEA4-4D50-944A-EB1181D86F14}">
  <sheetPr codeName="Hoja3">
    <pageSetUpPr fitToPage="1"/>
  </sheetPr>
  <dimension ref="A1:O39"/>
  <sheetViews>
    <sheetView workbookViewId="0"/>
  </sheetViews>
  <sheetFormatPr baseColWidth="10" defaultColWidth="8.88671875" defaultRowHeight="14.4"/>
  <cols>
    <col min="1" max="1" width="32.88671875" customWidth="1"/>
    <col min="2" max="2" width="18.6640625" customWidth="1"/>
    <col min="3" max="3" width="22.5546875" customWidth="1"/>
    <col min="4" max="8" width="15.44140625" customWidth="1"/>
    <col min="9" max="9" width="11.88671875" customWidth="1"/>
    <col min="10" max="10" width="10.5546875" customWidth="1"/>
    <col min="11" max="11" width="11.109375" customWidth="1"/>
  </cols>
  <sheetData>
    <row r="1" spans="1:15" ht="19.2" customHeight="1">
      <c r="A1" s="32" t="s">
        <v>20</v>
      </c>
      <c r="B1" s="13"/>
      <c r="C1" s="13"/>
      <c r="D1" s="13"/>
      <c r="E1" s="5"/>
      <c r="G1" s="4"/>
      <c r="H1" s="4"/>
      <c r="I1" s="4"/>
      <c r="J1" s="14"/>
      <c r="K1" s="14"/>
      <c r="L1" s="4"/>
    </row>
    <row r="2" spans="1:15" ht="15" customHeight="1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3"/>
    </row>
    <row r="3" spans="1:15" ht="15" customHeight="1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3"/>
    </row>
    <row r="4" spans="1:15" ht="15" customHeight="1">
      <c r="A4" s="31" t="s">
        <v>19</v>
      </c>
      <c r="B4" s="13"/>
      <c r="C4" s="13"/>
      <c r="D4" s="13"/>
      <c r="E4" s="13"/>
      <c r="F4" s="13"/>
      <c r="G4" s="13"/>
      <c r="H4" s="33"/>
      <c r="I4" s="34" t="s">
        <v>172</v>
      </c>
      <c r="J4" s="13"/>
      <c r="K4" s="13"/>
    </row>
    <row r="5" spans="1:15" ht="15" customHeight="1">
      <c r="A5" s="199" t="s">
        <v>15</v>
      </c>
      <c r="B5" s="199"/>
      <c r="C5" s="199"/>
      <c r="D5" s="197" t="s">
        <v>154</v>
      </c>
      <c r="E5" s="197"/>
      <c r="F5" s="198" t="s">
        <v>0</v>
      </c>
      <c r="G5" s="198"/>
      <c r="H5" s="197" t="s">
        <v>12</v>
      </c>
      <c r="I5" s="197"/>
      <c r="J5" s="37"/>
      <c r="K5" s="7"/>
    </row>
    <row r="6" spans="1:15" ht="15" customHeight="1">
      <c r="A6" s="199"/>
      <c r="B6" s="199"/>
      <c r="C6" s="199"/>
      <c r="D6" s="164">
        <v>2025</v>
      </c>
      <c r="E6" s="164">
        <v>2026</v>
      </c>
      <c r="F6" s="164">
        <v>2025</v>
      </c>
      <c r="G6" s="164">
        <v>2026</v>
      </c>
      <c r="H6" s="164" t="s">
        <v>13</v>
      </c>
      <c r="I6" s="170" t="s">
        <v>14</v>
      </c>
      <c r="J6" s="166"/>
      <c r="K6" s="13"/>
    </row>
    <row r="7" spans="1:15" ht="15" customHeight="1">
      <c r="A7" s="200" t="s">
        <v>16</v>
      </c>
      <c r="B7" s="155" t="s">
        <v>21</v>
      </c>
      <c r="C7" s="148" t="s">
        <v>2</v>
      </c>
      <c r="D7" s="53" cm="1">
        <f t="array" ref="D7:G7">Líquidos!B35:E35</f>
        <v>14913586</v>
      </c>
      <c r="E7" s="53">
        <v>16078357</v>
      </c>
      <c r="F7" s="53">
        <v>118486641</v>
      </c>
      <c r="G7" s="53">
        <v>123171330</v>
      </c>
      <c r="H7" s="165">
        <f>G7-F7</f>
        <v>4684689</v>
      </c>
      <c r="I7" s="142">
        <f>((G7*100/F7)-100)</f>
        <v>3.9537697756154699</v>
      </c>
      <c r="J7" s="171"/>
      <c r="K7" s="13"/>
    </row>
    <row r="8" spans="1:15" ht="15" customHeight="1">
      <c r="A8" s="200"/>
      <c r="B8" s="42" t="s">
        <v>22</v>
      </c>
      <c r="C8" s="42" t="s">
        <v>2</v>
      </c>
      <c r="D8" s="53" cm="1">
        <f t="array" ref="D8:G8">Sólidos!B35:E35</f>
        <v>6273326</v>
      </c>
      <c r="E8" s="53">
        <v>7769674</v>
      </c>
      <c r="F8" s="55">
        <v>52534080</v>
      </c>
      <c r="G8" s="53">
        <v>52793632</v>
      </c>
      <c r="H8" s="47">
        <f t="shared" ref="H8:H18" si="0">G8-F8</f>
        <v>259552</v>
      </c>
      <c r="I8" s="141">
        <f>((G8*100/F8)-100)</f>
        <v>0.49406404375977786</v>
      </c>
      <c r="J8" s="37"/>
      <c r="K8" s="13"/>
    </row>
    <row r="9" spans="1:15" ht="15" customHeight="1">
      <c r="A9" s="200"/>
      <c r="B9" s="193" t="s">
        <v>23</v>
      </c>
      <c r="C9" s="43" t="s">
        <v>2</v>
      </c>
      <c r="D9" s="53" cm="1">
        <f t="array" ref="D9:G9">'Mercancía general'!B35:E35</f>
        <v>22173978</v>
      </c>
      <c r="E9" s="66">
        <v>22285368</v>
      </c>
      <c r="F9" s="53">
        <v>187538420</v>
      </c>
      <c r="G9" s="67">
        <v>186378043</v>
      </c>
      <c r="H9" s="47">
        <f t="shared" si="0"/>
        <v>-1160377</v>
      </c>
      <c r="I9" s="142">
        <f t="shared" ref="I9:I30" si="1">((G9*100/F9)-100)</f>
        <v>-0.61874094918790945</v>
      </c>
      <c r="J9" s="37"/>
      <c r="K9" s="13"/>
    </row>
    <row r="10" spans="1:15" ht="15" customHeight="1">
      <c r="A10" s="200"/>
      <c r="B10" s="193"/>
      <c r="C10" s="36" t="s">
        <v>24</v>
      </c>
      <c r="D10" s="56" cm="1">
        <f t="array" ref="D10:G10">'Mercancías contenedores'!B35:E35</f>
        <v>15800891</v>
      </c>
      <c r="E10" s="56">
        <v>15576882</v>
      </c>
      <c r="F10" s="68">
        <v>128489934</v>
      </c>
      <c r="G10" s="56">
        <v>126619917</v>
      </c>
      <c r="H10" s="48">
        <f t="shared" si="0"/>
        <v>-1870017</v>
      </c>
      <c r="I10" s="143">
        <f t="shared" si="1"/>
        <v>-1.4553801545263525</v>
      </c>
      <c r="J10" s="37"/>
      <c r="K10" s="13"/>
    </row>
    <row r="11" spans="1:15" ht="15" customHeight="1">
      <c r="A11" s="200"/>
      <c r="B11" s="193"/>
      <c r="C11" s="36" t="s">
        <v>25</v>
      </c>
      <c r="D11" s="69">
        <f>D9-D10</f>
        <v>6373087</v>
      </c>
      <c r="E11" s="69">
        <f t="shared" ref="E11:G11" si="2">E9-E10</f>
        <v>6708486</v>
      </c>
      <c r="F11" s="70">
        <f t="shared" si="2"/>
        <v>59048486</v>
      </c>
      <c r="G11" s="71">
        <f t="shared" si="2"/>
        <v>59758126</v>
      </c>
      <c r="H11" s="48">
        <f t="shared" si="0"/>
        <v>709640</v>
      </c>
      <c r="I11" s="144">
        <f t="shared" si="1"/>
        <v>1.2017920323986004</v>
      </c>
      <c r="J11" s="37"/>
      <c r="K11" s="13"/>
    </row>
    <row r="12" spans="1:15" ht="15" customHeight="1">
      <c r="A12" s="200"/>
      <c r="B12" s="40"/>
      <c r="C12" s="41" t="s">
        <v>26</v>
      </c>
      <c r="D12" s="49">
        <f>SUM(D7,D8,D9)</f>
        <v>43360890</v>
      </c>
      <c r="E12" s="49">
        <f>SUM(E7,E8,E9)</f>
        <v>46133399</v>
      </c>
      <c r="F12" s="49">
        <f>SUM(F7,F8,F9)</f>
        <v>358559141</v>
      </c>
      <c r="G12" s="49">
        <f>SUM(G7,G8,G9)</f>
        <v>362343005</v>
      </c>
      <c r="H12" s="50">
        <f t="shared" si="0"/>
        <v>3783864</v>
      </c>
      <c r="I12" s="145">
        <f t="shared" si="1"/>
        <v>1.0552970395475114</v>
      </c>
      <c r="J12" s="37"/>
      <c r="K12" s="13"/>
    </row>
    <row r="13" spans="1:15" ht="15" customHeight="1">
      <c r="A13" s="195" t="s">
        <v>17</v>
      </c>
      <c r="B13" s="42" t="s">
        <v>27</v>
      </c>
      <c r="C13" s="43" t="s">
        <v>2</v>
      </c>
      <c r="D13" s="51" cm="1">
        <f t="array" ref="D13:G13">Pesca!B35:E35</f>
        <v>11707.444</v>
      </c>
      <c r="E13" s="52">
        <v>11678.089</v>
      </c>
      <c r="F13" s="53">
        <v>96346.482999999993</v>
      </c>
      <c r="G13" s="54">
        <v>84006.492999999988</v>
      </c>
      <c r="H13" s="53">
        <f>G13-F13</f>
        <v>-12339.990000000005</v>
      </c>
      <c r="I13" s="146">
        <f t="shared" si="1"/>
        <v>-12.807929896102181</v>
      </c>
      <c r="J13" s="38"/>
      <c r="K13" s="13"/>
    </row>
    <row r="14" spans="1:15" ht="15" customHeight="1">
      <c r="A14" s="195"/>
      <c r="B14" s="193" t="s">
        <v>28</v>
      </c>
      <c r="C14" s="43" t="s">
        <v>2</v>
      </c>
      <c r="D14" s="55" cm="1">
        <f t="array" ref="D14:G14">Avituallamiento!B35:E35</f>
        <v>975414</v>
      </c>
      <c r="E14" s="53">
        <v>1045305</v>
      </c>
      <c r="F14" s="53">
        <v>7645492</v>
      </c>
      <c r="G14" s="52">
        <v>7968777</v>
      </c>
      <c r="H14" s="53">
        <f>G14-F14</f>
        <v>323285</v>
      </c>
      <c r="I14" s="142">
        <f t="shared" si="1"/>
        <v>4.2284394516402557</v>
      </c>
      <c r="J14" s="13"/>
      <c r="K14" s="13"/>
    </row>
    <row r="15" spans="1:15" ht="15" customHeight="1">
      <c r="A15" s="195"/>
      <c r="B15" s="193"/>
      <c r="C15" s="36" t="s">
        <v>29</v>
      </c>
      <c r="D15" s="56" cm="1">
        <f t="array" ref="D15:G15">'Avi. combustibles'!B35:E35</f>
        <v>810653</v>
      </c>
      <c r="E15" s="57">
        <v>879872</v>
      </c>
      <c r="F15" s="58">
        <v>6333223</v>
      </c>
      <c r="G15" s="58">
        <v>6579707</v>
      </c>
      <c r="H15" s="56">
        <f>G15-F15</f>
        <v>246484</v>
      </c>
      <c r="I15" s="147">
        <f t="shared" si="1"/>
        <v>3.891920432929652</v>
      </c>
      <c r="J15" s="13"/>
      <c r="K15" s="13"/>
      <c r="L15" s="39"/>
      <c r="O15" s="39"/>
    </row>
    <row r="16" spans="1:15" ht="15" customHeight="1">
      <c r="A16" s="195"/>
      <c r="B16" s="42" t="s">
        <v>30</v>
      </c>
      <c r="C16" s="43" t="s">
        <v>2</v>
      </c>
      <c r="D16" s="59" cm="1">
        <f t="array" ref="D16:G16">'Tráfico interior'!B35:E35</f>
        <v>297859</v>
      </c>
      <c r="E16" s="60">
        <v>308682</v>
      </c>
      <c r="F16" s="51">
        <v>2450390</v>
      </c>
      <c r="G16" s="52">
        <v>2605693</v>
      </c>
      <c r="H16" s="53">
        <f>G16-F16</f>
        <v>155303</v>
      </c>
      <c r="I16" s="141">
        <f t="shared" si="1"/>
        <v>6.3378890707193563</v>
      </c>
      <c r="J16" s="13"/>
      <c r="K16" s="13"/>
    </row>
    <row r="17" spans="1:14" ht="15" customHeight="1">
      <c r="A17" s="195"/>
      <c r="B17" s="45"/>
      <c r="C17" s="45" t="s">
        <v>26</v>
      </c>
      <c r="D17" s="157">
        <f>SUM(D13,D14,D16)</f>
        <v>1284980.4440000001</v>
      </c>
      <c r="E17" s="158">
        <f t="shared" ref="E17:G17" si="3">SUM(E13,E14,E16)</f>
        <v>1365665.0889999999</v>
      </c>
      <c r="F17" s="158">
        <f t="shared" si="3"/>
        <v>10192228.482999999</v>
      </c>
      <c r="G17" s="158">
        <f t="shared" si="3"/>
        <v>10658476.493000001</v>
      </c>
      <c r="H17" s="159">
        <f>G17-F17</f>
        <v>466248.01000000164</v>
      </c>
      <c r="I17" s="145">
        <f t="shared" si="1"/>
        <v>4.5745443283348095</v>
      </c>
      <c r="J17" s="13"/>
      <c r="K17" s="13"/>
    </row>
    <row r="18" spans="1:14" ht="15" customHeight="1">
      <c r="A18" s="196" t="s">
        <v>31</v>
      </c>
      <c r="B18" s="196"/>
      <c r="C18" s="196"/>
      <c r="D18" s="153">
        <f>D12+D17</f>
        <v>44645870.443999998</v>
      </c>
      <c r="E18" s="172">
        <f>E12+E17</f>
        <v>47499064.089000002</v>
      </c>
      <c r="F18" s="172">
        <f>F12+F17</f>
        <v>368751369.48299998</v>
      </c>
      <c r="G18" s="172">
        <f>G12+G17</f>
        <v>373001481.49300003</v>
      </c>
      <c r="H18" s="174">
        <f t="shared" si="0"/>
        <v>4250112.0100000501</v>
      </c>
      <c r="I18" s="173">
        <f t="shared" si="1"/>
        <v>1.1525684680056401</v>
      </c>
      <c r="J18" s="37"/>
      <c r="K18" s="13"/>
    </row>
    <row r="19" spans="1:14" ht="15" customHeight="1">
      <c r="A19" s="161"/>
      <c r="B19" s="163"/>
      <c r="C19" s="160"/>
      <c r="D19" s="162"/>
      <c r="E19" s="167"/>
      <c r="F19" s="168"/>
      <c r="G19" s="168"/>
      <c r="H19" s="169"/>
      <c r="I19" s="169"/>
      <c r="J19" s="37"/>
      <c r="K19" s="13"/>
      <c r="N19" s="39"/>
    </row>
    <row r="20" spans="1:14" ht="15" customHeight="1">
      <c r="A20" s="194" t="s">
        <v>48</v>
      </c>
      <c r="B20" s="193" t="s">
        <v>32</v>
      </c>
      <c r="C20" s="42" t="s">
        <v>2</v>
      </c>
      <c r="D20" s="53" cm="1">
        <f t="array" ref="D20:G20">'Mercancías tránsito'!B35:E35</f>
        <v>12121543</v>
      </c>
      <c r="E20" s="53">
        <v>12087093</v>
      </c>
      <c r="F20" s="53">
        <v>99814726</v>
      </c>
      <c r="G20" s="53">
        <v>98292862</v>
      </c>
      <c r="H20" s="61">
        <f>G20-F20</f>
        <v>-1521864</v>
      </c>
      <c r="I20" s="62">
        <f t="shared" si="1"/>
        <v>-1.5246888520237007</v>
      </c>
      <c r="J20" s="13"/>
      <c r="K20" s="13"/>
      <c r="L20" s="13"/>
      <c r="M20" s="13"/>
    </row>
    <row r="21" spans="1:14" ht="15" customHeight="1">
      <c r="A21" s="194"/>
      <c r="B21" s="193"/>
      <c r="C21" s="35" t="s">
        <v>24</v>
      </c>
      <c r="D21" s="63" cm="1">
        <f t="array" ref="D21:G21">'Mercan. contene. tránsito'!B35:E35</f>
        <v>9320000</v>
      </c>
      <c r="E21" s="63">
        <v>9029601</v>
      </c>
      <c r="F21" s="63">
        <v>75615430</v>
      </c>
      <c r="G21" s="63">
        <v>73831383</v>
      </c>
      <c r="H21" s="64">
        <f>G21-F21</f>
        <v>-1784047</v>
      </c>
      <c r="I21" s="65">
        <f t="shared" si="1"/>
        <v>-2.3593689806432394</v>
      </c>
      <c r="J21" s="13"/>
      <c r="K21" s="13"/>
      <c r="L21" s="13"/>
      <c r="M21" s="13"/>
    </row>
    <row r="22" spans="1:14" ht="15" customHeight="1">
      <c r="A22" s="194"/>
      <c r="B22" s="193" t="s">
        <v>33</v>
      </c>
      <c r="C22" s="42" t="s">
        <v>34</v>
      </c>
      <c r="D22" s="53" cm="1">
        <f t="array" ref="D22:G22">'Ro-Ro'!B35:E35</f>
        <v>5419957</v>
      </c>
      <c r="E22" s="53">
        <v>5758262</v>
      </c>
      <c r="F22" s="53">
        <v>50469602</v>
      </c>
      <c r="G22" s="53">
        <v>50573456</v>
      </c>
      <c r="H22" s="61">
        <f t="shared" ref="H22:H30" si="4">G22-F22</f>
        <v>103854</v>
      </c>
      <c r="I22" s="62">
        <f t="shared" si="1"/>
        <v>0.20577534968474254</v>
      </c>
      <c r="J22" s="13"/>
      <c r="K22" s="13"/>
      <c r="L22" s="13"/>
      <c r="M22" s="13"/>
    </row>
    <row r="23" spans="1:14" ht="15" customHeight="1">
      <c r="A23" s="194"/>
      <c r="B23" s="193"/>
      <c r="C23" s="44" t="s">
        <v>35</v>
      </c>
      <c r="D23" s="63" cm="1">
        <f t="array" ref="D23:G23">'Ro-Ro UTIS'!B35:E35</f>
        <v>239362</v>
      </c>
      <c r="E23" s="63">
        <v>250567</v>
      </c>
      <c r="F23" s="63">
        <v>2172067</v>
      </c>
      <c r="G23" s="63">
        <v>2160532</v>
      </c>
      <c r="H23" s="64">
        <f t="shared" si="4"/>
        <v>-11535</v>
      </c>
      <c r="I23" s="65">
        <f t="shared" si="1"/>
        <v>-0.53106096635140432</v>
      </c>
      <c r="J23" s="13"/>
      <c r="K23" s="13"/>
      <c r="L23" s="13"/>
      <c r="M23" s="13"/>
    </row>
    <row r="24" spans="1:14" ht="15" customHeight="1">
      <c r="A24" s="194"/>
      <c r="B24" s="193" t="s">
        <v>36</v>
      </c>
      <c r="C24" s="42" t="s">
        <v>2</v>
      </c>
      <c r="D24" s="53" cm="1">
        <f t="array" ref="D24:G24">TEUS!B35:E35</f>
        <v>1601433.25</v>
      </c>
      <c r="E24" s="53">
        <v>1563877.25</v>
      </c>
      <c r="F24" s="53">
        <v>12476793.75</v>
      </c>
      <c r="G24" s="53">
        <v>12569837.75</v>
      </c>
      <c r="H24" s="61">
        <f t="shared" si="4"/>
        <v>93044</v>
      </c>
      <c r="I24" s="62">
        <f t="shared" si="1"/>
        <v>0.74573645973750047</v>
      </c>
      <c r="J24" s="13"/>
      <c r="K24" s="13"/>
      <c r="L24" s="13"/>
      <c r="M24" s="13"/>
    </row>
    <row r="25" spans="1:14" ht="15" customHeight="1">
      <c r="A25" s="194"/>
      <c r="B25" s="193"/>
      <c r="C25" s="35" t="s">
        <v>40</v>
      </c>
      <c r="D25" s="63" cm="1">
        <f t="array" ref="D25:G25">'TEUS tránsito'!B35:E35</f>
        <v>839575.5</v>
      </c>
      <c r="E25" s="63">
        <v>787235.75</v>
      </c>
      <c r="F25" s="63">
        <v>6491758.5</v>
      </c>
      <c r="G25" s="63">
        <v>6467688.25</v>
      </c>
      <c r="H25" s="64">
        <f t="shared" si="4"/>
        <v>-24070.25</v>
      </c>
      <c r="I25" s="65">
        <f t="shared" si="1"/>
        <v>-0.3707816610861272</v>
      </c>
      <c r="J25" s="13"/>
      <c r="K25" s="13"/>
      <c r="L25" s="13"/>
      <c r="M25" s="13"/>
    </row>
    <row r="26" spans="1:14" ht="15" customHeight="1">
      <c r="A26" s="194"/>
      <c r="B26" s="193"/>
      <c r="C26" s="35" t="s">
        <v>171</v>
      </c>
      <c r="D26" s="63" cm="1">
        <f t="array" ref="D26:G26">'TEUS nacional'!B35:E35</f>
        <v>180549.5</v>
      </c>
      <c r="E26" s="63">
        <v>194195.75</v>
      </c>
      <c r="F26" s="63">
        <v>1421310.25</v>
      </c>
      <c r="G26" s="63">
        <v>1457777</v>
      </c>
      <c r="H26" s="64">
        <f t="shared" si="4"/>
        <v>36466.75</v>
      </c>
      <c r="I26" s="65">
        <f t="shared" si="1"/>
        <v>2.5657135730921539</v>
      </c>
      <c r="J26" s="13"/>
      <c r="K26" s="13"/>
      <c r="L26" s="13"/>
      <c r="M26" s="13"/>
    </row>
    <row r="27" spans="1:14" ht="15" customHeight="1">
      <c r="A27" s="194"/>
      <c r="B27" s="193"/>
      <c r="C27" s="35" t="s">
        <v>170</v>
      </c>
      <c r="D27" s="63" cm="1">
        <f t="array" ref="D27:G27">'TEUS exterior'!B35:E35</f>
        <v>581308.25</v>
      </c>
      <c r="E27" s="63">
        <v>582445.75</v>
      </c>
      <c r="F27" s="63">
        <v>4563725</v>
      </c>
      <c r="G27" s="63">
        <v>4644372.5</v>
      </c>
      <c r="H27" s="64">
        <f t="shared" si="4"/>
        <v>80647.5</v>
      </c>
      <c r="I27" s="65">
        <f t="shared" si="1"/>
        <v>1.7671419728401645</v>
      </c>
      <c r="J27" s="13"/>
      <c r="K27" s="13"/>
      <c r="L27" s="13"/>
      <c r="M27" s="13"/>
    </row>
    <row r="28" spans="1:14" ht="15" customHeight="1">
      <c r="A28" s="194"/>
      <c r="B28" s="193" t="s">
        <v>37</v>
      </c>
      <c r="C28" s="42" t="s">
        <v>41</v>
      </c>
      <c r="D28" s="53" cm="1">
        <f t="array" ref="D28:G28">'Buques número'!B35:E35</f>
        <v>15818</v>
      </c>
      <c r="E28" s="53">
        <v>16453</v>
      </c>
      <c r="F28" s="53">
        <v>109901</v>
      </c>
      <c r="G28" s="53">
        <v>108461</v>
      </c>
      <c r="H28" s="61">
        <f t="shared" si="4"/>
        <v>-1440</v>
      </c>
      <c r="I28" s="62">
        <f t="shared" si="1"/>
        <v>-1.3102701522279148</v>
      </c>
      <c r="J28" s="13"/>
      <c r="K28" s="13"/>
      <c r="L28" s="13"/>
      <c r="M28" s="13"/>
    </row>
    <row r="29" spans="1:14" ht="15" customHeight="1">
      <c r="A29" s="194"/>
      <c r="B29" s="193"/>
      <c r="C29" s="42" t="s">
        <v>42</v>
      </c>
      <c r="D29" s="53" cm="1">
        <f t="array" ref="D29:G29">'Buques GT'!B35:E35</f>
        <v>242627758</v>
      </c>
      <c r="E29" s="53">
        <v>264116132</v>
      </c>
      <c r="F29" s="53">
        <v>1799108894</v>
      </c>
      <c r="G29" s="53">
        <v>1808322452</v>
      </c>
      <c r="H29" s="61">
        <f t="shared" si="4"/>
        <v>9213558</v>
      </c>
      <c r="I29" s="62">
        <f t="shared" si="1"/>
        <v>0.51211786183299068</v>
      </c>
      <c r="J29" s="13"/>
      <c r="K29" s="13"/>
      <c r="L29" s="13"/>
      <c r="M29" s="13"/>
    </row>
    <row r="30" spans="1:14" ht="15" customHeight="1">
      <c r="A30" s="194"/>
      <c r="B30" s="193"/>
      <c r="C30" s="35" t="s">
        <v>43</v>
      </c>
      <c r="D30" s="63" cm="1">
        <f t="array" ref="D30:G30">Cruceros!B35:E35</f>
        <v>352</v>
      </c>
      <c r="E30" s="63">
        <v>458</v>
      </c>
      <c r="F30" s="63">
        <v>3150</v>
      </c>
      <c r="G30" s="63">
        <v>3286</v>
      </c>
      <c r="H30" s="64">
        <f t="shared" si="4"/>
        <v>136</v>
      </c>
      <c r="I30" s="65">
        <f t="shared" si="1"/>
        <v>4.3174603174603163</v>
      </c>
      <c r="J30" s="13"/>
      <c r="K30" s="13"/>
      <c r="L30" s="13"/>
      <c r="M30" s="13"/>
    </row>
    <row r="31" spans="1:14" ht="15" customHeight="1">
      <c r="A31" s="194"/>
      <c r="B31" s="193" t="s">
        <v>38</v>
      </c>
      <c r="C31" s="42" t="s">
        <v>2</v>
      </c>
      <c r="D31" s="53" cm="1">
        <f t="array" ref="D31:G31">'Pasajeros total'!B35:E35</f>
        <v>6331785</v>
      </c>
      <c r="E31" s="53">
        <v>6355400</v>
      </c>
      <c r="F31" s="53">
        <v>29340788</v>
      </c>
      <c r="G31" s="53">
        <v>29108922</v>
      </c>
      <c r="H31" s="61">
        <f>G31-F31</f>
        <v>-231866</v>
      </c>
      <c r="I31" s="62">
        <f>((G31*100/F31)-100)</f>
        <v>-0.79025144109967016</v>
      </c>
      <c r="J31" s="13"/>
      <c r="K31" s="13"/>
      <c r="L31" s="13"/>
      <c r="M31" s="13"/>
    </row>
    <row r="32" spans="1:14" ht="15" customHeight="1">
      <c r="A32" s="194"/>
      <c r="B32" s="193"/>
      <c r="C32" s="35" t="s">
        <v>44</v>
      </c>
      <c r="D32" s="63" cm="1">
        <f t="array" ref="D32:G32">'Pasajeros regulares'!B35:E35</f>
        <v>4996959</v>
      </c>
      <c r="E32" s="63">
        <v>4847165</v>
      </c>
      <c r="F32" s="63">
        <v>20424372</v>
      </c>
      <c r="G32" s="63">
        <v>19887671</v>
      </c>
      <c r="H32" s="64">
        <f>G32-F32</f>
        <v>-536701</v>
      </c>
      <c r="I32" s="65">
        <f>((G32*100/F32)-100)</f>
        <v>-2.6277478690654448</v>
      </c>
      <c r="J32" s="13"/>
      <c r="K32" s="13"/>
      <c r="L32" s="13"/>
      <c r="M32" s="13"/>
    </row>
    <row r="33" spans="1:13" ht="15" customHeight="1">
      <c r="A33" s="194"/>
      <c r="B33" s="193"/>
      <c r="C33" s="35" t="s">
        <v>45</v>
      </c>
      <c r="D33" s="63" cm="1">
        <f t="array" ref="D33:G33">'Pasajeros crucero'!B35:E35</f>
        <v>1334826</v>
      </c>
      <c r="E33" s="63">
        <v>1508235</v>
      </c>
      <c r="F33" s="63">
        <v>8916416</v>
      </c>
      <c r="G33" s="63">
        <v>9221251</v>
      </c>
      <c r="H33" s="64">
        <f>G33-F33</f>
        <v>304835</v>
      </c>
      <c r="I33" s="65">
        <f>((G33*100/F33)-100)</f>
        <v>3.4188063903703068</v>
      </c>
      <c r="J33" s="13"/>
      <c r="K33" s="13"/>
      <c r="L33" s="13"/>
      <c r="M33" s="13"/>
    </row>
    <row r="34" spans="1:13" ht="15" customHeight="1">
      <c r="A34" s="194"/>
      <c r="B34" s="193" t="s">
        <v>39</v>
      </c>
      <c r="C34" s="42" t="s">
        <v>46</v>
      </c>
      <c r="D34" s="53" cm="1">
        <f t="array" ref="D34:G34">'Automóviles régimen pasaje'!B35:E35</f>
        <v>1214605</v>
      </c>
      <c r="E34" s="53">
        <v>1211126</v>
      </c>
      <c r="F34" s="53">
        <v>5222757</v>
      </c>
      <c r="G34" s="53">
        <v>5155131</v>
      </c>
      <c r="H34" s="61">
        <f>G34-F34</f>
        <v>-67626</v>
      </c>
      <c r="I34" s="62">
        <f>((G34*100/F34)-100)</f>
        <v>-1.2948333610007126</v>
      </c>
      <c r="J34" s="13"/>
      <c r="K34" s="13"/>
      <c r="L34" s="13"/>
      <c r="M34" s="13"/>
    </row>
    <row r="35" spans="1:13" ht="15" customHeight="1">
      <c r="A35" s="194"/>
      <c r="B35" s="193"/>
      <c r="C35" s="42" t="s">
        <v>164</v>
      </c>
      <c r="D35" s="53" cm="1">
        <f t="array" ref="D35:G35">'Automóviles régimen mercancía'!B35:E35</f>
        <v>194556</v>
      </c>
      <c r="E35" s="53">
        <v>239373</v>
      </c>
      <c r="F35" s="53">
        <v>2284825</v>
      </c>
      <c r="G35" s="53">
        <v>2317734</v>
      </c>
      <c r="H35" s="61">
        <f>G35-F35</f>
        <v>32909</v>
      </c>
      <c r="I35" s="62">
        <f>((G35*100/F35)-100)</f>
        <v>1.4403291280513884</v>
      </c>
      <c r="J35" s="13"/>
      <c r="K35" s="13"/>
      <c r="L35" s="13"/>
      <c r="M35" s="13"/>
    </row>
    <row r="36" spans="1:13" ht="15" customHeight="1">
      <c r="A36" s="73" t="s">
        <v>49</v>
      </c>
      <c r="J36" s="13"/>
      <c r="K36" s="13"/>
      <c r="L36" s="13"/>
      <c r="M36" s="13"/>
    </row>
    <row r="37" spans="1:13">
      <c r="A37" s="46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</row>
    <row r="38" spans="1:13">
      <c r="B38" s="13"/>
      <c r="C38" s="13"/>
      <c r="D38" s="13"/>
      <c r="E38" s="13"/>
      <c r="F38" s="13"/>
      <c r="G38" s="13"/>
      <c r="H38" s="13"/>
      <c r="I38" s="13"/>
      <c r="J38" s="13"/>
      <c r="K38" s="13"/>
    </row>
    <row r="39" spans="1:13">
      <c r="J39" s="13"/>
      <c r="K39" s="13"/>
    </row>
  </sheetData>
  <mergeCells count="16">
    <mergeCell ref="D5:E5"/>
    <mergeCell ref="F5:G5"/>
    <mergeCell ref="H5:I5"/>
    <mergeCell ref="A5:C6"/>
    <mergeCell ref="B9:B11"/>
    <mergeCell ref="A7:A12"/>
    <mergeCell ref="B14:B15"/>
    <mergeCell ref="A13:A17"/>
    <mergeCell ref="A18:C18"/>
    <mergeCell ref="B20:B21"/>
    <mergeCell ref="B22:B23"/>
    <mergeCell ref="B24:B27"/>
    <mergeCell ref="B28:B30"/>
    <mergeCell ref="B31:B33"/>
    <mergeCell ref="A20:A35"/>
    <mergeCell ref="B34:B35"/>
  </mergeCells>
  <conditionalFormatting sqref="H7:I35">
    <cfRule type="expression" dxfId="73" priority="1">
      <formula>H7&lt;0</formula>
    </cfRule>
  </conditionalFormatting>
  <pageMargins left="0.62992125984252001" right="0.23622047244094499" top="0.78740157480314998" bottom="0.23622047244094499" header="0.31496062992126" footer="0.15748031496063"/>
  <pageSetup paperSize="9" scale="84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059D3C-284E-4358-BBFD-101FDFFB5EBF}">
  <sheetPr codeName="Hoja4"/>
  <dimension ref="A1:O49"/>
  <sheetViews>
    <sheetView zoomScale="75" zoomScaleNormal="75" workbookViewId="0"/>
  </sheetViews>
  <sheetFormatPr baseColWidth="10" defaultColWidth="11.44140625" defaultRowHeight="14.4"/>
  <cols>
    <col min="1" max="1" width="20.88671875" customWidth="1"/>
    <col min="2" max="2" width="46" customWidth="1"/>
    <col min="3" max="5" width="14.6640625" customWidth="1"/>
    <col min="6" max="6" width="8" customWidth="1"/>
    <col min="7" max="9" width="14.6640625" customWidth="1"/>
    <col min="10" max="10" width="8" customWidth="1"/>
    <col min="11" max="13" width="14.6640625" customWidth="1"/>
    <col min="14" max="14" width="8" customWidth="1"/>
  </cols>
  <sheetData>
    <row r="1" spans="1:15" ht="21">
      <c r="A1" s="32" t="s">
        <v>47</v>
      </c>
      <c r="B1" s="32"/>
      <c r="C1" s="82"/>
      <c r="D1" s="32"/>
      <c r="E1" s="32"/>
      <c r="H1" s="32"/>
      <c r="I1" s="32"/>
      <c r="L1" s="32"/>
      <c r="M1" s="32"/>
    </row>
    <row r="2" spans="1:15" ht="21">
      <c r="A2" s="79"/>
      <c r="B2" s="79"/>
      <c r="C2" s="82"/>
    </row>
    <row r="3" spans="1:15" ht="21">
      <c r="A3" s="82"/>
      <c r="B3" s="82"/>
      <c r="C3" s="82"/>
    </row>
    <row r="4" spans="1:15">
      <c r="A4" s="83" t="s">
        <v>51</v>
      </c>
      <c r="B4" s="31"/>
      <c r="N4" s="113" t="s">
        <v>172</v>
      </c>
    </row>
    <row r="5" spans="1:15">
      <c r="A5" s="83"/>
      <c r="B5" s="83"/>
      <c r="C5" s="206" t="s">
        <v>3</v>
      </c>
      <c r="D5" s="206"/>
      <c r="E5" s="206"/>
      <c r="F5" s="206"/>
      <c r="G5" s="206" t="s">
        <v>4</v>
      </c>
      <c r="H5" s="206"/>
      <c r="I5" s="206"/>
      <c r="J5" s="206"/>
      <c r="K5" s="206" t="s">
        <v>5</v>
      </c>
      <c r="L5" s="206"/>
      <c r="M5" s="206"/>
      <c r="N5" s="206"/>
    </row>
    <row r="6" spans="1:15">
      <c r="A6" s="204" t="s">
        <v>88</v>
      </c>
      <c r="B6" s="204"/>
      <c r="C6" s="207" t="s">
        <v>89</v>
      </c>
      <c r="D6" s="207"/>
      <c r="E6" s="208" t="s">
        <v>12</v>
      </c>
      <c r="F6" s="208"/>
      <c r="G6" s="208" t="s">
        <v>89</v>
      </c>
      <c r="H6" s="208"/>
      <c r="I6" s="208" t="s">
        <v>12</v>
      </c>
      <c r="J6" s="208"/>
      <c r="K6" s="208" t="s">
        <v>89</v>
      </c>
      <c r="L6" s="208"/>
      <c r="M6" s="208" t="s">
        <v>12</v>
      </c>
      <c r="N6" s="208"/>
    </row>
    <row r="7" spans="1:15">
      <c r="A7" s="204"/>
      <c r="B7" s="204"/>
      <c r="C7" s="180">
        <v>2025</v>
      </c>
      <c r="D7" s="180">
        <v>2026</v>
      </c>
      <c r="E7" s="88" t="s">
        <v>13</v>
      </c>
      <c r="F7" s="88" t="s">
        <v>14</v>
      </c>
      <c r="G7" s="180">
        <v>2025</v>
      </c>
      <c r="H7" s="180">
        <v>2026</v>
      </c>
      <c r="I7" s="88" t="s">
        <v>13</v>
      </c>
      <c r="J7" s="88" t="s">
        <v>14</v>
      </c>
      <c r="K7" s="180">
        <v>2025</v>
      </c>
      <c r="L7" s="180">
        <v>2026</v>
      </c>
      <c r="M7" s="88" t="s">
        <v>13</v>
      </c>
      <c r="N7" s="88" t="s">
        <v>14</v>
      </c>
    </row>
    <row r="8" spans="1:15">
      <c r="A8" s="205" t="s">
        <v>90</v>
      </c>
      <c r="B8" s="102" t="s">
        <v>91</v>
      </c>
      <c r="C8" s="103"/>
      <c r="D8" s="92"/>
      <c r="E8" s="98">
        <f>D8-C8</f>
        <v>0</v>
      </c>
      <c r="F8" s="104" t="e">
        <f>((D8*100/C8)-100)</f>
        <v>#DIV/0!</v>
      </c>
      <c r="G8" s="91"/>
      <c r="H8" s="92"/>
      <c r="I8" s="98">
        <f>H8-G8</f>
        <v>0</v>
      </c>
      <c r="J8" s="104" t="e">
        <f>((H8*100/G8)-100)</f>
        <v>#DIV/0!</v>
      </c>
      <c r="K8" s="91"/>
      <c r="L8" s="92"/>
      <c r="M8" s="98">
        <f>L8-K8</f>
        <v>0</v>
      </c>
      <c r="N8" s="104" t="e">
        <f>((L8*100/K8)-100)</f>
        <v>#DIV/0!</v>
      </c>
      <c r="O8" s="132"/>
    </row>
    <row r="9" spans="1:15">
      <c r="A9" s="205"/>
      <c r="B9" s="116" t="s">
        <v>92</v>
      </c>
      <c r="C9" s="117"/>
      <c r="D9" s="115"/>
      <c r="E9" s="86">
        <f>D9-C9</f>
        <v>0</v>
      </c>
      <c r="F9" s="87" t="e">
        <f>((D9*100/C9)-100)</f>
        <v>#DIV/0!</v>
      </c>
      <c r="G9" s="128"/>
      <c r="H9" s="115"/>
      <c r="I9" s="86">
        <f>H9-G9</f>
        <v>0</v>
      </c>
      <c r="J9" s="87" t="e">
        <f>((H9*100/G9)-100)</f>
        <v>#DIV/0!</v>
      </c>
      <c r="K9" s="128"/>
      <c r="L9" s="115"/>
      <c r="M9" s="86">
        <f>L9-K9</f>
        <v>0</v>
      </c>
      <c r="N9" s="89" t="e">
        <f>((L9*100/K9)-100)</f>
        <v>#DIV/0!</v>
      </c>
    </row>
    <row r="10" spans="1:15">
      <c r="A10" s="205"/>
      <c r="B10" s="90" t="s">
        <v>93</v>
      </c>
      <c r="C10" s="93"/>
      <c r="D10" s="94"/>
      <c r="E10" s="86">
        <f t="shared" ref="E10:E15" si="0">D10-C10</f>
        <v>0</v>
      </c>
      <c r="F10" s="87" t="e">
        <f t="shared" ref="F10:F16" si="1">((D10*100/C10)-100)</f>
        <v>#DIV/0!</v>
      </c>
      <c r="G10" s="95"/>
      <c r="H10" s="94"/>
      <c r="I10" s="86">
        <f t="shared" ref="I10:I15" si="2">H10-G10</f>
        <v>0</v>
      </c>
      <c r="J10" s="87" t="e">
        <f t="shared" ref="J10:J16" si="3">((H10*100/G10)-100)</f>
        <v>#DIV/0!</v>
      </c>
      <c r="K10" s="95"/>
      <c r="L10" s="94"/>
      <c r="M10" s="86">
        <f t="shared" ref="M10:M15" si="4">L10-K10</f>
        <v>0</v>
      </c>
      <c r="N10" s="89" t="e">
        <f t="shared" ref="N10:N16" si="5">((L10*100/K10)-100)</f>
        <v>#DIV/0!</v>
      </c>
    </row>
    <row r="11" spans="1:15">
      <c r="A11" s="205"/>
      <c r="B11" s="116" t="s">
        <v>94</v>
      </c>
      <c r="C11" s="117"/>
      <c r="D11" s="115"/>
      <c r="E11" s="86">
        <f t="shared" si="0"/>
        <v>0</v>
      </c>
      <c r="F11" s="87" t="e">
        <f t="shared" si="1"/>
        <v>#DIV/0!</v>
      </c>
      <c r="G11" s="128"/>
      <c r="H11" s="115"/>
      <c r="I11" s="86">
        <f t="shared" si="2"/>
        <v>0</v>
      </c>
      <c r="J11" s="87" t="e">
        <f t="shared" si="3"/>
        <v>#DIV/0!</v>
      </c>
      <c r="K11" s="128"/>
      <c r="L11" s="115"/>
      <c r="M11" s="86">
        <f t="shared" si="4"/>
        <v>0</v>
      </c>
      <c r="N11" s="89" t="e">
        <f t="shared" si="5"/>
        <v>#DIV/0!</v>
      </c>
    </row>
    <row r="12" spans="1:15">
      <c r="A12" s="205"/>
      <c r="B12" s="90" t="s">
        <v>95</v>
      </c>
      <c r="C12" s="93"/>
      <c r="D12" s="94"/>
      <c r="E12" s="86">
        <f t="shared" si="0"/>
        <v>0</v>
      </c>
      <c r="F12" s="87" t="e">
        <f t="shared" si="1"/>
        <v>#DIV/0!</v>
      </c>
      <c r="G12" s="95"/>
      <c r="H12" s="94"/>
      <c r="I12" s="86">
        <f t="shared" si="2"/>
        <v>0</v>
      </c>
      <c r="J12" s="87" t="e">
        <f t="shared" si="3"/>
        <v>#DIV/0!</v>
      </c>
      <c r="K12" s="95"/>
      <c r="L12" s="94"/>
      <c r="M12" s="86">
        <f t="shared" si="4"/>
        <v>0</v>
      </c>
      <c r="N12" s="89" t="e">
        <f t="shared" si="5"/>
        <v>#DIV/0!</v>
      </c>
    </row>
    <row r="13" spans="1:15">
      <c r="A13" s="205"/>
      <c r="B13" s="116" t="s">
        <v>96</v>
      </c>
      <c r="C13" s="117"/>
      <c r="D13" s="115"/>
      <c r="E13" s="86">
        <f t="shared" si="0"/>
        <v>0</v>
      </c>
      <c r="F13" s="87" t="e">
        <f t="shared" si="1"/>
        <v>#DIV/0!</v>
      </c>
      <c r="G13" s="128"/>
      <c r="H13" s="115"/>
      <c r="I13" s="86">
        <f t="shared" si="2"/>
        <v>0</v>
      </c>
      <c r="J13" s="87" t="e">
        <f t="shared" si="3"/>
        <v>#DIV/0!</v>
      </c>
      <c r="K13" s="128"/>
      <c r="L13" s="115"/>
      <c r="M13" s="86">
        <f t="shared" si="4"/>
        <v>0</v>
      </c>
      <c r="N13" s="89" t="e">
        <f t="shared" si="5"/>
        <v>#DIV/0!</v>
      </c>
    </row>
    <row r="14" spans="1:15">
      <c r="A14" s="205"/>
      <c r="B14" s="90" t="s">
        <v>97</v>
      </c>
      <c r="C14" s="93"/>
      <c r="D14" s="94"/>
      <c r="E14" s="86">
        <f t="shared" si="0"/>
        <v>0</v>
      </c>
      <c r="F14" s="87" t="e">
        <f t="shared" si="1"/>
        <v>#DIV/0!</v>
      </c>
      <c r="G14" s="95"/>
      <c r="H14" s="94"/>
      <c r="I14" s="86">
        <f t="shared" si="2"/>
        <v>0</v>
      </c>
      <c r="J14" s="87" t="e">
        <f t="shared" si="3"/>
        <v>#DIV/0!</v>
      </c>
      <c r="K14" s="95"/>
      <c r="L14" s="94"/>
      <c r="M14" s="86">
        <f t="shared" si="4"/>
        <v>0</v>
      </c>
      <c r="N14" s="89" t="e">
        <f t="shared" si="5"/>
        <v>#DIV/0!</v>
      </c>
    </row>
    <row r="15" spans="1:15">
      <c r="A15" s="205"/>
      <c r="B15" s="116" t="s">
        <v>98</v>
      </c>
      <c r="C15" s="117"/>
      <c r="D15" s="115"/>
      <c r="E15" s="86">
        <f t="shared" si="0"/>
        <v>0</v>
      </c>
      <c r="F15" s="87" t="e">
        <f t="shared" si="1"/>
        <v>#DIV/0!</v>
      </c>
      <c r="G15" s="128"/>
      <c r="H15" s="115"/>
      <c r="I15" s="86">
        <f t="shared" si="2"/>
        <v>0</v>
      </c>
      <c r="J15" s="87" t="e">
        <f t="shared" si="3"/>
        <v>#DIV/0!</v>
      </c>
      <c r="K15" s="128"/>
      <c r="L15" s="115"/>
      <c r="M15" s="86">
        <f t="shared" si="4"/>
        <v>0</v>
      </c>
      <c r="N15" s="89" t="e">
        <f t="shared" si="5"/>
        <v>#DIV/0!</v>
      </c>
    </row>
    <row r="16" spans="1:15">
      <c r="A16" s="205"/>
      <c r="B16" s="105" t="s">
        <v>99</v>
      </c>
      <c r="C16" s="106"/>
      <c r="D16" s="97"/>
      <c r="E16" s="100">
        <f>D16-C16</f>
        <v>0</v>
      </c>
      <c r="F16" s="87" t="e">
        <f t="shared" si="1"/>
        <v>#DIV/0!</v>
      </c>
      <c r="G16" s="96"/>
      <c r="H16" s="97"/>
      <c r="I16" s="100">
        <f>H16-G16</f>
        <v>0</v>
      </c>
      <c r="J16" s="87" t="e">
        <f t="shared" si="3"/>
        <v>#DIV/0!</v>
      </c>
      <c r="K16" s="96"/>
      <c r="L16" s="97"/>
      <c r="M16" s="100">
        <f>L16-K16</f>
        <v>0</v>
      </c>
      <c r="N16" s="89" t="e">
        <f t="shared" si="5"/>
        <v>#DIV/0!</v>
      </c>
    </row>
    <row r="17" spans="1:14">
      <c r="A17" s="201" t="s">
        <v>100</v>
      </c>
      <c r="B17" s="118" t="s">
        <v>101</v>
      </c>
      <c r="C17" s="119"/>
      <c r="D17" s="120"/>
      <c r="E17" s="98">
        <f>D17-C17</f>
        <v>0</v>
      </c>
      <c r="F17" s="104" t="e">
        <f>((D17*100/C17)-100)</f>
        <v>#DIV/0!</v>
      </c>
      <c r="G17" s="129"/>
      <c r="H17" s="120"/>
      <c r="I17" s="98">
        <f>H17-G17</f>
        <v>0</v>
      </c>
      <c r="J17" s="104" t="e">
        <f>((H17*100/G17)-100)</f>
        <v>#DIV/0!</v>
      </c>
      <c r="K17" s="129"/>
      <c r="L17" s="120"/>
      <c r="M17" s="98">
        <f>L17-K17</f>
        <v>0</v>
      </c>
      <c r="N17" s="99" t="e">
        <f>((L17*100/K17)-100)</f>
        <v>#DIV/0!</v>
      </c>
    </row>
    <row r="18" spans="1:14">
      <c r="A18" s="201"/>
      <c r="B18" s="90" t="s">
        <v>102</v>
      </c>
      <c r="C18" s="93"/>
      <c r="D18" s="94"/>
      <c r="E18" s="86">
        <f>D18-C18</f>
        <v>0</v>
      </c>
      <c r="F18" s="87" t="e">
        <f>((D18*100/C18)-100)</f>
        <v>#DIV/0!</v>
      </c>
      <c r="G18" s="95"/>
      <c r="H18" s="94"/>
      <c r="I18" s="86">
        <f>H18-G18</f>
        <v>0</v>
      </c>
      <c r="J18" s="87" t="e">
        <f>((H18*100/G18)-100)</f>
        <v>#DIV/0!</v>
      </c>
      <c r="K18" s="95"/>
      <c r="L18" s="94"/>
      <c r="M18" s="86">
        <f>L18-K18</f>
        <v>0</v>
      </c>
      <c r="N18" s="89" t="e">
        <f>((L18*100/K18)-100)</f>
        <v>#DIV/0!</v>
      </c>
    </row>
    <row r="19" spans="1:14">
      <c r="A19" s="201"/>
      <c r="B19" s="116" t="s">
        <v>103</v>
      </c>
      <c r="C19" s="117"/>
      <c r="D19" s="115"/>
      <c r="E19" s="86">
        <f t="shared" ref="E19:E20" si="6">D19-C19</f>
        <v>0</v>
      </c>
      <c r="F19" s="87" t="e">
        <f t="shared" ref="F19:F20" si="7">((D19*100/C19)-100)</f>
        <v>#DIV/0!</v>
      </c>
      <c r="G19" s="128"/>
      <c r="H19" s="115"/>
      <c r="I19" s="86">
        <f t="shared" ref="I19:I20" si="8">H19-G19</f>
        <v>0</v>
      </c>
      <c r="J19" s="87" t="e">
        <f t="shared" ref="J19:J20" si="9">((H19*100/G19)-100)</f>
        <v>#DIV/0!</v>
      </c>
      <c r="K19" s="128"/>
      <c r="L19" s="115"/>
      <c r="M19" s="86">
        <f t="shared" ref="M19:M20" si="10">L19-K19</f>
        <v>0</v>
      </c>
      <c r="N19" s="89" t="e">
        <f t="shared" ref="N19:N20" si="11">((L19*100/K19)-100)</f>
        <v>#DIV/0!</v>
      </c>
    </row>
    <row r="20" spans="1:14">
      <c r="A20" s="201"/>
      <c r="B20" s="90" t="s">
        <v>104</v>
      </c>
      <c r="C20" s="93"/>
      <c r="D20" s="94"/>
      <c r="E20" s="86">
        <f t="shared" si="6"/>
        <v>0</v>
      </c>
      <c r="F20" s="87" t="e">
        <f t="shared" si="7"/>
        <v>#DIV/0!</v>
      </c>
      <c r="G20" s="95"/>
      <c r="H20" s="94"/>
      <c r="I20" s="86">
        <f t="shared" si="8"/>
        <v>0</v>
      </c>
      <c r="J20" s="87" t="e">
        <f t="shared" si="9"/>
        <v>#DIV/0!</v>
      </c>
      <c r="K20" s="95"/>
      <c r="L20" s="94"/>
      <c r="M20" s="86">
        <f t="shared" si="10"/>
        <v>0</v>
      </c>
      <c r="N20" s="89" t="e">
        <f t="shared" si="11"/>
        <v>#DIV/0!</v>
      </c>
    </row>
    <row r="21" spans="1:14">
      <c r="A21" s="201"/>
      <c r="B21" s="121" t="s">
        <v>105</v>
      </c>
      <c r="C21" s="122"/>
      <c r="D21" s="123"/>
      <c r="E21" s="100">
        <f t="shared" ref="E21:E32" si="12">D21-C21</f>
        <v>0</v>
      </c>
      <c r="F21" s="87" t="e">
        <f t="shared" ref="F21:F32" si="13">((D21*100/C21)-100)</f>
        <v>#DIV/0!</v>
      </c>
      <c r="G21" s="130"/>
      <c r="H21" s="123"/>
      <c r="I21" s="100">
        <f t="shared" ref="I21:I32" si="14">H21-G21</f>
        <v>0</v>
      </c>
      <c r="J21" s="87" t="e">
        <f t="shared" ref="J21:J32" si="15">((H21*100/G21)-100)</f>
        <v>#DIV/0!</v>
      </c>
      <c r="K21" s="130"/>
      <c r="L21" s="123"/>
      <c r="M21" s="100">
        <f t="shared" ref="M21:M32" si="16">L21-K21</f>
        <v>0</v>
      </c>
      <c r="N21" s="89" t="e">
        <f t="shared" ref="N21:N32" si="17">((L21*100/K21)-100)</f>
        <v>#DIV/0!</v>
      </c>
    </row>
    <row r="22" spans="1:14">
      <c r="A22" s="201" t="s">
        <v>106</v>
      </c>
      <c r="B22" s="102" t="s">
        <v>107</v>
      </c>
      <c r="C22" s="103"/>
      <c r="D22" s="92"/>
      <c r="E22" s="98">
        <f t="shared" si="12"/>
        <v>0</v>
      </c>
      <c r="F22" s="104" t="e">
        <f t="shared" si="13"/>
        <v>#DIV/0!</v>
      </c>
      <c r="G22" s="91"/>
      <c r="H22" s="92"/>
      <c r="I22" s="98">
        <f t="shared" si="14"/>
        <v>0</v>
      </c>
      <c r="J22" s="104" t="e">
        <f t="shared" si="15"/>
        <v>#DIV/0!</v>
      </c>
      <c r="K22" s="91"/>
      <c r="L22" s="92"/>
      <c r="M22" s="98">
        <f t="shared" si="16"/>
        <v>0</v>
      </c>
      <c r="N22" s="99" t="e">
        <f t="shared" si="17"/>
        <v>#DIV/0!</v>
      </c>
    </row>
    <row r="23" spans="1:14">
      <c r="A23" s="201"/>
      <c r="B23" s="121" t="s">
        <v>108</v>
      </c>
      <c r="C23" s="122"/>
      <c r="D23" s="123"/>
      <c r="E23" s="100">
        <f t="shared" si="12"/>
        <v>0</v>
      </c>
      <c r="F23" s="107" t="e">
        <f t="shared" si="13"/>
        <v>#DIV/0!</v>
      </c>
      <c r="G23" s="130"/>
      <c r="H23" s="123"/>
      <c r="I23" s="100">
        <f t="shared" si="14"/>
        <v>0</v>
      </c>
      <c r="J23" s="107" t="e">
        <f t="shared" si="15"/>
        <v>#DIV/0!</v>
      </c>
      <c r="K23" s="130"/>
      <c r="L23" s="123"/>
      <c r="M23" s="100">
        <f t="shared" si="16"/>
        <v>0</v>
      </c>
      <c r="N23" s="101" t="e">
        <f t="shared" si="17"/>
        <v>#DIV/0!</v>
      </c>
    </row>
    <row r="24" spans="1:14">
      <c r="A24" s="201" t="s">
        <v>109</v>
      </c>
      <c r="B24" s="102" t="s">
        <v>110</v>
      </c>
      <c r="C24" s="103"/>
      <c r="D24" s="92"/>
      <c r="E24" s="98">
        <f t="shared" si="12"/>
        <v>0</v>
      </c>
      <c r="F24" s="104" t="e">
        <f t="shared" si="13"/>
        <v>#DIV/0!</v>
      </c>
      <c r="G24" s="91"/>
      <c r="H24" s="92"/>
      <c r="I24" s="98">
        <f t="shared" si="14"/>
        <v>0</v>
      </c>
      <c r="J24" s="104" t="e">
        <f t="shared" si="15"/>
        <v>#DIV/0!</v>
      </c>
      <c r="K24" s="91"/>
      <c r="L24" s="92"/>
      <c r="M24" s="98">
        <f t="shared" si="16"/>
        <v>0</v>
      </c>
      <c r="N24" s="99" t="e">
        <f t="shared" si="17"/>
        <v>#DIV/0!</v>
      </c>
    </row>
    <row r="25" spans="1:14">
      <c r="A25" s="201"/>
      <c r="B25" s="116" t="s">
        <v>111</v>
      </c>
      <c r="C25" s="117"/>
      <c r="D25" s="115"/>
      <c r="E25" s="86">
        <f t="shared" si="12"/>
        <v>0</v>
      </c>
      <c r="F25" s="87" t="e">
        <f t="shared" si="13"/>
        <v>#DIV/0!</v>
      </c>
      <c r="G25" s="128"/>
      <c r="H25" s="115"/>
      <c r="I25" s="86">
        <f t="shared" si="14"/>
        <v>0</v>
      </c>
      <c r="J25" s="87" t="e">
        <f t="shared" si="15"/>
        <v>#DIV/0!</v>
      </c>
      <c r="K25" s="128"/>
      <c r="L25" s="115"/>
      <c r="M25" s="86">
        <f t="shared" si="16"/>
        <v>0</v>
      </c>
      <c r="N25" s="89" t="e">
        <f t="shared" si="17"/>
        <v>#DIV/0!</v>
      </c>
    </row>
    <row r="26" spans="1:14">
      <c r="A26" s="201"/>
      <c r="B26" s="108" t="s">
        <v>112</v>
      </c>
      <c r="C26" s="106"/>
      <c r="D26" s="97"/>
      <c r="E26" s="100">
        <f t="shared" si="12"/>
        <v>0</v>
      </c>
      <c r="F26" s="87" t="e">
        <f t="shared" si="13"/>
        <v>#DIV/0!</v>
      </c>
      <c r="G26" s="96"/>
      <c r="H26" s="97"/>
      <c r="I26" s="100">
        <f t="shared" si="14"/>
        <v>0</v>
      </c>
      <c r="J26" s="87" t="e">
        <f t="shared" si="15"/>
        <v>#DIV/0!</v>
      </c>
      <c r="K26" s="96"/>
      <c r="L26" s="97"/>
      <c r="M26" s="100">
        <f t="shared" si="16"/>
        <v>0</v>
      </c>
      <c r="N26" s="89" t="e">
        <f t="shared" si="17"/>
        <v>#DIV/0!</v>
      </c>
    </row>
    <row r="27" spans="1:14" ht="26.4">
      <c r="A27" s="112" t="s">
        <v>113</v>
      </c>
      <c r="B27" s="124" t="s">
        <v>114</v>
      </c>
      <c r="C27" s="125"/>
      <c r="D27" s="126"/>
      <c r="E27" s="109">
        <f t="shared" si="12"/>
        <v>0</v>
      </c>
      <c r="F27" s="110" t="e">
        <f t="shared" si="13"/>
        <v>#DIV/0!</v>
      </c>
      <c r="G27" s="131"/>
      <c r="H27" s="126"/>
      <c r="I27" s="109">
        <f t="shared" si="14"/>
        <v>0</v>
      </c>
      <c r="J27" s="110" t="e">
        <f t="shared" si="15"/>
        <v>#DIV/0!</v>
      </c>
      <c r="K27" s="131"/>
      <c r="L27" s="126"/>
      <c r="M27" s="109">
        <f t="shared" si="16"/>
        <v>0</v>
      </c>
      <c r="N27" s="111" t="e">
        <f t="shared" si="17"/>
        <v>#DIV/0!</v>
      </c>
    </row>
    <row r="28" spans="1:14">
      <c r="A28" s="201" t="s">
        <v>115</v>
      </c>
      <c r="B28" s="102" t="s">
        <v>116</v>
      </c>
      <c r="C28" s="103"/>
      <c r="D28" s="92"/>
      <c r="E28" s="86">
        <f t="shared" si="12"/>
        <v>0</v>
      </c>
      <c r="F28" s="104" t="e">
        <f t="shared" si="13"/>
        <v>#DIV/0!</v>
      </c>
      <c r="G28" s="91"/>
      <c r="H28" s="92"/>
      <c r="I28" s="86">
        <f t="shared" si="14"/>
        <v>0</v>
      </c>
      <c r="J28" s="104" t="e">
        <f t="shared" si="15"/>
        <v>#DIV/0!</v>
      </c>
      <c r="K28" s="91"/>
      <c r="L28" s="92"/>
      <c r="M28" s="86">
        <f t="shared" si="16"/>
        <v>0</v>
      </c>
      <c r="N28" s="99" t="e">
        <f t="shared" si="17"/>
        <v>#DIV/0!</v>
      </c>
    </row>
    <row r="29" spans="1:14">
      <c r="A29" s="201"/>
      <c r="B29" s="116" t="s">
        <v>117</v>
      </c>
      <c r="C29" s="117"/>
      <c r="D29" s="115"/>
      <c r="E29" s="86">
        <f t="shared" si="12"/>
        <v>0</v>
      </c>
      <c r="F29" s="87" t="e">
        <f t="shared" si="13"/>
        <v>#DIV/0!</v>
      </c>
      <c r="G29" s="128"/>
      <c r="H29" s="115"/>
      <c r="I29" s="86">
        <f t="shared" si="14"/>
        <v>0</v>
      </c>
      <c r="J29" s="87" t="e">
        <f t="shared" si="15"/>
        <v>#DIV/0!</v>
      </c>
      <c r="K29" s="128"/>
      <c r="L29" s="115"/>
      <c r="M29" s="86">
        <f t="shared" si="16"/>
        <v>0</v>
      </c>
      <c r="N29" s="89" t="e">
        <f t="shared" si="17"/>
        <v>#DIV/0!</v>
      </c>
    </row>
    <row r="30" spans="1:14">
      <c r="A30" s="201"/>
      <c r="B30" s="105" t="s">
        <v>118</v>
      </c>
      <c r="C30" s="106"/>
      <c r="D30" s="97"/>
      <c r="E30" s="100">
        <f t="shared" si="12"/>
        <v>0</v>
      </c>
      <c r="F30" s="107" t="e">
        <f t="shared" si="13"/>
        <v>#DIV/0!</v>
      </c>
      <c r="G30" s="96"/>
      <c r="H30" s="97"/>
      <c r="I30" s="100">
        <f t="shared" si="14"/>
        <v>0</v>
      </c>
      <c r="J30" s="107" t="e">
        <f t="shared" si="15"/>
        <v>#DIV/0!</v>
      </c>
      <c r="K30" s="96"/>
      <c r="L30" s="97"/>
      <c r="M30" s="100">
        <f t="shared" si="16"/>
        <v>0</v>
      </c>
      <c r="N30" s="101" t="e">
        <f t="shared" si="17"/>
        <v>#DIV/0!</v>
      </c>
    </row>
    <row r="31" spans="1:14">
      <c r="A31" s="201" t="s">
        <v>119</v>
      </c>
      <c r="B31" s="118" t="s">
        <v>120</v>
      </c>
      <c r="C31" s="119"/>
      <c r="D31" s="120"/>
      <c r="E31" s="86">
        <f t="shared" si="12"/>
        <v>0</v>
      </c>
      <c r="F31" s="104" t="e">
        <f t="shared" si="13"/>
        <v>#DIV/0!</v>
      </c>
      <c r="G31" s="129"/>
      <c r="H31" s="120"/>
      <c r="I31" s="86">
        <f t="shared" si="14"/>
        <v>0</v>
      </c>
      <c r="J31" s="104" t="e">
        <f t="shared" si="15"/>
        <v>#DIV/0!</v>
      </c>
      <c r="K31" s="129"/>
      <c r="L31" s="120"/>
      <c r="M31" s="86">
        <f t="shared" si="16"/>
        <v>0</v>
      </c>
      <c r="N31" s="99" t="e">
        <f t="shared" si="17"/>
        <v>#DIV/0!</v>
      </c>
    </row>
    <row r="32" spans="1:14">
      <c r="A32" s="201"/>
      <c r="B32" s="90" t="s">
        <v>121</v>
      </c>
      <c r="C32" s="93"/>
      <c r="D32" s="94"/>
      <c r="E32" s="86">
        <f t="shared" si="12"/>
        <v>0</v>
      </c>
      <c r="F32" s="87" t="e">
        <f t="shared" si="13"/>
        <v>#DIV/0!</v>
      </c>
      <c r="G32" s="95"/>
      <c r="H32" s="94"/>
      <c r="I32" s="86">
        <f t="shared" si="14"/>
        <v>0</v>
      </c>
      <c r="J32" s="87" t="e">
        <f t="shared" si="15"/>
        <v>#DIV/0!</v>
      </c>
      <c r="K32" s="95"/>
      <c r="L32" s="94"/>
      <c r="M32" s="86">
        <f t="shared" si="16"/>
        <v>0</v>
      </c>
      <c r="N32" s="89" t="e">
        <f t="shared" si="17"/>
        <v>#DIV/0!</v>
      </c>
    </row>
    <row r="33" spans="1:14">
      <c r="A33" s="201"/>
      <c r="B33" s="116" t="s">
        <v>122</v>
      </c>
      <c r="C33" s="117"/>
      <c r="D33" s="115"/>
      <c r="E33" s="86">
        <f t="shared" ref="E33:E39" si="18">D33-C33</f>
        <v>0</v>
      </c>
      <c r="F33" s="87" t="e">
        <f t="shared" ref="F33:F40" si="19">((D33*100/C33)-100)</f>
        <v>#DIV/0!</v>
      </c>
      <c r="G33" s="128"/>
      <c r="H33" s="115"/>
      <c r="I33" s="86">
        <f t="shared" ref="I33:I39" si="20">H33-G33</f>
        <v>0</v>
      </c>
      <c r="J33" s="87" t="e">
        <f t="shared" ref="J33:J40" si="21">((H33*100/G33)-100)</f>
        <v>#DIV/0!</v>
      </c>
      <c r="K33" s="128"/>
      <c r="L33" s="115"/>
      <c r="M33" s="86">
        <f t="shared" ref="M33:M39" si="22">L33-K33</f>
        <v>0</v>
      </c>
      <c r="N33" s="89" t="e">
        <f t="shared" ref="N33:N40" si="23">((L33*100/K33)-100)</f>
        <v>#DIV/0!</v>
      </c>
    </row>
    <row r="34" spans="1:14">
      <c r="A34" s="201"/>
      <c r="B34" s="90" t="s">
        <v>123</v>
      </c>
      <c r="C34" s="93"/>
      <c r="D34" s="94"/>
      <c r="E34" s="86">
        <f t="shared" si="18"/>
        <v>0</v>
      </c>
      <c r="F34" s="87" t="e">
        <f>((D34*100/C34)-100)</f>
        <v>#DIV/0!</v>
      </c>
      <c r="G34" s="95"/>
      <c r="H34" s="94"/>
      <c r="I34" s="86">
        <f t="shared" si="20"/>
        <v>0</v>
      </c>
      <c r="J34" s="87" t="e">
        <f>((H34*100/G34)-100)</f>
        <v>#DIV/0!</v>
      </c>
      <c r="K34" s="95"/>
      <c r="L34" s="94"/>
      <c r="M34" s="86">
        <f t="shared" si="22"/>
        <v>0</v>
      </c>
      <c r="N34" s="89" t="e">
        <f>((L34*100/K34)-100)</f>
        <v>#DIV/0!</v>
      </c>
    </row>
    <row r="35" spans="1:14">
      <c r="A35" s="201"/>
      <c r="B35" s="116" t="s">
        <v>124</v>
      </c>
      <c r="C35" s="117"/>
      <c r="D35" s="115"/>
      <c r="E35" s="86">
        <f t="shared" si="18"/>
        <v>0</v>
      </c>
      <c r="F35" s="87" t="e">
        <f t="shared" si="19"/>
        <v>#DIV/0!</v>
      </c>
      <c r="G35" s="128"/>
      <c r="H35" s="115"/>
      <c r="I35" s="86">
        <f t="shared" si="20"/>
        <v>0</v>
      </c>
      <c r="J35" s="87" t="e">
        <f t="shared" si="21"/>
        <v>#DIV/0!</v>
      </c>
      <c r="K35" s="128"/>
      <c r="L35" s="115"/>
      <c r="M35" s="86">
        <f t="shared" si="22"/>
        <v>0</v>
      </c>
      <c r="N35" s="89" t="e">
        <f t="shared" si="23"/>
        <v>#DIV/0!</v>
      </c>
    </row>
    <row r="36" spans="1:14">
      <c r="A36" s="201"/>
      <c r="B36" s="90" t="s">
        <v>125</v>
      </c>
      <c r="C36" s="93"/>
      <c r="D36" s="94"/>
      <c r="E36" s="86">
        <f t="shared" si="18"/>
        <v>0</v>
      </c>
      <c r="F36" s="87" t="e">
        <f t="shared" si="19"/>
        <v>#DIV/0!</v>
      </c>
      <c r="G36" s="95"/>
      <c r="H36" s="94"/>
      <c r="I36" s="86">
        <f t="shared" si="20"/>
        <v>0</v>
      </c>
      <c r="J36" s="87" t="e">
        <f t="shared" si="21"/>
        <v>#DIV/0!</v>
      </c>
      <c r="K36" s="95"/>
      <c r="L36" s="94"/>
      <c r="M36" s="86">
        <f t="shared" si="22"/>
        <v>0</v>
      </c>
      <c r="N36" s="89" t="e">
        <f t="shared" si="23"/>
        <v>#DIV/0!</v>
      </c>
    </row>
    <row r="37" spans="1:14">
      <c r="A37" s="201"/>
      <c r="B37" s="127" t="s">
        <v>126</v>
      </c>
      <c r="C37" s="117"/>
      <c r="D37" s="115"/>
      <c r="E37" s="86">
        <f t="shared" si="18"/>
        <v>0</v>
      </c>
      <c r="F37" s="87" t="e">
        <f t="shared" si="19"/>
        <v>#DIV/0!</v>
      </c>
      <c r="G37" s="128"/>
      <c r="H37" s="115"/>
      <c r="I37" s="86">
        <f t="shared" si="20"/>
        <v>0</v>
      </c>
      <c r="J37" s="87" t="e">
        <f t="shared" si="21"/>
        <v>#DIV/0!</v>
      </c>
      <c r="K37" s="128"/>
      <c r="L37" s="115"/>
      <c r="M37" s="86">
        <f t="shared" si="22"/>
        <v>0</v>
      </c>
      <c r="N37" s="89" t="e">
        <f t="shared" si="23"/>
        <v>#DIV/0!</v>
      </c>
    </row>
    <row r="38" spans="1:14">
      <c r="A38" s="201"/>
      <c r="B38" s="90" t="s">
        <v>127</v>
      </c>
      <c r="C38" s="93"/>
      <c r="D38" s="94"/>
      <c r="E38" s="86">
        <f t="shared" si="18"/>
        <v>0</v>
      </c>
      <c r="F38" s="87" t="e">
        <f t="shared" si="19"/>
        <v>#DIV/0!</v>
      </c>
      <c r="G38" s="95"/>
      <c r="H38" s="94"/>
      <c r="I38" s="86">
        <f t="shared" si="20"/>
        <v>0</v>
      </c>
      <c r="J38" s="87" t="e">
        <f t="shared" si="21"/>
        <v>#DIV/0!</v>
      </c>
      <c r="K38" s="95"/>
      <c r="L38" s="94"/>
      <c r="M38" s="86">
        <f t="shared" si="22"/>
        <v>0</v>
      </c>
      <c r="N38" s="89" t="e">
        <f t="shared" si="23"/>
        <v>#DIV/0!</v>
      </c>
    </row>
    <row r="39" spans="1:14">
      <c r="A39" s="201"/>
      <c r="B39" s="116" t="s">
        <v>128</v>
      </c>
      <c r="C39" s="117"/>
      <c r="D39" s="115"/>
      <c r="E39" s="86">
        <f t="shared" si="18"/>
        <v>0</v>
      </c>
      <c r="F39" s="87" t="e">
        <f t="shared" si="19"/>
        <v>#DIV/0!</v>
      </c>
      <c r="G39" s="128"/>
      <c r="H39" s="115"/>
      <c r="I39" s="86">
        <f t="shared" si="20"/>
        <v>0</v>
      </c>
      <c r="J39" s="87" t="e">
        <f t="shared" si="21"/>
        <v>#DIV/0!</v>
      </c>
      <c r="K39" s="128"/>
      <c r="L39" s="115"/>
      <c r="M39" s="86">
        <f t="shared" si="22"/>
        <v>0</v>
      </c>
      <c r="N39" s="89" t="e">
        <f t="shared" si="23"/>
        <v>#DIV/0!</v>
      </c>
    </row>
    <row r="40" spans="1:14">
      <c r="A40" s="201"/>
      <c r="B40" s="105" t="s">
        <v>129</v>
      </c>
      <c r="C40" s="106"/>
      <c r="D40" s="97"/>
      <c r="E40" s="100">
        <f>D40-C40</f>
        <v>0</v>
      </c>
      <c r="F40" s="87" t="e">
        <f t="shared" si="19"/>
        <v>#DIV/0!</v>
      </c>
      <c r="G40" s="96"/>
      <c r="H40" s="97"/>
      <c r="I40" s="100">
        <f>H40-G40</f>
        <v>0</v>
      </c>
      <c r="J40" s="87" t="e">
        <f t="shared" si="21"/>
        <v>#DIV/0!</v>
      </c>
      <c r="K40" s="96"/>
      <c r="L40" s="97"/>
      <c r="M40" s="100">
        <f>L40-K40</f>
        <v>0</v>
      </c>
      <c r="N40" s="89" t="e">
        <f t="shared" si="23"/>
        <v>#DIV/0!</v>
      </c>
    </row>
    <row r="41" spans="1:14">
      <c r="A41" s="201" t="s">
        <v>130</v>
      </c>
      <c r="B41" s="118" t="s">
        <v>131</v>
      </c>
      <c r="C41" s="119"/>
      <c r="D41" s="120"/>
      <c r="E41" s="98">
        <f>D41-C41</f>
        <v>0</v>
      </c>
      <c r="F41" s="104" t="e">
        <f t="shared" ref="F41:F48" si="24">((D41*100/C41)-100)</f>
        <v>#DIV/0!</v>
      </c>
      <c r="G41" s="129"/>
      <c r="H41" s="120"/>
      <c r="I41" s="98">
        <f>H41-G41</f>
        <v>0</v>
      </c>
      <c r="J41" s="104" t="e">
        <f t="shared" ref="J41:J48" si="25">((H41*100/G41)-100)</f>
        <v>#DIV/0!</v>
      </c>
      <c r="K41" s="129"/>
      <c r="L41" s="120"/>
      <c r="M41" s="98">
        <f>L41-K41</f>
        <v>0</v>
      </c>
      <c r="N41" s="99" t="e">
        <f t="shared" ref="N41:N48" si="26">((L41*100/K41)-100)</f>
        <v>#DIV/0!</v>
      </c>
    </row>
    <row r="42" spans="1:14">
      <c r="A42" s="201"/>
      <c r="B42" s="90" t="s">
        <v>132</v>
      </c>
      <c r="C42" s="93"/>
      <c r="D42" s="94"/>
      <c r="E42" s="86">
        <f>D42-C42</f>
        <v>0</v>
      </c>
      <c r="F42" s="87" t="e">
        <f t="shared" si="24"/>
        <v>#DIV/0!</v>
      </c>
      <c r="G42" s="95"/>
      <c r="H42" s="94"/>
      <c r="I42" s="86">
        <f>H42-G42</f>
        <v>0</v>
      </c>
      <c r="J42" s="87" t="e">
        <f t="shared" si="25"/>
        <v>#DIV/0!</v>
      </c>
      <c r="K42" s="95"/>
      <c r="L42" s="94"/>
      <c r="M42" s="86">
        <f>L42-K42</f>
        <v>0</v>
      </c>
      <c r="N42" s="89" t="e">
        <f t="shared" si="26"/>
        <v>#DIV/0!</v>
      </c>
    </row>
    <row r="43" spans="1:14">
      <c r="A43" s="201"/>
      <c r="B43" s="116" t="s">
        <v>133</v>
      </c>
      <c r="C43" s="117"/>
      <c r="D43" s="115"/>
      <c r="E43" s="86">
        <f t="shared" ref="E43:E44" si="27">D43-C43</f>
        <v>0</v>
      </c>
      <c r="F43" s="87" t="e">
        <f t="shared" si="24"/>
        <v>#DIV/0!</v>
      </c>
      <c r="G43" s="128"/>
      <c r="H43" s="115"/>
      <c r="I43" s="86">
        <f t="shared" ref="I43:I44" si="28">H43-G43</f>
        <v>0</v>
      </c>
      <c r="J43" s="87" t="e">
        <f t="shared" si="25"/>
        <v>#DIV/0!</v>
      </c>
      <c r="K43" s="128"/>
      <c r="L43" s="115"/>
      <c r="M43" s="86">
        <f t="shared" ref="M43:M44" si="29">L43-K43</f>
        <v>0</v>
      </c>
      <c r="N43" s="89" t="e">
        <f t="shared" si="26"/>
        <v>#DIV/0!</v>
      </c>
    </row>
    <row r="44" spans="1:14">
      <c r="A44" s="201"/>
      <c r="B44" s="105" t="s">
        <v>134</v>
      </c>
      <c r="C44" s="106"/>
      <c r="D44" s="97"/>
      <c r="E44" s="86">
        <f t="shared" si="27"/>
        <v>0</v>
      </c>
      <c r="F44" s="107" t="e">
        <f t="shared" si="24"/>
        <v>#DIV/0!</v>
      </c>
      <c r="G44" s="96"/>
      <c r="H44" s="97"/>
      <c r="I44" s="86">
        <f t="shared" si="28"/>
        <v>0</v>
      </c>
      <c r="J44" s="107" t="e">
        <f t="shared" si="25"/>
        <v>#DIV/0!</v>
      </c>
      <c r="K44" s="96"/>
      <c r="L44" s="97"/>
      <c r="M44" s="86">
        <f t="shared" si="29"/>
        <v>0</v>
      </c>
      <c r="N44" s="101" t="e">
        <f t="shared" si="26"/>
        <v>#DIV/0!</v>
      </c>
    </row>
    <row r="45" spans="1:14">
      <c r="A45" s="202" t="s">
        <v>135</v>
      </c>
      <c r="B45" s="118" t="s">
        <v>136</v>
      </c>
      <c r="C45" s="119"/>
      <c r="D45" s="120"/>
      <c r="E45" s="98">
        <f>D45-C45</f>
        <v>0</v>
      </c>
      <c r="F45" s="104" t="e">
        <f t="shared" si="24"/>
        <v>#DIV/0!</v>
      </c>
      <c r="G45" s="129"/>
      <c r="H45" s="120"/>
      <c r="I45" s="98">
        <f>H45-G45</f>
        <v>0</v>
      </c>
      <c r="J45" s="104" t="e">
        <f t="shared" si="25"/>
        <v>#DIV/0!</v>
      </c>
      <c r="K45" s="129"/>
      <c r="L45" s="120"/>
      <c r="M45" s="98">
        <f>L45-K45</f>
        <v>0</v>
      </c>
      <c r="N45" s="99" t="e">
        <f t="shared" si="26"/>
        <v>#DIV/0!</v>
      </c>
    </row>
    <row r="46" spans="1:14">
      <c r="A46" s="202"/>
      <c r="B46" s="90" t="s">
        <v>137</v>
      </c>
      <c r="C46" s="93"/>
      <c r="D46" s="94"/>
      <c r="E46" s="86">
        <f>D46-C46</f>
        <v>0</v>
      </c>
      <c r="F46" s="87" t="e">
        <f t="shared" si="24"/>
        <v>#DIV/0!</v>
      </c>
      <c r="G46" s="95"/>
      <c r="H46" s="94"/>
      <c r="I46" s="86">
        <f>H46-G46</f>
        <v>0</v>
      </c>
      <c r="J46" s="87" t="e">
        <f t="shared" si="25"/>
        <v>#DIV/0!</v>
      </c>
      <c r="K46" s="95"/>
      <c r="L46" s="94"/>
      <c r="M46" s="86">
        <f>L46-K46</f>
        <v>0</v>
      </c>
      <c r="N46" s="89" t="e">
        <f t="shared" si="26"/>
        <v>#DIV/0!</v>
      </c>
    </row>
    <row r="47" spans="1:14">
      <c r="A47" s="202"/>
      <c r="B47" s="121" t="s">
        <v>138</v>
      </c>
      <c r="C47" s="122"/>
      <c r="D47" s="123"/>
      <c r="E47" s="100">
        <f>D47-C47</f>
        <v>0</v>
      </c>
      <c r="F47" s="107" t="e">
        <f t="shared" si="24"/>
        <v>#DIV/0!</v>
      </c>
      <c r="G47" s="130"/>
      <c r="H47" s="123"/>
      <c r="I47" s="100">
        <f>H47-G47</f>
        <v>0</v>
      </c>
      <c r="J47" s="107" t="e">
        <f t="shared" si="25"/>
        <v>#DIV/0!</v>
      </c>
      <c r="K47" s="130"/>
      <c r="L47" s="123"/>
      <c r="M47" s="100">
        <f>L47-K47</f>
        <v>0</v>
      </c>
      <c r="N47" s="101" t="e">
        <f t="shared" si="26"/>
        <v>#DIV/0!</v>
      </c>
    </row>
    <row r="48" spans="1:14">
      <c r="A48" s="203" t="s">
        <v>139</v>
      </c>
      <c r="B48" s="203"/>
      <c r="C48" s="84">
        <f>SUM(C8:C47)</f>
        <v>0</v>
      </c>
      <c r="D48" s="84">
        <f>SUM(D8:D47)</f>
        <v>0</v>
      </c>
      <c r="E48" s="84">
        <f>D48-C48</f>
        <v>0</v>
      </c>
      <c r="F48" s="85" t="e">
        <f t="shared" si="24"/>
        <v>#DIV/0!</v>
      </c>
      <c r="G48" s="84">
        <f>SUM(G8:G47)</f>
        <v>0</v>
      </c>
      <c r="H48" s="84">
        <f>SUM(H8:H47)</f>
        <v>0</v>
      </c>
      <c r="I48" s="84">
        <f>H48-G48</f>
        <v>0</v>
      </c>
      <c r="J48" s="85" t="e">
        <f t="shared" si="25"/>
        <v>#DIV/0!</v>
      </c>
      <c r="K48" s="84">
        <f>SUM(K8:K47)</f>
        <v>0</v>
      </c>
      <c r="L48" s="84">
        <f>SUM(L8:L47)</f>
        <v>0</v>
      </c>
      <c r="M48" s="84">
        <f>L48-K48</f>
        <v>0</v>
      </c>
      <c r="N48" s="85" t="e">
        <f t="shared" si="26"/>
        <v>#DIV/0!</v>
      </c>
    </row>
    <row r="49" spans="1:14">
      <c r="A49" s="114" t="s">
        <v>49</v>
      </c>
      <c r="B49" s="81"/>
      <c r="C49" s="80"/>
      <c r="D49" s="80"/>
      <c r="E49" s="80"/>
      <c r="F49" s="80"/>
      <c r="G49" s="80"/>
      <c r="H49" s="80"/>
      <c r="I49" s="80"/>
      <c r="J49" s="80"/>
      <c r="K49" s="80"/>
      <c r="L49" s="80"/>
      <c r="M49" s="80"/>
      <c r="N49" s="80"/>
    </row>
  </sheetData>
  <mergeCells count="19">
    <mergeCell ref="C5:F5"/>
    <mergeCell ref="G5:J5"/>
    <mergeCell ref="K5:N5"/>
    <mergeCell ref="C6:D6"/>
    <mergeCell ref="E6:F6"/>
    <mergeCell ref="G6:H6"/>
    <mergeCell ref="I6:J6"/>
    <mergeCell ref="K6:L6"/>
    <mergeCell ref="M6:N6"/>
    <mergeCell ref="A6:B7"/>
    <mergeCell ref="A8:A16"/>
    <mergeCell ref="A17:A21"/>
    <mergeCell ref="A22:A23"/>
    <mergeCell ref="A24:A26"/>
    <mergeCell ref="A28:A30"/>
    <mergeCell ref="A31:A40"/>
    <mergeCell ref="A41:A44"/>
    <mergeCell ref="A45:A47"/>
    <mergeCell ref="A48:B48"/>
  </mergeCells>
  <conditionalFormatting sqref="E8:E47">
    <cfRule type="dataBar" priority="3">
      <dataBar>
        <cfvo type="min"/>
        <cfvo type="max"/>
        <color rgb="FF3CCC7A"/>
      </dataBar>
      <extLst>
        <ext xmlns:x14="http://schemas.microsoft.com/office/spreadsheetml/2009/9/main" uri="{B025F937-C7B1-47D3-B67F-A62EFF666E3E}">
          <x14:id>{28EAD48D-4ED3-44E6-8D7B-B45CF261476F}</x14:id>
        </ext>
      </extLst>
    </cfRule>
  </conditionalFormatting>
  <conditionalFormatting sqref="E8:F48">
    <cfRule type="expression" dxfId="72" priority="8">
      <formula>E8&lt;0</formula>
    </cfRule>
  </conditionalFormatting>
  <conditionalFormatting sqref="I8:I47">
    <cfRule type="dataBar" priority="2">
      <dataBar>
        <cfvo type="min"/>
        <cfvo type="max"/>
        <color rgb="FF3CCC7A"/>
      </dataBar>
      <extLst>
        <ext xmlns:x14="http://schemas.microsoft.com/office/spreadsheetml/2009/9/main" uri="{B025F937-C7B1-47D3-B67F-A62EFF666E3E}">
          <x14:id>{DCB8A62D-9270-4BCF-A841-A4721CA02C8D}</x14:id>
        </ext>
      </extLst>
    </cfRule>
  </conditionalFormatting>
  <conditionalFormatting sqref="I8:J48">
    <cfRule type="expression" dxfId="71" priority="6">
      <formula>I8&lt;0</formula>
    </cfRule>
  </conditionalFormatting>
  <conditionalFormatting sqref="M8:M47">
    <cfRule type="dataBar" priority="1">
      <dataBar>
        <cfvo type="min"/>
        <cfvo type="max"/>
        <color rgb="FF3CCC7A"/>
      </dataBar>
      <extLst>
        <ext xmlns:x14="http://schemas.microsoft.com/office/spreadsheetml/2009/9/main" uri="{B025F937-C7B1-47D3-B67F-A62EFF666E3E}">
          <x14:id>{7D982779-69C9-49CE-8E61-72A357EFC91F}</x14:id>
        </ext>
      </extLst>
    </cfRule>
  </conditionalFormatting>
  <conditionalFormatting sqref="M8:N48">
    <cfRule type="expression" dxfId="70" priority="4">
      <formula>M8&lt;0</formula>
    </cfRule>
  </conditionalFormatting>
  <pageMargins left="0.70866141732283505" right="0.70866141732283505" top="0.74803149606299202" bottom="0.74803149606299202" header="0.31496062992126" footer="0.31496062992126"/>
  <pageSetup paperSize="9" scale="55" orientation="landscape" r:id="rId1"/>
  <ignoredErrors>
    <ignoredError sqref="E8" evalError="1" listDataValidation="1" calculatedColumn="1"/>
  </ignoredErrors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28EAD48D-4ED3-44E6-8D7B-B45CF261476F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E8:E47</xm:sqref>
        </x14:conditionalFormatting>
        <x14:conditionalFormatting xmlns:xm="http://schemas.microsoft.com/office/excel/2006/main">
          <x14:cfRule type="dataBar" id="{DCB8A62D-9270-4BCF-A841-A4721CA02C8D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I8:I47</xm:sqref>
        </x14:conditionalFormatting>
        <x14:conditionalFormatting xmlns:xm="http://schemas.microsoft.com/office/excel/2006/main">
          <x14:cfRule type="dataBar" id="{7D982779-69C9-49CE-8E61-72A357EFC91F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M8:M47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089114-9F78-4831-9D0D-6F6C7F6604FD}">
  <sheetPr codeName="Hoja5">
    <pageSetUpPr fitToPage="1"/>
  </sheetPr>
  <dimension ref="A1:O62"/>
  <sheetViews>
    <sheetView zoomScale="80" zoomScaleNormal="80" workbookViewId="0"/>
  </sheetViews>
  <sheetFormatPr baseColWidth="10" defaultColWidth="11.44140625" defaultRowHeight="14.4"/>
  <cols>
    <col min="1" max="1" width="39.6640625" customWidth="1"/>
    <col min="2" max="2" width="42.109375" customWidth="1"/>
    <col min="3" max="4" width="14.6640625" customWidth="1"/>
    <col min="5" max="5" width="16.6640625" customWidth="1"/>
    <col min="6" max="6" width="8" customWidth="1"/>
    <col min="7" max="8" width="14.6640625" customWidth="1"/>
    <col min="9" max="9" width="16.6640625" customWidth="1"/>
    <col min="10" max="10" width="8" customWidth="1"/>
    <col min="11" max="12" width="14.6640625" customWidth="1"/>
    <col min="13" max="13" width="16.6640625" customWidth="1"/>
    <col min="14" max="14" width="8" customWidth="1"/>
  </cols>
  <sheetData>
    <row r="1" spans="1:15" ht="19.2" customHeight="1">
      <c r="A1" s="32" t="s">
        <v>47</v>
      </c>
      <c r="B1" s="32"/>
      <c r="C1" s="82"/>
      <c r="D1" s="32"/>
      <c r="E1" s="32"/>
      <c r="H1" s="32"/>
      <c r="I1" s="32"/>
      <c r="L1" s="32"/>
      <c r="M1" s="32"/>
    </row>
    <row r="2" spans="1:15" ht="15" customHeight="1">
      <c r="A2" s="79"/>
      <c r="B2" s="79"/>
      <c r="C2" s="82"/>
    </row>
    <row r="3" spans="1:15" ht="15" customHeight="1">
      <c r="A3" s="82"/>
      <c r="B3" s="82"/>
      <c r="C3" s="82"/>
    </row>
    <row r="4" spans="1:15" ht="15" customHeight="1">
      <c r="A4" s="83" t="s">
        <v>51</v>
      </c>
      <c r="B4" s="31"/>
      <c r="N4" s="113" t="s">
        <v>172</v>
      </c>
    </row>
    <row r="5" spans="1:15" ht="19.2" customHeight="1">
      <c r="A5" s="83"/>
      <c r="B5" s="83"/>
      <c r="C5" s="206" t="s">
        <v>3</v>
      </c>
      <c r="D5" s="206"/>
      <c r="E5" s="206"/>
      <c r="F5" s="206"/>
      <c r="G5" s="206" t="s">
        <v>4</v>
      </c>
      <c r="H5" s="206"/>
      <c r="I5" s="206"/>
      <c r="J5" s="206"/>
      <c r="K5" s="206" t="s">
        <v>5</v>
      </c>
      <c r="L5" s="206"/>
      <c r="M5" s="206"/>
      <c r="N5" s="206"/>
    </row>
    <row r="6" spans="1:15" ht="19.5" customHeight="1">
      <c r="A6" s="209" t="s">
        <v>88</v>
      </c>
      <c r="B6" s="209"/>
      <c r="C6" s="207" t="s">
        <v>89</v>
      </c>
      <c r="D6" s="207"/>
      <c r="E6" s="208" t="s">
        <v>12</v>
      </c>
      <c r="F6" s="208"/>
      <c r="G6" s="208" t="s">
        <v>89</v>
      </c>
      <c r="H6" s="208"/>
      <c r="I6" s="208" t="s">
        <v>12</v>
      </c>
      <c r="J6" s="208"/>
      <c r="K6" s="208" t="s">
        <v>89</v>
      </c>
      <c r="L6" s="208"/>
      <c r="M6" s="208" t="s">
        <v>12</v>
      </c>
      <c r="N6" s="208"/>
    </row>
    <row r="7" spans="1:15" ht="19.5" customHeight="1">
      <c r="A7" s="209"/>
      <c r="B7" s="209"/>
      <c r="C7" s="180">
        <v>2025</v>
      </c>
      <c r="D7" s="180">
        <v>2026</v>
      </c>
      <c r="E7" s="88" t="s">
        <v>13</v>
      </c>
      <c r="F7" s="88" t="s">
        <v>14</v>
      </c>
      <c r="G7" s="180">
        <v>2025</v>
      </c>
      <c r="H7" s="180">
        <v>2026</v>
      </c>
      <c r="I7" s="88" t="s">
        <v>13</v>
      </c>
      <c r="J7" s="88" t="s">
        <v>14</v>
      </c>
      <c r="K7" s="180">
        <v>2025</v>
      </c>
      <c r="L7" s="180">
        <v>2026</v>
      </c>
      <c r="M7" s="88" t="s">
        <v>13</v>
      </c>
      <c r="N7" s="88" t="s">
        <v>14</v>
      </c>
    </row>
    <row r="8" spans="1:15" s="138" customFormat="1" ht="19.5" customHeight="1">
      <c r="A8" s="181" t="s">
        <v>90</v>
      </c>
      <c r="B8" s="182" t="s">
        <v>91</v>
      </c>
      <c r="C8" s="183">
        <v>39914246</v>
      </c>
      <c r="D8" s="184">
        <v>40541811</v>
      </c>
      <c r="E8" s="185">
        <v>627565</v>
      </c>
      <c r="F8" s="186">
        <v>1.5722832394228301</v>
      </c>
      <c r="G8" s="187">
        <v>0</v>
      </c>
      <c r="H8" s="184">
        <v>0</v>
      </c>
      <c r="I8" s="185">
        <v>0</v>
      </c>
      <c r="J8" s="186" t="s">
        <v>151</v>
      </c>
      <c r="K8" s="187">
        <v>4935</v>
      </c>
      <c r="L8" s="184">
        <v>2564</v>
      </c>
      <c r="M8" s="185">
        <v>-2371</v>
      </c>
      <c r="N8" s="186">
        <v>-48.044579533941238</v>
      </c>
      <c r="O8" s="152"/>
    </row>
    <row r="9" spans="1:15" s="138" customFormat="1" ht="19.5" customHeight="1">
      <c r="A9" s="181" t="s">
        <v>90</v>
      </c>
      <c r="B9" s="182" t="s">
        <v>92</v>
      </c>
      <c r="C9" s="183">
        <v>7486189</v>
      </c>
      <c r="D9" s="184">
        <v>8324888</v>
      </c>
      <c r="E9" s="185">
        <v>838699</v>
      </c>
      <c r="F9" s="186">
        <v>11.203283807021171</v>
      </c>
      <c r="G9" s="187">
        <v>0</v>
      </c>
      <c r="H9" s="184">
        <v>0</v>
      </c>
      <c r="I9" s="185">
        <v>0</v>
      </c>
      <c r="J9" s="186" t="s">
        <v>151</v>
      </c>
      <c r="K9" s="187">
        <v>312361</v>
      </c>
      <c r="L9" s="184">
        <v>340889</v>
      </c>
      <c r="M9" s="185">
        <v>28528</v>
      </c>
      <c r="N9" s="186">
        <v>9.1330223683494438</v>
      </c>
      <c r="O9" s="152"/>
    </row>
    <row r="10" spans="1:15" s="138" customFormat="1" ht="19.5" customHeight="1">
      <c r="A10" s="181" t="s">
        <v>90</v>
      </c>
      <c r="B10" s="182" t="s">
        <v>93</v>
      </c>
      <c r="C10" s="183">
        <v>16357726</v>
      </c>
      <c r="D10" s="184">
        <v>15851608</v>
      </c>
      <c r="E10" s="185">
        <v>-506118</v>
      </c>
      <c r="F10" s="186">
        <v>-3.0940608737424782</v>
      </c>
      <c r="G10" s="187">
        <v>0</v>
      </c>
      <c r="H10" s="184">
        <v>0</v>
      </c>
      <c r="I10" s="185">
        <v>0</v>
      </c>
      <c r="J10" s="186" t="s">
        <v>151</v>
      </c>
      <c r="K10" s="187">
        <v>26326</v>
      </c>
      <c r="L10" s="184">
        <v>37014</v>
      </c>
      <c r="M10" s="185">
        <v>10688</v>
      </c>
      <c r="N10" s="186">
        <v>40.59864772468282</v>
      </c>
      <c r="O10" s="152"/>
    </row>
    <row r="11" spans="1:15" s="138" customFormat="1" ht="19.5" customHeight="1">
      <c r="A11" s="181" t="s">
        <v>90</v>
      </c>
      <c r="B11" s="182" t="s">
        <v>94</v>
      </c>
      <c r="C11" s="183">
        <v>14332335</v>
      </c>
      <c r="D11" s="184">
        <v>15655370</v>
      </c>
      <c r="E11" s="185">
        <v>1323035</v>
      </c>
      <c r="F11" s="186">
        <v>9.2311197024071845</v>
      </c>
      <c r="G11" s="187">
        <v>0</v>
      </c>
      <c r="H11" s="184">
        <v>0</v>
      </c>
      <c r="I11" s="185">
        <v>0</v>
      </c>
      <c r="J11" s="186" t="s">
        <v>151</v>
      </c>
      <c r="K11" s="187">
        <v>11988</v>
      </c>
      <c r="L11" s="184">
        <v>8794</v>
      </c>
      <c r="M11" s="185">
        <v>-3194</v>
      </c>
      <c r="N11" s="186">
        <v>-26.643309976643309</v>
      </c>
      <c r="O11" s="152"/>
    </row>
    <row r="12" spans="1:15" s="138" customFormat="1" ht="19.5" customHeight="1">
      <c r="A12" s="181" t="s">
        <v>90</v>
      </c>
      <c r="B12" s="182" t="s">
        <v>95</v>
      </c>
      <c r="C12" s="183">
        <v>3903356</v>
      </c>
      <c r="D12" s="184">
        <v>4184681</v>
      </c>
      <c r="E12" s="185">
        <v>281325</v>
      </c>
      <c r="F12" s="186">
        <v>7.2072595991756847</v>
      </c>
      <c r="G12" s="187">
        <v>0</v>
      </c>
      <c r="H12" s="184">
        <v>0</v>
      </c>
      <c r="I12" s="185">
        <v>0</v>
      </c>
      <c r="J12" s="186" t="s">
        <v>151</v>
      </c>
      <c r="K12" s="187">
        <v>249841</v>
      </c>
      <c r="L12" s="184">
        <v>282215</v>
      </c>
      <c r="M12" s="185">
        <v>32374</v>
      </c>
      <c r="N12" s="186">
        <v>12.95784118699493</v>
      </c>
      <c r="O12" s="152"/>
    </row>
    <row r="13" spans="1:15" s="138" customFormat="1" ht="19.5" customHeight="1">
      <c r="A13" s="181" t="s">
        <v>90</v>
      </c>
      <c r="B13" s="182" t="s">
        <v>96</v>
      </c>
      <c r="C13" s="183">
        <v>1666190</v>
      </c>
      <c r="D13" s="184">
        <v>1675863</v>
      </c>
      <c r="E13" s="185">
        <v>9673</v>
      </c>
      <c r="F13" s="186">
        <v>0.58054603616633915</v>
      </c>
      <c r="G13" s="187">
        <v>0</v>
      </c>
      <c r="H13" s="184">
        <v>0</v>
      </c>
      <c r="I13" s="185">
        <v>0</v>
      </c>
      <c r="J13" s="186" t="s">
        <v>151</v>
      </c>
      <c r="K13" s="187">
        <v>82539</v>
      </c>
      <c r="L13" s="184">
        <v>45041</v>
      </c>
      <c r="M13" s="185">
        <v>-37498</v>
      </c>
      <c r="N13" s="186">
        <v>-45.430644907255967</v>
      </c>
      <c r="O13" s="152"/>
    </row>
    <row r="14" spans="1:15" s="138" customFormat="1" ht="19.5" customHeight="1">
      <c r="A14" s="181" t="s">
        <v>90</v>
      </c>
      <c r="B14" s="182" t="s">
        <v>97</v>
      </c>
      <c r="C14" s="183">
        <v>0</v>
      </c>
      <c r="D14" s="184">
        <v>0</v>
      </c>
      <c r="E14" s="185">
        <v>0</v>
      </c>
      <c r="F14" s="186" t="s">
        <v>151</v>
      </c>
      <c r="G14" s="187">
        <v>5753123</v>
      </c>
      <c r="H14" s="184">
        <v>4777897</v>
      </c>
      <c r="I14" s="185">
        <v>-975226</v>
      </c>
      <c r="J14" s="186">
        <v>-16.951245436608961</v>
      </c>
      <c r="K14" s="187">
        <v>210543</v>
      </c>
      <c r="L14" s="184">
        <v>252887</v>
      </c>
      <c r="M14" s="185">
        <v>42344</v>
      </c>
      <c r="N14" s="186">
        <v>20.111806139363448</v>
      </c>
      <c r="O14" s="152"/>
    </row>
    <row r="15" spans="1:15" s="138" customFormat="1" ht="19.5" customHeight="1">
      <c r="A15" s="181" t="s">
        <v>90</v>
      </c>
      <c r="B15" s="182" t="s">
        <v>98</v>
      </c>
      <c r="C15" s="183">
        <v>11395045</v>
      </c>
      <c r="D15" s="184">
        <v>10522156</v>
      </c>
      <c r="E15" s="185">
        <v>-872889</v>
      </c>
      <c r="F15" s="186">
        <v>-7.6602505738239728</v>
      </c>
      <c r="G15" s="187">
        <v>0</v>
      </c>
      <c r="H15" s="184">
        <v>0</v>
      </c>
      <c r="I15" s="185">
        <v>0</v>
      </c>
      <c r="J15" s="186" t="s">
        <v>151</v>
      </c>
      <c r="K15" s="187">
        <v>1093</v>
      </c>
      <c r="L15" s="184">
        <v>2549</v>
      </c>
      <c r="M15" s="185">
        <v>1456</v>
      </c>
      <c r="N15" s="186">
        <v>133.2113449222324</v>
      </c>
      <c r="O15" s="152"/>
    </row>
    <row r="16" spans="1:15" s="138" customFormat="1" ht="19.5" customHeight="1">
      <c r="A16" s="181" t="s">
        <v>90</v>
      </c>
      <c r="B16" s="182" t="s">
        <v>99</v>
      </c>
      <c r="C16" s="183">
        <v>2438242</v>
      </c>
      <c r="D16" s="184">
        <v>2830431</v>
      </c>
      <c r="E16" s="185">
        <v>392189</v>
      </c>
      <c r="F16" s="186">
        <v>16.084908717018251</v>
      </c>
      <c r="G16" s="187">
        <v>988</v>
      </c>
      <c r="H16" s="184">
        <v>0</v>
      </c>
      <c r="I16" s="185">
        <v>-988</v>
      </c>
      <c r="J16" s="186">
        <v>-100</v>
      </c>
      <c r="K16" s="187">
        <v>721965</v>
      </c>
      <c r="L16" s="184">
        <v>735632</v>
      </c>
      <c r="M16" s="185">
        <v>13667</v>
      </c>
      <c r="N16" s="186">
        <v>1.8930280553766461</v>
      </c>
      <c r="O16" s="152"/>
    </row>
    <row r="17" spans="1:15" s="138" customFormat="1" ht="19.5" customHeight="1">
      <c r="A17" s="181" t="s">
        <v>100</v>
      </c>
      <c r="B17" s="182" t="s">
        <v>101</v>
      </c>
      <c r="C17" s="183">
        <v>0</v>
      </c>
      <c r="D17" s="184">
        <v>0</v>
      </c>
      <c r="E17" s="185">
        <v>0</v>
      </c>
      <c r="F17" s="186" t="s">
        <v>151</v>
      </c>
      <c r="G17" s="187">
        <v>5009559</v>
      </c>
      <c r="H17" s="184">
        <v>3489517</v>
      </c>
      <c r="I17" s="185">
        <v>-1520042</v>
      </c>
      <c r="J17" s="186">
        <v>-30.34283057650384</v>
      </c>
      <c r="K17" s="187">
        <v>31620</v>
      </c>
      <c r="L17" s="184">
        <v>100376</v>
      </c>
      <c r="M17" s="185">
        <v>68756</v>
      </c>
      <c r="N17" s="186">
        <v>217.44465528146739</v>
      </c>
      <c r="O17" s="152"/>
    </row>
    <row r="18" spans="1:15" s="138" customFormat="1" ht="19.5" customHeight="1">
      <c r="A18" s="181" t="s">
        <v>100</v>
      </c>
      <c r="B18" s="182" t="s">
        <v>102</v>
      </c>
      <c r="C18" s="183">
        <v>0</v>
      </c>
      <c r="D18" s="184">
        <v>0</v>
      </c>
      <c r="E18" s="185">
        <v>0</v>
      </c>
      <c r="F18" s="186" t="s">
        <v>151</v>
      </c>
      <c r="G18" s="187">
        <v>3671555</v>
      </c>
      <c r="H18" s="184">
        <v>3966735</v>
      </c>
      <c r="I18" s="185">
        <v>295180</v>
      </c>
      <c r="J18" s="186">
        <v>8.0396453273885271</v>
      </c>
      <c r="K18" s="187">
        <v>1408476</v>
      </c>
      <c r="L18" s="184">
        <v>1435736</v>
      </c>
      <c r="M18" s="185">
        <v>27260</v>
      </c>
      <c r="N18" s="186">
        <v>1.9354252397626941</v>
      </c>
      <c r="O18" s="152"/>
    </row>
    <row r="19" spans="1:15" s="138" customFormat="1" ht="19.5" customHeight="1">
      <c r="A19" s="181" t="s">
        <v>100</v>
      </c>
      <c r="B19" s="182" t="s">
        <v>103</v>
      </c>
      <c r="C19" s="183">
        <v>0</v>
      </c>
      <c r="D19" s="184">
        <v>0</v>
      </c>
      <c r="E19" s="185">
        <v>0</v>
      </c>
      <c r="F19" s="186" t="s">
        <v>151</v>
      </c>
      <c r="G19" s="187">
        <v>1305636</v>
      </c>
      <c r="H19" s="184">
        <v>1070340</v>
      </c>
      <c r="I19" s="185">
        <v>-235296</v>
      </c>
      <c r="J19" s="186">
        <v>-18.021561905462161</v>
      </c>
      <c r="K19" s="187">
        <v>812055</v>
      </c>
      <c r="L19" s="184">
        <v>913782</v>
      </c>
      <c r="M19" s="185">
        <v>101727</v>
      </c>
      <c r="N19" s="186">
        <v>12.52710715407207</v>
      </c>
      <c r="O19" s="152"/>
    </row>
    <row r="20" spans="1:15" s="138" customFormat="1" ht="19.5" customHeight="1">
      <c r="A20" s="181" t="s">
        <v>100</v>
      </c>
      <c r="B20" s="182" t="s">
        <v>104</v>
      </c>
      <c r="C20" s="183">
        <v>0</v>
      </c>
      <c r="D20" s="184">
        <v>0</v>
      </c>
      <c r="E20" s="185">
        <v>0</v>
      </c>
      <c r="F20" s="186" t="s">
        <v>151</v>
      </c>
      <c r="G20" s="187">
        <v>266658</v>
      </c>
      <c r="H20" s="184">
        <v>266801</v>
      </c>
      <c r="I20" s="185">
        <v>143</v>
      </c>
      <c r="J20" s="186">
        <v>5.3626742869141708E-2</v>
      </c>
      <c r="K20" s="187">
        <v>10199591</v>
      </c>
      <c r="L20" s="184">
        <v>10405244</v>
      </c>
      <c r="M20" s="185">
        <v>205653</v>
      </c>
      <c r="N20" s="186">
        <v>2.0162867314973738</v>
      </c>
      <c r="O20" s="152"/>
    </row>
    <row r="21" spans="1:15" s="138" customFormat="1" ht="19.5" customHeight="1">
      <c r="A21" s="181" t="s">
        <v>100</v>
      </c>
      <c r="B21" s="182" t="s">
        <v>105</v>
      </c>
      <c r="C21" s="183">
        <v>0</v>
      </c>
      <c r="D21" s="184">
        <v>0</v>
      </c>
      <c r="E21" s="185">
        <v>0</v>
      </c>
      <c r="F21" s="186" t="s">
        <v>151</v>
      </c>
      <c r="G21" s="187">
        <v>0</v>
      </c>
      <c r="H21" s="184">
        <v>0</v>
      </c>
      <c r="I21" s="185">
        <v>0</v>
      </c>
      <c r="J21" s="186" t="s">
        <v>151</v>
      </c>
      <c r="K21" s="187">
        <v>2472352</v>
      </c>
      <c r="L21" s="184">
        <v>2402603</v>
      </c>
      <c r="M21" s="185">
        <v>-69749</v>
      </c>
      <c r="N21" s="186">
        <v>-2.821159770129825</v>
      </c>
      <c r="O21" s="152"/>
    </row>
    <row r="22" spans="1:15" s="138" customFormat="1" ht="19.5" customHeight="1">
      <c r="A22" s="181" t="s">
        <v>106</v>
      </c>
      <c r="B22" s="182" t="s">
        <v>107</v>
      </c>
      <c r="C22" s="183">
        <v>0</v>
      </c>
      <c r="D22" s="184">
        <v>0</v>
      </c>
      <c r="E22" s="185">
        <v>0</v>
      </c>
      <c r="F22" s="186" t="s">
        <v>151</v>
      </c>
      <c r="G22" s="187">
        <v>415918</v>
      </c>
      <c r="H22" s="184">
        <v>401543</v>
      </c>
      <c r="I22" s="185">
        <v>-14375</v>
      </c>
      <c r="J22" s="186">
        <v>-3.456210118340636</v>
      </c>
      <c r="K22" s="187">
        <v>216917</v>
      </c>
      <c r="L22" s="184">
        <v>181021</v>
      </c>
      <c r="M22" s="185">
        <v>-35896</v>
      </c>
      <c r="N22" s="186">
        <v>-16.548265004587009</v>
      </c>
      <c r="O22" s="152"/>
    </row>
    <row r="23" spans="1:15" s="138" customFormat="1" ht="19.5" customHeight="1">
      <c r="A23" s="181" t="s">
        <v>106</v>
      </c>
      <c r="B23" s="182" t="s">
        <v>108</v>
      </c>
      <c r="C23" s="183">
        <v>50224</v>
      </c>
      <c r="D23" s="184">
        <v>54034</v>
      </c>
      <c r="E23" s="185">
        <v>3810</v>
      </c>
      <c r="F23" s="186">
        <v>7.5860146543485172</v>
      </c>
      <c r="G23" s="187">
        <v>10524962</v>
      </c>
      <c r="H23" s="184">
        <v>11269544</v>
      </c>
      <c r="I23" s="185">
        <v>744582</v>
      </c>
      <c r="J23" s="186">
        <v>7.0744388435796708</v>
      </c>
      <c r="K23" s="187">
        <v>2056813</v>
      </c>
      <c r="L23" s="184">
        <v>2011032</v>
      </c>
      <c r="M23" s="185">
        <v>-45781</v>
      </c>
      <c r="N23" s="186">
        <v>-2.225822182181858</v>
      </c>
      <c r="O23" s="152"/>
    </row>
    <row r="24" spans="1:15" s="138" customFormat="1" ht="19.5" customHeight="1">
      <c r="A24" s="181" t="s">
        <v>109</v>
      </c>
      <c r="B24" s="182" t="s">
        <v>110</v>
      </c>
      <c r="C24" s="183">
        <v>0</v>
      </c>
      <c r="D24" s="184">
        <v>0</v>
      </c>
      <c r="E24" s="185">
        <v>0</v>
      </c>
      <c r="F24" s="186" t="s">
        <v>151</v>
      </c>
      <c r="G24" s="187">
        <v>230559</v>
      </c>
      <c r="H24" s="184">
        <v>240542</v>
      </c>
      <c r="I24" s="185">
        <v>9983</v>
      </c>
      <c r="J24" s="186">
        <v>4.3299112157842501</v>
      </c>
      <c r="K24" s="187">
        <v>18491</v>
      </c>
      <c r="L24" s="184">
        <v>16790</v>
      </c>
      <c r="M24" s="185">
        <v>-1701</v>
      </c>
      <c r="N24" s="186">
        <v>-9.1990698177491765</v>
      </c>
      <c r="O24" s="152"/>
    </row>
    <row r="25" spans="1:15" s="138" customFormat="1" ht="19.5" customHeight="1">
      <c r="A25" s="181" t="s">
        <v>109</v>
      </c>
      <c r="B25" s="182" t="s">
        <v>111</v>
      </c>
      <c r="C25" s="183">
        <v>0</v>
      </c>
      <c r="D25" s="184">
        <v>0</v>
      </c>
      <c r="E25" s="185">
        <v>0</v>
      </c>
      <c r="F25" s="186" t="s">
        <v>151</v>
      </c>
      <c r="G25" s="187">
        <v>435468</v>
      </c>
      <c r="H25" s="184">
        <v>521298</v>
      </c>
      <c r="I25" s="185">
        <v>85830</v>
      </c>
      <c r="J25" s="186">
        <v>19.70982942489459</v>
      </c>
      <c r="K25" s="187">
        <v>167528</v>
      </c>
      <c r="L25" s="184">
        <v>118267</v>
      </c>
      <c r="M25" s="185">
        <v>-49261</v>
      </c>
      <c r="N25" s="186">
        <v>-29.404636836827279</v>
      </c>
      <c r="O25" s="152"/>
    </row>
    <row r="26" spans="1:15" s="138" customFormat="1" ht="19.5" customHeight="1">
      <c r="A26" s="181" t="s">
        <v>109</v>
      </c>
      <c r="B26" s="182" t="s">
        <v>112</v>
      </c>
      <c r="C26" s="183">
        <v>220918</v>
      </c>
      <c r="D26" s="184">
        <v>142273</v>
      </c>
      <c r="E26" s="185">
        <v>-78645</v>
      </c>
      <c r="F26" s="186">
        <v>-35.599181596791567</v>
      </c>
      <c r="G26" s="187">
        <v>2057113</v>
      </c>
      <c r="H26" s="184">
        <v>2027056</v>
      </c>
      <c r="I26" s="185">
        <v>-30057</v>
      </c>
      <c r="J26" s="186">
        <v>-1.4611253732779801</v>
      </c>
      <c r="K26" s="187">
        <v>1750558</v>
      </c>
      <c r="L26" s="184">
        <v>1797408</v>
      </c>
      <c r="M26" s="185">
        <v>46850</v>
      </c>
      <c r="N26" s="186">
        <v>2.6762895031184399</v>
      </c>
      <c r="O26" s="152"/>
    </row>
    <row r="27" spans="1:15" s="138" customFormat="1" ht="19.5" customHeight="1">
      <c r="A27" s="181" t="s">
        <v>113</v>
      </c>
      <c r="B27" s="182" t="s">
        <v>114</v>
      </c>
      <c r="C27" s="183">
        <v>16177491</v>
      </c>
      <c r="D27" s="184">
        <v>18044212</v>
      </c>
      <c r="E27" s="185">
        <v>1866721</v>
      </c>
      <c r="F27" s="186">
        <v>11.53900193793957</v>
      </c>
      <c r="G27" s="187">
        <v>1684949</v>
      </c>
      <c r="H27" s="184">
        <v>1549463</v>
      </c>
      <c r="I27" s="185">
        <v>-135486</v>
      </c>
      <c r="J27" s="186">
        <v>-8.040955542274574</v>
      </c>
      <c r="K27" s="187">
        <v>17076984</v>
      </c>
      <c r="L27" s="184">
        <v>15723075</v>
      </c>
      <c r="M27" s="185">
        <v>-1353909</v>
      </c>
      <c r="N27" s="186">
        <v>-7.928267661315374</v>
      </c>
      <c r="O27" s="152"/>
    </row>
    <row r="28" spans="1:15" s="138" customFormat="1" ht="19.5" customHeight="1">
      <c r="A28" s="181" t="s">
        <v>115</v>
      </c>
      <c r="B28" s="182" t="s">
        <v>116</v>
      </c>
      <c r="C28" s="183">
        <v>1460694</v>
      </c>
      <c r="D28" s="184">
        <v>1443952</v>
      </c>
      <c r="E28" s="185">
        <v>-16742</v>
      </c>
      <c r="F28" s="186">
        <v>-1.146167506678339</v>
      </c>
      <c r="G28" s="187">
        <v>80735</v>
      </c>
      <c r="H28" s="184">
        <v>68958</v>
      </c>
      <c r="I28" s="185">
        <v>-11777</v>
      </c>
      <c r="J28" s="186">
        <v>-14.58722982597387</v>
      </c>
      <c r="K28" s="187">
        <v>78381</v>
      </c>
      <c r="L28" s="184">
        <v>82525</v>
      </c>
      <c r="M28" s="185">
        <v>4144</v>
      </c>
      <c r="N28" s="186">
        <v>5.2869955729067044</v>
      </c>
      <c r="O28" s="152"/>
    </row>
    <row r="29" spans="1:15" s="138" customFormat="1" ht="19.5" customHeight="1">
      <c r="A29" s="181" t="s">
        <v>115</v>
      </c>
      <c r="B29" s="182" t="s">
        <v>117</v>
      </c>
      <c r="C29" s="183">
        <v>0</v>
      </c>
      <c r="D29" s="184">
        <v>0</v>
      </c>
      <c r="E29" s="185">
        <v>0</v>
      </c>
      <c r="F29" s="186" t="s">
        <v>151</v>
      </c>
      <c r="G29" s="187">
        <v>5267429</v>
      </c>
      <c r="H29" s="184">
        <v>4856567</v>
      </c>
      <c r="I29" s="185">
        <v>-410862</v>
      </c>
      <c r="J29" s="186">
        <v>-7.80004818289909</v>
      </c>
      <c r="K29" s="187">
        <v>851687</v>
      </c>
      <c r="L29" s="184">
        <v>743949</v>
      </c>
      <c r="M29" s="185">
        <v>-107738</v>
      </c>
      <c r="N29" s="186">
        <v>-12.649952388612251</v>
      </c>
      <c r="O29" s="152"/>
    </row>
    <row r="30" spans="1:15" s="138" customFormat="1" ht="19.5" customHeight="1">
      <c r="A30" s="181" t="s">
        <v>115</v>
      </c>
      <c r="B30" s="182" t="s">
        <v>118</v>
      </c>
      <c r="C30" s="183">
        <v>0</v>
      </c>
      <c r="D30" s="184">
        <v>0</v>
      </c>
      <c r="E30" s="185">
        <v>0</v>
      </c>
      <c r="F30" s="186" t="s">
        <v>151</v>
      </c>
      <c r="G30" s="187">
        <v>770566</v>
      </c>
      <c r="H30" s="184">
        <v>994889</v>
      </c>
      <c r="I30" s="185">
        <v>224323</v>
      </c>
      <c r="J30" s="186">
        <v>29.111458330629691</v>
      </c>
      <c r="K30" s="187">
        <v>12628403</v>
      </c>
      <c r="L30" s="184">
        <v>12275486</v>
      </c>
      <c r="M30" s="185">
        <v>-352917</v>
      </c>
      <c r="N30" s="186">
        <v>-2.794628901215773</v>
      </c>
      <c r="O30" s="152"/>
    </row>
    <row r="31" spans="1:15" s="138" customFormat="1" ht="19.5" customHeight="1">
      <c r="A31" s="181" t="s">
        <v>119</v>
      </c>
      <c r="B31" s="182" t="s">
        <v>120</v>
      </c>
      <c r="C31" s="183">
        <v>0</v>
      </c>
      <c r="D31" s="184">
        <v>0</v>
      </c>
      <c r="E31" s="185">
        <v>0</v>
      </c>
      <c r="F31" s="186" t="s">
        <v>151</v>
      </c>
      <c r="G31" s="187">
        <v>9111097</v>
      </c>
      <c r="H31" s="184">
        <v>11010311</v>
      </c>
      <c r="I31" s="185">
        <v>1899214</v>
      </c>
      <c r="J31" s="186">
        <v>20.845063991745452</v>
      </c>
      <c r="K31" s="187">
        <v>1637625</v>
      </c>
      <c r="L31" s="184">
        <v>1705179</v>
      </c>
      <c r="M31" s="185">
        <v>67554</v>
      </c>
      <c r="N31" s="186">
        <v>4.1251202198305492</v>
      </c>
      <c r="O31" s="152"/>
    </row>
    <row r="32" spans="1:15" s="138" customFormat="1" ht="19.5" customHeight="1">
      <c r="A32" s="181" t="s">
        <v>119</v>
      </c>
      <c r="B32" s="182" t="s">
        <v>121</v>
      </c>
      <c r="C32" s="183">
        <v>0</v>
      </c>
      <c r="D32" s="184">
        <v>0</v>
      </c>
      <c r="E32" s="185">
        <v>0</v>
      </c>
      <c r="F32" s="186" t="s">
        <v>151</v>
      </c>
      <c r="G32" s="187">
        <v>2123344</v>
      </c>
      <c r="H32" s="184">
        <v>2326004</v>
      </c>
      <c r="I32" s="185">
        <v>202660</v>
      </c>
      <c r="J32" s="186">
        <v>9.5443790549246899</v>
      </c>
      <c r="K32" s="187">
        <v>174720</v>
      </c>
      <c r="L32" s="184">
        <v>62457</v>
      </c>
      <c r="M32" s="185">
        <v>-112263</v>
      </c>
      <c r="N32" s="186">
        <v>-64.253090659340657</v>
      </c>
      <c r="O32" s="152"/>
    </row>
    <row r="33" spans="1:15" s="138" customFormat="1" ht="19.5" customHeight="1">
      <c r="A33" s="181" t="s">
        <v>119</v>
      </c>
      <c r="B33" s="182" t="s">
        <v>122</v>
      </c>
      <c r="C33" s="183">
        <v>0</v>
      </c>
      <c r="D33" s="184">
        <v>0</v>
      </c>
      <c r="E33" s="185">
        <v>0</v>
      </c>
      <c r="F33" s="186" t="s">
        <v>151</v>
      </c>
      <c r="G33" s="187">
        <v>22997</v>
      </c>
      <c r="H33" s="184">
        <v>66206</v>
      </c>
      <c r="I33" s="185">
        <v>43209</v>
      </c>
      <c r="J33" s="186">
        <v>187.88972474670609</v>
      </c>
      <c r="K33" s="187">
        <v>6935073</v>
      </c>
      <c r="L33" s="184">
        <v>7915633</v>
      </c>
      <c r="M33" s="185">
        <v>980560</v>
      </c>
      <c r="N33" s="186">
        <v>14.13914460597603</v>
      </c>
      <c r="O33" s="152"/>
    </row>
    <row r="34" spans="1:15" s="138" customFormat="1" ht="19.5" customHeight="1">
      <c r="A34" s="181" t="s">
        <v>119</v>
      </c>
      <c r="B34" s="182" t="s">
        <v>123</v>
      </c>
      <c r="C34" s="183">
        <v>72221</v>
      </c>
      <c r="D34" s="184">
        <v>106609</v>
      </c>
      <c r="E34" s="185">
        <v>34388</v>
      </c>
      <c r="F34" s="186">
        <v>47.614959637778497</v>
      </c>
      <c r="G34" s="187">
        <v>0</v>
      </c>
      <c r="H34" s="184">
        <v>0</v>
      </c>
      <c r="I34" s="185">
        <v>0</v>
      </c>
      <c r="J34" s="186" t="s">
        <v>151</v>
      </c>
      <c r="K34" s="187">
        <v>6292585</v>
      </c>
      <c r="L34" s="184">
        <v>5688911</v>
      </c>
      <c r="M34" s="185">
        <v>-603674</v>
      </c>
      <c r="N34" s="186">
        <v>-9.5934182851721488</v>
      </c>
      <c r="O34" s="152"/>
    </row>
    <row r="35" spans="1:15" s="138" customFormat="1" ht="19.5" customHeight="1">
      <c r="A35" s="181" t="s">
        <v>119</v>
      </c>
      <c r="B35" s="182" t="s">
        <v>124</v>
      </c>
      <c r="C35" s="183">
        <v>0</v>
      </c>
      <c r="D35" s="184">
        <v>0</v>
      </c>
      <c r="E35" s="185">
        <v>0</v>
      </c>
      <c r="F35" s="186" t="s">
        <v>151</v>
      </c>
      <c r="G35" s="187">
        <v>0</v>
      </c>
      <c r="H35" s="184">
        <v>0</v>
      </c>
      <c r="I35" s="185">
        <v>0</v>
      </c>
      <c r="J35" s="186" t="s">
        <v>151</v>
      </c>
      <c r="K35" s="187">
        <v>2445685</v>
      </c>
      <c r="L35" s="184">
        <v>2584206</v>
      </c>
      <c r="M35" s="185">
        <v>138521</v>
      </c>
      <c r="N35" s="186">
        <v>5.6638937557371491</v>
      </c>
      <c r="O35" s="152"/>
    </row>
    <row r="36" spans="1:15" s="138" customFormat="1" ht="19.5" customHeight="1">
      <c r="A36" s="181" t="s">
        <v>119</v>
      </c>
      <c r="B36" s="182" t="s">
        <v>125</v>
      </c>
      <c r="C36" s="183">
        <v>0</v>
      </c>
      <c r="D36" s="184">
        <v>0</v>
      </c>
      <c r="E36" s="185">
        <v>0</v>
      </c>
      <c r="F36" s="186" t="s">
        <v>151</v>
      </c>
      <c r="G36" s="187">
        <v>0</v>
      </c>
      <c r="H36" s="184">
        <v>0</v>
      </c>
      <c r="I36" s="185">
        <v>0</v>
      </c>
      <c r="J36" s="186" t="s">
        <v>151</v>
      </c>
      <c r="K36" s="187">
        <v>2527999</v>
      </c>
      <c r="L36" s="184">
        <v>2640530</v>
      </c>
      <c r="M36" s="185">
        <v>112531</v>
      </c>
      <c r="N36" s="186">
        <v>4.4513862545040581</v>
      </c>
      <c r="O36" s="152"/>
    </row>
    <row r="37" spans="1:15" s="138" customFormat="1" ht="19.5" customHeight="1">
      <c r="A37" s="181" t="s">
        <v>119</v>
      </c>
      <c r="B37" s="182" t="s">
        <v>126</v>
      </c>
      <c r="C37" s="183">
        <v>2891872</v>
      </c>
      <c r="D37" s="184">
        <v>3661760</v>
      </c>
      <c r="E37" s="185">
        <v>769888</v>
      </c>
      <c r="F37" s="186">
        <v>26.62247844994522</v>
      </c>
      <c r="G37" s="187">
        <v>0</v>
      </c>
      <c r="H37" s="184">
        <v>0</v>
      </c>
      <c r="I37" s="185">
        <v>0</v>
      </c>
      <c r="J37" s="186" t="s">
        <v>151</v>
      </c>
      <c r="K37" s="187">
        <v>1859788</v>
      </c>
      <c r="L37" s="184">
        <v>2050651</v>
      </c>
      <c r="M37" s="185">
        <v>190863</v>
      </c>
      <c r="N37" s="186">
        <v>10.262621331033429</v>
      </c>
      <c r="O37" s="152"/>
    </row>
    <row r="38" spans="1:15" s="138" customFormat="1" ht="19.5" customHeight="1">
      <c r="A38" s="181" t="s">
        <v>119</v>
      </c>
      <c r="B38" s="182" t="s">
        <v>127</v>
      </c>
      <c r="C38" s="183">
        <v>111945</v>
      </c>
      <c r="D38" s="184">
        <v>111409</v>
      </c>
      <c r="E38" s="185">
        <v>-536</v>
      </c>
      <c r="F38" s="186">
        <v>-0.47880655679128392</v>
      </c>
      <c r="G38" s="187">
        <v>132180</v>
      </c>
      <c r="H38" s="184">
        <v>244726</v>
      </c>
      <c r="I38" s="185">
        <v>112546</v>
      </c>
      <c r="J38" s="186">
        <v>85.146013012558626</v>
      </c>
      <c r="K38" s="187">
        <v>14677493</v>
      </c>
      <c r="L38" s="184">
        <v>14492195</v>
      </c>
      <c r="M38" s="185">
        <v>-185298</v>
      </c>
      <c r="N38" s="186">
        <v>-1.2624635555949479</v>
      </c>
      <c r="O38" s="152"/>
    </row>
    <row r="39" spans="1:15" s="138" customFormat="1" ht="19.5" customHeight="1">
      <c r="A39" s="181" t="s">
        <v>119</v>
      </c>
      <c r="B39" s="182" t="s">
        <v>128</v>
      </c>
      <c r="C39" s="183">
        <v>0</v>
      </c>
      <c r="D39" s="184">
        <v>0</v>
      </c>
      <c r="E39" s="185">
        <v>0</v>
      </c>
      <c r="F39" s="186" t="s">
        <v>151</v>
      </c>
      <c r="G39" s="187">
        <v>231</v>
      </c>
      <c r="H39" s="184">
        <v>362</v>
      </c>
      <c r="I39" s="185">
        <v>131</v>
      </c>
      <c r="J39" s="186">
        <v>56.709956709956707</v>
      </c>
      <c r="K39" s="187">
        <v>2803523</v>
      </c>
      <c r="L39" s="184">
        <v>3168242</v>
      </c>
      <c r="M39" s="185">
        <v>364719</v>
      </c>
      <c r="N39" s="186">
        <v>13.009310071649139</v>
      </c>
      <c r="O39" s="152"/>
    </row>
    <row r="40" spans="1:15" s="138" customFormat="1" ht="19.5" customHeight="1">
      <c r="A40" s="181" t="s">
        <v>119</v>
      </c>
      <c r="B40" s="182" t="s">
        <v>129</v>
      </c>
      <c r="C40" s="183">
        <v>6234</v>
      </c>
      <c r="D40" s="184">
        <v>17807</v>
      </c>
      <c r="E40" s="185">
        <v>11573</v>
      </c>
      <c r="F40" s="186">
        <v>185.64324671158161</v>
      </c>
      <c r="G40" s="187">
        <v>3222530</v>
      </c>
      <c r="H40" s="184">
        <v>3310380</v>
      </c>
      <c r="I40" s="185">
        <v>87850</v>
      </c>
      <c r="J40" s="186">
        <v>2.726118918986018</v>
      </c>
      <c r="K40" s="187">
        <v>3212867</v>
      </c>
      <c r="L40" s="184">
        <v>2954127</v>
      </c>
      <c r="M40" s="185">
        <v>-258740</v>
      </c>
      <c r="N40" s="186">
        <v>-8.0532434115697953</v>
      </c>
      <c r="O40" s="152"/>
    </row>
    <row r="41" spans="1:15" s="138" customFormat="1" ht="19.5" customHeight="1">
      <c r="A41" s="181" t="s">
        <v>130</v>
      </c>
      <c r="B41" s="182" t="s">
        <v>131</v>
      </c>
      <c r="C41" s="183">
        <v>0</v>
      </c>
      <c r="D41" s="184">
        <v>0</v>
      </c>
      <c r="E41" s="185">
        <v>0</v>
      </c>
      <c r="F41" s="186" t="s">
        <v>151</v>
      </c>
      <c r="G41" s="187">
        <v>367341</v>
      </c>
      <c r="H41" s="184">
        <v>227312</v>
      </c>
      <c r="I41" s="185">
        <v>-140029</v>
      </c>
      <c r="J41" s="186">
        <v>-38.119621822775017</v>
      </c>
      <c r="K41" s="187">
        <v>3559499</v>
      </c>
      <c r="L41" s="184">
        <v>3751550</v>
      </c>
      <c r="M41" s="185">
        <v>192051</v>
      </c>
      <c r="N41" s="186">
        <v>5.3954503147774489</v>
      </c>
      <c r="O41" s="152"/>
    </row>
    <row r="42" spans="1:15" s="138" customFormat="1" ht="19.5" customHeight="1">
      <c r="A42" s="181" t="s">
        <v>130</v>
      </c>
      <c r="B42" s="182" t="s">
        <v>132</v>
      </c>
      <c r="C42" s="183">
        <v>0</v>
      </c>
      <c r="D42" s="184">
        <v>0</v>
      </c>
      <c r="E42" s="185">
        <v>0</v>
      </c>
      <c r="F42" s="186" t="s">
        <v>151</v>
      </c>
      <c r="G42" s="187">
        <v>0</v>
      </c>
      <c r="H42" s="184">
        <v>0</v>
      </c>
      <c r="I42" s="185">
        <v>0</v>
      </c>
      <c r="J42" s="186" t="s">
        <v>151</v>
      </c>
      <c r="K42" s="187">
        <v>7220582</v>
      </c>
      <c r="L42" s="184">
        <v>6627510</v>
      </c>
      <c r="M42" s="185">
        <v>-593072</v>
      </c>
      <c r="N42" s="186">
        <v>-8.2136315327490195</v>
      </c>
      <c r="O42" s="152"/>
    </row>
    <row r="43" spans="1:15" s="138" customFormat="1" ht="19.5" customHeight="1">
      <c r="A43" s="181" t="s">
        <v>130</v>
      </c>
      <c r="B43" s="182" t="s">
        <v>174</v>
      </c>
      <c r="C43" s="183">
        <v>0</v>
      </c>
      <c r="D43" s="184">
        <v>0</v>
      </c>
      <c r="E43" s="185">
        <v>0</v>
      </c>
      <c r="F43" s="186" t="s">
        <v>151</v>
      </c>
      <c r="G43" s="187">
        <v>0</v>
      </c>
      <c r="H43" s="184">
        <v>88</v>
      </c>
      <c r="I43" s="185">
        <v>88</v>
      </c>
      <c r="J43" s="186" t="s">
        <v>151</v>
      </c>
      <c r="K43" s="187">
        <v>9188259</v>
      </c>
      <c r="L43" s="184">
        <v>8697086</v>
      </c>
      <c r="M43" s="185">
        <v>-491173</v>
      </c>
      <c r="N43" s="186">
        <v>-5.3456590633764307</v>
      </c>
      <c r="O43" s="152"/>
    </row>
    <row r="44" spans="1:15" s="138" customFormat="1" ht="19.5" customHeight="1">
      <c r="A44" s="181" t="s">
        <v>130</v>
      </c>
      <c r="B44" s="182" t="s">
        <v>134</v>
      </c>
      <c r="C44" s="183">
        <v>1713</v>
      </c>
      <c r="D44" s="184">
        <v>2466</v>
      </c>
      <c r="E44" s="185">
        <v>753</v>
      </c>
      <c r="F44" s="186">
        <v>43.95796847635728</v>
      </c>
      <c r="G44" s="187">
        <v>79142</v>
      </c>
      <c r="H44" s="184">
        <v>107093</v>
      </c>
      <c r="I44" s="185">
        <v>27951</v>
      </c>
      <c r="J44" s="186">
        <v>35.317530514770908</v>
      </c>
      <c r="K44" s="187">
        <v>20089398</v>
      </c>
      <c r="L44" s="184">
        <v>19985602</v>
      </c>
      <c r="M44" s="185">
        <v>-103796</v>
      </c>
      <c r="N44" s="186">
        <v>-0.51667053437837751</v>
      </c>
      <c r="O44" s="152"/>
    </row>
    <row r="45" spans="1:15" s="138" customFormat="1" ht="19.5" customHeight="1">
      <c r="A45" s="181" t="s">
        <v>135</v>
      </c>
      <c r="B45" s="182" t="s">
        <v>136</v>
      </c>
      <c r="C45" s="183">
        <v>0</v>
      </c>
      <c r="D45" s="184">
        <v>0</v>
      </c>
      <c r="E45" s="185">
        <v>0</v>
      </c>
      <c r="F45" s="186" t="s">
        <v>151</v>
      </c>
      <c r="G45" s="187">
        <v>0</v>
      </c>
      <c r="H45" s="184">
        <v>0</v>
      </c>
      <c r="I45" s="185">
        <v>0</v>
      </c>
      <c r="J45" s="186" t="s">
        <v>151</v>
      </c>
      <c r="K45" s="187">
        <v>6944228</v>
      </c>
      <c r="L45" s="184">
        <v>7296248</v>
      </c>
      <c r="M45" s="185">
        <v>352020</v>
      </c>
      <c r="N45" s="186">
        <v>5.0692459982592766</v>
      </c>
      <c r="O45" s="152"/>
    </row>
    <row r="46" spans="1:15" s="138" customFormat="1" ht="19.5" customHeight="1">
      <c r="A46" s="181" t="s">
        <v>135</v>
      </c>
      <c r="B46" s="182" t="s">
        <v>137</v>
      </c>
      <c r="C46" s="183">
        <v>0</v>
      </c>
      <c r="D46" s="184">
        <v>0</v>
      </c>
      <c r="E46" s="185">
        <v>0</v>
      </c>
      <c r="F46" s="186" t="s">
        <v>151</v>
      </c>
      <c r="G46" s="187">
        <v>0</v>
      </c>
      <c r="H46" s="184">
        <v>0</v>
      </c>
      <c r="I46" s="185">
        <v>0</v>
      </c>
      <c r="J46" s="186" t="s">
        <v>151</v>
      </c>
      <c r="K46" s="187">
        <v>20818055</v>
      </c>
      <c r="L46" s="184">
        <v>20875346</v>
      </c>
      <c r="M46" s="185">
        <v>57291</v>
      </c>
      <c r="N46" s="186">
        <v>0.2751986196597187</v>
      </c>
      <c r="O46" s="152"/>
    </row>
    <row r="47" spans="1:15" s="138" customFormat="1" ht="19.5" customHeight="1">
      <c r="A47" s="181" t="s">
        <v>135</v>
      </c>
      <c r="B47" s="182" t="s">
        <v>53</v>
      </c>
      <c r="C47" s="183">
        <v>0</v>
      </c>
      <c r="D47" s="184">
        <v>0</v>
      </c>
      <c r="E47" s="185">
        <v>0</v>
      </c>
      <c r="F47" s="186" t="s">
        <v>151</v>
      </c>
      <c r="G47" s="187">
        <v>0</v>
      </c>
      <c r="H47" s="184">
        <v>0</v>
      </c>
      <c r="I47" s="185">
        <v>0</v>
      </c>
      <c r="J47" s="186" t="s">
        <v>151</v>
      </c>
      <c r="K47" s="187">
        <v>25759594</v>
      </c>
      <c r="L47" s="184">
        <v>25967691</v>
      </c>
      <c r="M47" s="185">
        <v>208097</v>
      </c>
      <c r="N47" s="186">
        <v>0.80784270124753732</v>
      </c>
      <c r="O47" s="152"/>
    </row>
    <row r="48" spans="1:15" ht="19.5" customHeight="1">
      <c r="A48" s="203" t="s">
        <v>162</v>
      </c>
      <c r="B48" s="203"/>
      <c r="C48" s="175">
        <f>SUM(C8:C47)</f>
        <v>118486641</v>
      </c>
      <c r="D48" s="175">
        <f>SUM(D8:D47)</f>
        <v>123171330</v>
      </c>
      <c r="E48" s="175">
        <f>D48-C48</f>
        <v>4684689</v>
      </c>
      <c r="F48" s="176">
        <f t="shared" ref="F48" si="0">((D48*100/C48)-100)</f>
        <v>3.9537697756154699</v>
      </c>
      <c r="G48" s="175">
        <f>SUM(G8:G47)</f>
        <v>52534080</v>
      </c>
      <c r="H48" s="175">
        <f>SUM(H8:H47)</f>
        <v>52793632</v>
      </c>
      <c r="I48" s="175">
        <f>H48-G48</f>
        <v>259552</v>
      </c>
      <c r="J48" s="176">
        <f t="shared" ref="J48" si="1">((H48*100/G48)-100)</f>
        <v>0.49406404375977786</v>
      </c>
      <c r="K48" s="175">
        <f>SUM(K8:K47)</f>
        <v>187538420</v>
      </c>
      <c r="L48" s="175">
        <f>SUM(L8:L47)</f>
        <v>186378043</v>
      </c>
      <c r="M48" s="175">
        <f>L48-K48</f>
        <v>-1160377</v>
      </c>
      <c r="N48" s="176">
        <f t="shared" ref="N48" si="2">((L48*100/K48)-100)</f>
        <v>-0.61874094918790945</v>
      </c>
    </row>
    <row r="49" spans="1:14" ht="15" customHeight="1">
      <c r="A49" s="114" t="s">
        <v>49</v>
      </c>
      <c r="B49" s="81"/>
      <c r="C49" s="80"/>
      <c r="D49" s="80"/>
      <c r="E49" s="80"/>
      <c r="F49" s="80"/>
      <c r="G49" s="80"/>
      <c r="H49" s="80"/>
      <c r="I49" s="80"/>
      <c r="J49" s="80"/>
      <c r="K49" s="80"/>
      <c r="L49" s="80"/>
      <c r="M49" s="80"/>
      <c r="N49" s="80"/>
    </row>
    <row r="53" spans="1:14">
      <c r="D53" s="134"/>
    </row>
    <row r="54" spans="1:14">
      <c r="C54" s="137"/>
      <c r="D54" s="133"/>
      <c r="E54" s="135"/>
    </row>
    <row r="55" spans="1:14">
      <c r="D55" s="136"/>
    </row>
    <row r="62" spans="1:14">
      <c r="D62" s="75"/>
    </row>
  </sheetData>
  <mergeCells count="11">
    <mergeCell ref="A6:B7"/>
    <mergeCell ref="A48:B48"/>
    <mergeCell ref="C5:F5"/>
    <mergeCell ref="G5:J5"/>
    <mergeCell ref="K5:N5"/>
    <mergeCell ref="C6:D6"/>
    <mergeCell ref="E6:F6"/>
    <mergeCell ref="G6:H6"/>
    <mergeCell ref="I6:J6"/>
    <mergeCell ref="K6:L6"/>
    <mergeCell ref="M6:N6"/>
  </mergeCells>
  <conditionalFormatting sqref="B8:D47 G8:H47 K8:L47">
    <cfRule type="expression" dxfId="69" priority="1">
      <formula>MOD(ROW(),2)&lt;&gt;0</formula>
    </cfRule>
  </conditionalFormatting>
  <conditionalFormatting sqref="E8:E47">
    <cfRule type="dataBar" priority="23">
      <dataBar>
        <cfvo type="min"/>
        <cfvo type="max"/>
        <color rgb="FF3CCC7A"/>
      </dataBar>
      <extLst>
        <ext xmlns:x14="http://schemas.microsoft.com/office/spreadsheetml/2009/9/main" uri="{B025F937-C7B1-47D3-B67F-A62EFF666E3E}">
          <x14:id>{3A66895E-0D24-493E-BD8C-780A1A9DB3E1}</x14:id>
        </ext>
      </extLst>
    </cfRule>
  </conditionalFormatting>
  <conditionalFormatting sqref="E8:F48 I8:J48 M8:N48">
    <cfRule type="expression" dxfId="68" priority="7">
      <formula>E8&lt;0</formula>
    </cfRule>
  </conditionalFormatting>
  <conditionalFormatting sqref="I8:I47">
    <cfRule type="dataBar" priority="24">
      <dataBar>
        <cfvo type="min"/>
        <cfvo type="max"/>
        <color rgb="FF3CCC7A"/>
      </dataBar>
      <extLst>
        <ext xmlns:x14="http://schemas.microsoft.com/office/spreadsheetml/2009/9/main" uri="{B025F937-C7B1-47D3-B67F-A62EFF666E3E}">
          <x14:id>{99D2901E-C5E7-40D7-93FD-E146C335BC32}</x14:id>
        </ext>
      </extLst>
    </cfRule>
  </conditionalFormatting>
  <conditionalFormatting sqref="M8:M47">
    <cfRule type="dataBar" priority="25">
      <dataBar>
        <cfvo type="min"/>
        <cfvo type="max"/>
        <color rgb="FF3CCC7A"/>
      </dataBar>
      <extLst>
        <ext xmlns:x14="http://schemas.microsoft.com/office/spreadsheetml/2009/9/main" uri="{B025F937-C7B1-47D3-B67F-A62EFF666E3E}">
          <x14:id>{39267451-35AB-47D2-925A-52227CEC1C92}</x14:id>
        </ext>
      </extLst>
    </cfRule>
  </conditionalFormatting>
  <pageMargins left="0.62992125984252001" right="0.23622047244094499" top="0.78740157480314998" bottom="0.23622047244094499" header="0.31496062992126" footer="0.15748031496063"/>
  <pageSetup paperSize="9" scale="55" orientation="landscape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3A66895E-0D24-493E-BD8C-780A1A9DB3E1}">
            <x14:dataBar minLength="0" maxLength="100" gradient="0">
              <x14:cfvo type="autoMin"/>
              <x14:cfvo type="autoMax"/>
              <x14:negativeFillColor rgb="FFFFB7B7"/>
              <x14:axisColor rgb="FF000000"/>
            </x14:dataBar>
          </x14:cfRule>
          <xm:sqref>E8:E47</xm:sqref>
        </x14:conditionalFormatting>
        <x14:conditionalFormatting xmlns:xm="http://schemas.microsoft.com/office/excel/2006/main">
          <x14:cfRule type="dataBar" id="{99D2901E-C5E7-40D7-93FD-E146C335BC32}">
            <x14:dataBar minLength="0" maxLength="100" gradient="0">
              <x14:cfvo type="autoMin"/>
              <x14:cfvo type="autoMax"/>
              <x14:negativeFillColor rgb="FFFFB7B7"/>
              <x14:axisColor rgb="FF000000"/>
            </x14:dataBar>
          </x14:cfRule>
          <xm:sqref>I8:I47</xm:sqref>
        </x14:conditionalFormatting>
        <x14:conditionalFormatting xmlns:xm="http://schemas.microsoft.com/office/excel/2006/main">
          <x14:cfRule type="dataBar" id="{39267451-35AB-47D2-925A-52227CEC1C92}">
            <x14:dataBar minLength="0" maxLength="100" gradient="0">
              <x14:cfvo type="autoMin"/>
              <x14:cfvo type="autoMax"/>
              <x14:negativeFillColor rgb="FFFFB7B7"/>
              <x14:axisColor rgb="FF000000"/>
            </x14:dataBar>
          </x14:cfRule>
          <xm:sqref>M8:M47</xm:sqref>
        </x14:conditionalFormatting>
      </x14:conditionalFormatting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C2C0C8-163C-452C-8EE7-6A8A80BA997E}">
  <sheetPr codeName="Hoja6">
    <pageSetUpPr fitToPage="1"/>
  </sheetPr>
  <dimension ref="A1:AA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27" ht="19.2" customHeight="1">
      <c r="A1" s="32" t="s">
        <v>50</v>
      </c>
      <c r="E1" s="5"/>
      <c r="H1" s="4"/>
      <c r="I1" s="4"/>
      <c r="J1" s="4"/>
      <c r="K1" s="4"/>
      <c r="L1" s="4"/>
      <c r="M1" s="4"/>
      <c r="AA1" s="39" t="str">
        <f>"Acumulado "&amp;E6</f>
        <v>Acumulado 2026</v>
      </c>
    </row>
    <row r="2" spans="1:27" ht="15.6" customHeight="1">
      <c r="A2" s="139"/>
      <c r="H2" s="3"/>
      <c r="I2" s="3"/>
      <c r="J2" s="3"/>
      <c r="K2" s="3"/>
      <c r="L2" s="3"/>
      <c r="M2" s="3"/>
      <c r="AA2" s="39" t="str">
        <f>"Acumulado "&amp;D6</f>
        <v>Acumulado 2025</v>
      </c>
    </row>
    <row r="3" spans="1:27" ht="15.6" customHeight="1">
      <c r="H3" s="3"/>
      <c r="I3" s="3"/>
      <c r="J3" s="3"/>
      <c r="K3" s="3"/>
      <c r="L3" s="3"/>
      <c r="M3" s="3"/>
    </row>
    <row r="4" spans="1:27" ht="15.6" customHeight="1">
      <c r="A4" s="31" t="s">
        <v>51</v>
      </c>
    </row>
    <row r="5" spans="1:27" ht="15.6" customHeight="1">
      <c r="A5" s="210" t="s">
        <v>1</v>
      </c>
      <c r="B5" s="197" t="s">
        <v>155</v>
      </c>
      <c r="C5" s="197"/>
      <c r="D5" s="197" t="s">
        <v>0</v>
      </c>
      <c r="E5" s="197"/>
      <c r="F5" s="197"/>
      <c r="G5" s="6"/>
      <c r="M5" s="33"/>
      <c r="N5" s="74" t="s">
        <v>172</v>
      </c>
    </row>
    <row r="6" spans="1:27" ht="15.6" customHeight="1">
      <c r="A6" s="210"/>
      <c r="B6" s="164">
        <v>2025</v>
      </c>
      <c r="C6" s="164">
        <v>2026</v>
      </c>
      <c r="D6" s="164">
        <v>2025</v>
      </c>
      <c r="E6" s="164">
        <v>2026</v>
      </c>
      <c r="F6" s="154" t="s">
        <v>7</v>
      </c>
      <c r="G6" s="6"/>
    </row>
    <row r="7" spans="1:27" ht="15.6" customHeight="1">
      <c r="A7" s="188" t="s">
        <v>18</v>
      </c>
      <c r="B7" s="189">
        <v>1256970.919</v>
      </c>
      <c r="C7" s="189">
        <v>1250467.6969999999</v>
      </c>
      <c r="D7" s="189">
        <v>8992946.8560000006</v>
      </c>
      <c r="E7" s="189">
        <v>8845741.5810000002</v>
      </c>
      <c r="F7" s="190">
        <v>-1.636896974452668</v>
      </c>
      <c r="G7" s="37"/>
    </row>
    <row r="8" spans="1:27" ht="15.6" customHeight="1">
      <c r="A8" s="188" t="s">
        <v>11</v>
      </c>
      <c r="B8" s="189">
        <v>248498</v>
      </c>
      <c r="C8" s="189">
        <v>253277</v>
      </c>
      <c r="D8" s="189">
        <v>1826312.953</v>
      </c>
      <c r="E8" s="189">
        <v>2242800</v>
      </c>
      <c r="F8" s="190">
        <v>22.804801680667921</v>
      </c>
      <c r="G8" s="6"/>
    </row>
    <row r="9" spans="1:27" ht="15.6" customHeight="1">
      <c r="A9" s="188" t="s">
        <v>8</v>
      </c>
      <c r="B9" s="189">
        <v>419158.50099999999</v>
      </c>
      <c r="C9" s="189">
        <v>382820.66800000001</v>
      </c>
      <c r="D9" s="189">
        <v>4059933.753</v>
      </c>
      <c r="E9" s="189">
        <v>4246747.932</v>
      </c>
      <c r="F9" s="190">
        <v>4.6014095393048677</v>
      </c>
      <c r="G9" s="6"/>
    </row>
    <row r="10" spans="1:27" ht="15.6" customHeight="1">
      <c r="A10" s="188" t="s">
        <v>10</v>
      </c>
      <c r="B10" s="189">
        <v>340762.853</v>
      </c>
      <c r="C10" s="189">
        <v>357174.34899999999</v>
      </c>
      <c r="D10" s="189">
        <v>3063751.0060000001</v>
      </c>
      <c r="E10" s="189">
        <v>2968226.3160000001</v>
      </c>
      <c r="F10" s="190">
        <v>-3.1178999146120532</v>
      </c>
    </row>
    <row r="11" spans="1:27" ht="15.6" customHeight="1">
      <c r="A11" s="188" t="s">
        <v>9</v>
      </c>
      <c r="B11" s="189">
        <v>8204143.9919999996</v>
      </c>
      <c r="C11" s="189">
        <v>8535231.4140000008</v>
      </c>
      <c r="D11" s="189">
        <v>67658357.655000001</v>
      </c>
      <c r="E11" s="189">
        <v>67543764.373999998</v>
      </c>
      <c r="F11" s="190">
        <v>-0.16937047391000701</v>
      </c>
    </row>
    <row r="12" spans="1:27" ht="15.6" customHeight="1">
      <c r="A12" s="188" t="s">
        <v>6</v>
      </c>
      <c r="B12" s="189">
        <v>471898.18400000001</v>
      </c>
      <c r="C12" s="189">
        <v>570040.66599999997</v>
      </c>
      <c r="D12" s="189">
        <v>3458028.2820000001</v>
      </c>
      <c r="E12" s="189">
        <v>3865437.821</v>
      </c>
      <c r="F12" s="190">
        <v>11.781556013311979</v>
      </c>
    </row>
    <row r="13" spans="1:27" ht="15.6" customHeight="1">
      <c r="A13" s="188" t="s">
        <v>175</v>
      </c>
      <c r="B13" s="189">
        <v>1516026.6189999999</v>
      </c>
      <c r="C13" s="189">
        <v>1546808.0619999999</v>
      </c>
      <c r="D13" s="189">
        <v>12108195.619999999</v>
      </c>
      <c r="E13" s="189">
        <v>12042207.947000001</v>
      </c>
      <c r="F13" s="190">
        <v>-0.54498353900893903</v>
      </c>
    </row>
    <row r="14" spans="1:27" ht="15.6" customHeight="1">
      <c r="A14" s="188" t="s">
        <v>148</v>
      </c>
      <c r="B14" s="189">
        <v>5956653.6730000004</v>
      </c>
      <c r="C14" s="189">
        <v>5763663.0659999996</v>
      </c>
      <c r="D14" s="189">
        <v>46831145.251000002</v>
      </c>
      <c r="E14" s="189">
        <v>47451023.119000003</v>
      </c>
      <c r="F14" s="190">
        <v>1.3236444777885621</v>
      </c>
    </row>
    <row r="15" spans="1:27" ht="15.6" customHeight="1">
      <c r="A15" s="188" t="s">
        <v>145</v>
      </c>
      <c r="B15" s="189">
        <v>2685150</v>
      </c>
      <c r="C15" s="189">
        <v>2713168</v>
      </c>
      <c r="D15" s="189">
        <v>20997982</v>
      </c>
      <c r="E15" s="189">
        <v>22629681</v>
      </c>
      <c r="F15" s="190">
        <v>7.7707419693949618</v>
      </c>
    </row>
    <row r="16" spans="1:27" ht="15.6" customHeight="1">
      <c r="A16" s="188" t="s">
        <v>144</v>
      </c>
      <c r="B16" s="189">
        <v>3028175.1860000002</v>
      </c>
      <c r="C16" s="189">
        <v>3012835.551</v>
      </c>
      <c r="D16" s="189">
        <v>22147556.609999999</v>
      </c>
      <c r="E16" s="189">
        <v>23348555.368000001</v>
      </c>
      <c r="F16" s="190">
        <v>5.422714474325943</v>
      </c>
      <c r="G16" s="1"/>
    </row>
    <row r="17" spans="1:7" ht="15.6" customHeight="1">
      <c r="A17" s="188" t="s">
        <v>150</v>
      </c>
      <c r="B17" s="189">
        <v>1314707.5959999999</v>
      </c>
      <c r="C17" s="189">
        <v>1709025.074</v>
      </c>
      <c r="D17" s="189">
        <v>12114418.9</v>
      </c>
      <c r="E17" s="189">
        <v>13467968.895</v>
      </c>
      <c r="F17" s="190">
        <v>11.17304929087436</v>
      </c>
      <c r="G17" s="2"/>
    </row>
    <row r="18" spans="1:7" ht="15.6" customHeight="1">
      <c r="A18" s="188" t="s">
        <v>147</v>
      </c>
      <c r="B18" s="189">
        <v>187733.41800000001</v>
      </c>
      <c r="C18" s="189">
        <v>204216</v>
      </c>
      <c r="D18" s="189">
        <v>1400478.449</v>
      </c>
      <c r="E18" s="189">
        <v>1487763.7069999999</v>
      </c>
      <c r="F18" s="190">
        <v>6.2325313225865946</v>
      </c>
    </row>
    <row r="19" spans="1:7" ht="15.6" customHeight="1">
      <c r="A19" s="188" t="s">
        <v>143</v>
      </c>
      <c r="B19" s="189">
        <v>583837.50399999996</v>
      </c>
      <c r="C19" s="189">
        <v>570439</v>
      </c>
      <c r="D19" s="189">
        <v>4561225.9519999996</v>
      </c>
      <c r="E19" s="189">
        <v>4761299.1260000002</v>
      </c>
      <c r="F19" s="190">
        <v>4.3863903280711867</v>
      </c>
    </row>
    <row r="20" spans="1:7" ht="15.6" customHeight="1">
      <c r="A20" s="188" t="s">
        <v>142</v>
      </c>
      <c r="B20" s="189">
        <v>982042.73699999996</v>
      </c>
      <c r="C20" s="189">
        <v>1463552.46</v>
      </c>
      <c r="D20" s="189">
        <v>11051239.209000001</v>
      </c>
      <c r="E20" s="189">
        <v>8737043.1229999997</v>
      </c>
      <c r="F20" s="190">
        <v>-20.940602607853648</v>
      </c>
    </row>
    <row r="21" spans="1:7" ht="15.6" customHeight="1">
      <c r="A21" s="188" t="s">
        <v>149</v>
      </c>
      <c r="B21" s="189">
        <v>2257109.6779999998</v>
      </c>
      <c r="C21" s="189">
        <v>3086821.9079999998</v>
      </c>
      <c r="D21" s="189">
        <v>19764922.526000001</v>
      </c>
      <c r="E21" s="189">
        <v>20241698.636</v>
      </c>
      <c r="F21" s="190">
        <v>2.4122336395339659</v>
      </c>
    </row>
    <row r="22" spans="1:7" ht="15.6" customHeight="1">
      <c r="A22" s="188" t="s">
        <v>146</v>
      </c>
      <c r="B22" s="189">
        <v>3046312.048</v>
      </c>
      <c r="C22" s="189">
        <v>3279875.0109999999</v>
      </c>
      <c r="D22" s="189">
        <v>24173892.840999998</v>
      </c>
      <c r="E22" s="189">
        <v>24410099.855</v>
      </c>
      <c r="F22" s="190">
        <v>0.97711616227314824</v>
      </c>
    </row>
    <row r="23" spans="1:7" ht="15.6" customHeight="1">
      <c r="A23" s="188" t="s">
        <v>165</v>
      </c>
      <c r="B23" s="189">
        <v>448380.99599999998</v>
      </c>
      <c r="C23" s="189">
        <v>428809.451</v>
      </c>
      <c r="D23" s="189">
        <v>3619466.3629999999</v>
      </c>
      <c r="E23" s="189">
        <v>4037685.8679999998</v>
      </c>
      <c r="F23" s="190">
        <v>11.55472832335863</v>
      </c>
    </row>
    <row r="24" spans="1:7" ht="15.6" customHeight="1">
      <c r="A24" s="188" t="s">
        <v>141</v>
      </c>
      <c r="B24" s="189">
        <v>123365.87</v>
      </c>
      <c r="C24" s="189">
        <v>242145.261</v>
      </c>
      <c r="D24" s="189">
        <v>1439892.047</v>
      </c>
      <c r="E24" s="189">
        <v>1566761.1880000001</v>
      </c>
      <c r="F24" s="190">
        <v>8.8110175526235253</v>
      </c>
    </row>
    <row r="25" spans="1:7" ht="15.6" customHeight="1">
      <c r="A25" s="188" t="s">
        <v>140</v>
      </c>
      <c r="B25" s="189">
        <v>40750</v>
      </c>
      <c r="C25" s="189">
        <v>58075</v>
      </c>
      <c r="D25" s="189">
        <v>360210</v>
      </c>
      <c r="E25" s="189">
        <v>382132</v>
      </c>
      <c r="F25" s="190">
        <v>6.085894339413116</v>
      </c>
    </row>
    <row r="26" spans="1:7" ht="15.6" customHeight="1">
      <c r="A26" s="188" t="s">
        <v>152</v>
      </c>
      <c r="B26" s="189">
        <v>179115.82</v>
      </c>
      <c r="C26" s="189">
        <v>156132.43100000001</v>
      </c>
      <c r="D26" s="189">
        <v>1932745.084</v>
      </c>
      <c r="E26" s="189">
        <v>1661726.4469999999</v>
      </c>
      <c r="F26" s="190">
        <v>-14.022471936086941</v>
      </c>
    </row>
    <row r="27" spans="1:7" ht="15.6" customHeight="1">
      <c r="A27" s="188" t="s">
        <v>173</v>
      </c>
      <c r="B27" s="189">
        <v>228944.87400000001</v>
      </c>
      <c r="C27" s="189">
        <v>213609.23800000001</v>
      </c>
      <c r="D27" s="189">
        <v>2257362.5159999998</v>
      </c>
      <c r="E27" s="189">
        <v>2285899.4640000002</v>
      </c>
      <c r="F27" s="190">
        <v>1.264172138844899</v>
      </c>
    </row>
    <row r="28" spans="1:7" ht="15.6" customHeight="1">
      <c r="A28" s="188" t="s">
        <v>177</v>
      </c>
      <c r="B28" s="189">
        <v>986124.91200000001</v>
      </c>
      <c r="C28" s="189">
        <v>1099780</v>
      </c>
      <c r="D28" s="189">
        <v>9362639.318</v>
      </c>
      <c r="E28" s="189">
        <v>9261065.9900000002</v>
      </c>
      <c r="F28" s="190">
        <v>-1.0848792156792939</v>
      </c>
    </row>
    <row r="29" spans="1:7" ht="15.6" customHeight="1">
      <c r="A29" s="188" t="s">
        <v>178</v>
      </c>
      <c r="B29" s="189">
        <v>548199.46799999999</v>
      </c>
      <c r="C29" s="189">
        <v>695589.66299999994</v>
      </c>
      <c r="D29" s="189">
        <v>4652464.9179999996</v>
      </c>
      <c r="E29" s="189">
        <v>4822817.8949999996</v>
      </c>
      <c r="F29" s="190">
        <v>3.661563923693834</v>
      </c>
    </row>
    <row r="30" spans="1:7" ht="15.6" customHeight="1">
      <c r="A30" s="188" t="s">
        <v>179</v>
      </c>
      <c r="B30" s="189">
        <v>349588</v>
      </c>
      <c r="C30" s="189">
        <v>413907</v>
      </c>
      <c r="D30" s="189">
        <v>2743178</v>
      </c>
      <c r="E30" s="189">
        <v>2779732</v>
      </c>
      <c r="F30" s="190">
        <v>1.332542037009631</v>
      </c>
    </row>
    <row r="31" spans="1:7" ht="15.6" customHeight="1">
      <c r="A31" s="188" t="s">
        <v>180</v>
      </c>
      <c r="B31" s="189">
        <v>2362018.5649999999</v>
      </c>
      <c r="C31" s="189">
        <v>2503454.5959999999</v>
      </c>
      <c r="D31" s="189">
        <v>19073388.305</v>
      </c>
      <c r="E31" s="189">
        <v>20162520.581</v>
      </c>
      <c r="F31" s="190">
        <v>5.7102191733520584</v>
      </c>
    </row>
    <row r="32" spans="1:7" ht="15.6" customHeight="1">
      <c r="A32" s="188" t="s">
        <v>181</v>
      </c>
      <c r="B32" s="189">
        <v>6371233.2920000004</v>
      </c>
      <c r="C32" s="189">
        <v>6455156.9570000004</v>
      </c>
      <c r="D32" s="189">
        <v>54476829.351999998</v>
      </c>
      <c r="E32" s="189">
        <v>53116021.281000003</v>
      </c>
      <c r="F32" s="190">
        <v>-2.4979575485334919</v>
      </c>
    </row>
    <row r="33" spans="1:6" ht="15.6" customHeight="1">
      <c r="A33" s="188" t="s">
        <v>182</v>
      </c>
      <c r="B33" s="189">
        <v>373976.739</v>
      </c>
      <c r="C33" s="189">
        <v>413465.56599999999</v>
      </c>
      <c r="D33" s="189">
        <v>3594676.7170000002</v>
      </c>
      <c r="E33" s="189">
        <v>3582630.9789999998</v>
      </c>
      <c r="F33" s="190">
        <v>-0.33509934128521479</v>
      </c>
    </row>
    <row r="34" spans="1:6" ht="15.6" customHeight="1">
      <c r="A34" s="188" t="s">
        <v>183</v>
      </c>
      <c r="B34" s="189">
        <v>134991</v>
      </c>
      <c r="C34" s="189">
        <v>119523</v>
      </c>
      <c r="D34" s="189">
        <v>1028129</v>
      </c>
      <c r="E34" s="189">
        <v>1052429</v>
      </c>
      <c r="F34" s="190">
        <v>2.3635166404215791</v>
      </c>
    </row>
    <row r="35" spans="1:6" ht="15.6" customHeight="1">
      <c r="A35" s="179" t="s">
        <v>153</v>
      </c>
      <c r="B35" s="178">
        <f>SUM(B7:B34)</f>
        <v>44645870.444000006</v>
      </c>
      <c r="C35" s="77">
        <f>SUM(C7:C34)</f>
        <v>47499064.089000002</v>
      </c>
      <c r="D35" s="76">
        <f>SUM(D7:D34)</f>
        <v>368751369.48299998</v>
      </c>
      <c r="E35" s="78">
        <f>SUM(E7:E34)</f>
        <v>373001481.49299991</v>
      </c>
      <c r="F35" s="177">
        <f>E35*100/D35-100</f>
        <v>1.1525684680055974</v>
      </c>
    </row>
    <row r="36" spans="1:6" ht="15.6" customHeight="1">
      <c r="A36" s="73" t="s">
        <v>52</v>
      </c>
      <c r="B36" s="72"/>
      <c r="D36" s="72"/>
      <c r="E36" s="23"/>
    </row>
  </sheetData>
  <mergeCells count="3">
    <mergeCell ref="B5:C5"/>
    <mergeCell ref="D5:F5"/>
    <mergeCell ref="A5:A6"/>
  </mergeCells>
  <conditionalFormatting sqref="A7:F34">
    <cfRule type="expression" dxfId="67" priority="2">
      <formula>MOD(ROW(),2)=0</formula>
    </cfRule>
  </conditionalFormatting>
  <conditionalFormatting sqref="F7:F35">
    <cfRule type="expression" dxfId="66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3783A4-4A35-4345-A120-99FC1B99922C}">
  <sheetPr codeName="Hoja7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32" t="s">
        <v>54</v>
      </c>
      <c r="E1" s="5"/>
      <c r="H1" s="4"/>
      <c r="I1" s="4"/>
      <c r="J1" s="4"/>
      <c r="K1" s="4"/>
      <c r="L1" s="4"/>
      <c r="M1" s="4"/>
    </row>
    <row r="2" spans="1:14" ht="15.6" customHeight="1">
      <c r="A2" s="79" t="s">
        <v>156</v>
      </c>
      <c r="H2" s="3"/>
      <c r="I2" s="3"/>
      <c r="J2" s="3"/>
      <c r="K2" s="3"/>
      <c r="L2" s="3"/>
      <c r="M2" s="3"/>
    </row>
    <row r="3" spans="1:14" ht="15.6" customHeight="1">
      <c r="H3" s="3"/>
      <c r="I3" s="3"/>
      <c r="J3" s="3"/>
      <c r="K3" s="3"/>
      <c r="L3" s="3"/>
      <c r="M3" s="3"/>
    </row>
    <row r="4" spans="1:14" ht="15.6" customHeight="1">
      <c r="A4" s="31" t="s">
        <v>51</v>
      </c>
    </row>
    <row r="5" spans="1:14" ht="15.6" customHeight="1">
      <c r="A5" s="210" t="s">
        <v>1</v>
      </c>
      <c r="B5" s="197" t="s">
        <v>176</v>
      </c>
      <c r="C5" s="197"/>
      <c r="D5" s="197" t="s">
        <v>0</v>
      </c>
      <c r="E5" s="197"/>
      <c r="F5" s="197"/>
      <c r="G5" s="6"/>
      <c r="M5" s="33"/>
      <c r="N5" s="74" t="s">
        <v>172</v>
      </c>
    </row>
    <row r="6" spans="1:14" ht="15.6" customHeight="1">
      <c r="A6" s="210"/>
      <c r="B6" s="164">
        <v>2025</v>
      </c>
      <c r="C6" s="164">
        <v>2026</v>
      </c>
      <c r="D6" s="164">
        <v>2025</v>
      </c>
      <c r="E6" s="164">
        <v>2026</v>
      </c>
      <c r="F6" s="154" t="s">
        <v>7</v>
      </c>
      <c r="G6" s="6"/>
    </row>
    <row r="7" spans="1:14" ht="15.6" customHeight="1">
      <c r="A7" s="188" t="s">
        <v>18</v>
      </c>
      <c r="B7" s="189">
        <v>1249910</v>
      </c>
      <c r="C7" s="189">
        <v>1242248</v>
      </c>
      <c r="D7" s="189">
        <v>8929784</v>
      </c>
      <c r="E7" s="189">
        <v>8794912</v>
      </c>
      <c r="F7" s="190">
        <v>-1.510361280855165</v>
      </c>
      <c r="G7" s="13"/>
    </row>
    <row r="8" spans="1:14" ht="15.6" customHeight="1">
      <c r="A8" s="188" t="s">
        <v>11</v>
      </c>
      <c r="B8" s="189">
        <v>242688</v>
      </c>
      <c r="C8" s="189">
        <v>251808</v>
      </c>
      <c r="D8" s="189">
        <v>1810304</v>
      </c>
      <c r="E8" s="189">
        <v>2228334</v>
      </c>
      <c r="F8" s="190">
        <v>23.091701725235101</v>
      </c>
      <c r="G8" s="6"/>
    </row>
    <row r="9" spans="1:14" ht="15.6" customHeight="1">
      <c r="A9" s="188" t="s">
        <v>8</v>
      </c>
      <c r="B9" s="189">
        <v>407844</v>
      </c>
      <c r="C9" s="189">
        <v>368353</v>
      </c>
      <c r="D9" s="189">
        <v>3998887</v>
      </c>
      <c r="E9" s="189">
        <v>4185442</v>
      </c>
      <c r="F9" s="190">
        <v>4.6651730844107391</v>
      </c>
      <c r="G9" s="6"/>
    </row>
    <row r="10" spans="1:14" ht="15.6" customHeight="1">
      <c r="A10" s="188" t="s">
        <v>10</v>
      </c>
      <c r="B10" s="189">
        <v>335969</v>
      </c>
      <c r="C10" s="189">
        <v>350879</v>
      </c>
      <c r="D10" s="189">
        <v>3006597</v>
      </c>
      <c r="E10" s="189">
        <v>2919382</v>
      </c>
      <c r="F10" s="190">
        <v>-2.9007878342192162</v>
      </c>
    </row>
    <row r="11" spans="1:14" ht="15.6" customHeight="1">
      <c r="A11" s="188" t="s">
        <v>9</v>
      </c>
      <c r="B11" s="189">
        <v>7633733</v>
      </c>
      <c r="C11" s="189">
        <v>7913874</v>
      </c>
      <c r="D11" s="189">
        <v>63416549</v>
      </c>
      <c r="E11" s="189">
        <v>62981931</v>
      </c>
      <c r="F11" s="190">
        <v>-0.68533845952418915</v>
      </c>
    </row>
    <row r="12" spans="1:14" ht="15.6" customHeight="1">
      <c r="A12" s="188" t="s">
        <v>6</v>
      </c>
      <c r="B12" s="189">
        <v>462370</v>
      </c>
      <c r="C12" s="189">
        <v>560604</v>
      </c>
      <c r="D12" s="189">
        <v>3369561</v>
      </c>
      <c r="E12" s="189">
        <v>3765819</v>
      </c>
      <c r="F12" s="190">
        <v>11.75992955758926</v>
      </c>
    </row>
    <row r="13" spans="1:14" ht="15.6" customHeight="1">
      <c r="A13" s="188" t="s">
        <v>175</v>
      </c>
      <c r="B13" s="189">
        <v>1500114</v>
      </c>
      <c r="C13" s="189">
        <v>1532629</v>
      </c>
      <c r="D13" s="189">
        <v>12014135</v>
      </c>
      <c r="E13" s="189">
        <v>11962333</v>
      </c>
      <c r="F13" s="190">
        <v>-0.43117544459089169</v>
      </c>
    </row>
    <row r="14" spans="1:14" ht="15.6" customHeight="1">
      <c r="A14" s="188" t="s">
        <v>148</v>
      </c>
      <c r="B14" s="189">
        <v>5797521</v>
      </c>
      <c r="C14" s="189">
        <v>5595755</v>
      </c>
      <c r="D14" s="189">
        <v>45667008</v>
      </c>
      <c r="E14" s="189">
        <v>46219228</v>
      </c>
      <c r="F14" s="190">
        <v>1.209231837566406</v>
      </c>
    </row>
    <row r="15" spans="1:14" ht="15.6" customHeight="1">
      <c r="A15" s="188" t="s">
        <v>145</v>
      </c>
      <c r="B15" s="189">
        <v>2682655</v>
      </c>
      <c r="C15" s="189">
        <v>2695178</v>
      </c>
      <c r="D15" s="189">
        <v>20980948</v>
      </c>
      <c r="E15" s="189">
        <v>22588430</v>
      </c>
      <c r="F15" s="190">
        <v>7.6616271104623053</v>
      </c>
    </row>
    <row r="16" spans="1:14" ht="15.6" customHeight="1">
      <c r="A16" s="188" t="s">
        <v>144</v>
      </c>
      <c r="B16" s="189">
        <v>3007811</v>
      </c>
      <c r="C16" s="189">
        <v>2982549</v>
      </c>
      <c r="D16" s="189">
        <v>21984912</v>
      </c>
      <c r="E16" s="189">
        <v>23157279</v>
      </c>
      <c r="F16" s="190">
        <v>5.332598101825468</v>
      </c>
      <c r="G16" s="1"/>
    </row>
    <row r="17" spans="1:7" ht="15.6" customHeight="1">
      <c r="A17" s="188" t="s">
        <v>150</v>
      </c>
      <c r="B17" s="189">
        <v>1312502</v>
      </c>
      <c r="C17" s="189">
        <v>1706943</v>
      </c>
      <c r="D17" s="189">
        <v>12097245</v>
      </c>
      <c r="E17" s="189">
        <v>13447963</v>
      </c>
      <c r="F17" s="190">
        <v>11.165500905371429</v>
      </c>
      <c r="G17" s="2"/>
    </row>
    <row r="18" spans="1:7" ht="15.6" customHeight="1">
      <c r="A18" s="188" t="s">
        <v>147</v>
      </c>
      <c r="B18" s="189">
        <v>123421</v>
      </c>
      <c r="C18" s="189">
        <v>144784</v>
      </c>
      <c r="D18" s="189">
        <v>903179</v>
      </c>
      <c r="E18" s="189">
        <v>982414</v>
      </c>
      <c r="F18" s="190">
        <v>8.7729010528367013</v>
      </c>
    </row>
    <row r="19" spans="1:7" ht="15.6" customHeight="1">
      <c r="A19" s="188" t="s">
        <v>143</v>
      </c>
      <c r="B19" s="189">
        <v>581702</v>
      </c>
      <c r="C19" s="189">
        <v>569748</v>
      </c>
      <c r="D19" s="189">
        <v>4543932</v>
      </c>
      <c r="E19" s="189">
        <v>4742353</v>
      </c>
      <c r="F19" s="190">
        <v>4.3667246780981799</v>
      </c>
    </row>
    <row r="20" spans="1:7" ht="15.6" customHeight="1">
      <c r="A20" s="188" t="s">
        <v>142</v>
      </c>
      <c r="B20" s="189">
        <v>981255</v>
      </c>
      <c r="C20" s="189">
        <v>1462771</v>
      </c>
      <c r="D20" s="189">
        <v>11021680</v>
      </c>
      <c r="E20" s="189">
        <v>8716901</v>
      </c>
      <c r="F20" s="190">
        <v>-20.911322048907241</v>
      </c>
    </row>
    <row r="21" spans="1:7" ht="15.6" customHeight="1">
      <c r="A21" s="188" t="s">
        <v>149</v>
      </c>
      <c r="B21" s="189">
        <v>2232474</v>
      </c>
      <c r="C21" s="189">
        <v>3073461</v>
      </c>
      <c r="D21" s="189">
        <v>19494033</v>
      </c>
      <c r="E21" s="189">
        <v>19993666</v>
      </c>
      <c r="F21" s="190">
        <v>2.563004792286947</v>
      </c>
    </row>
    <row r="22" spans="1:7" ht="15.6" customHeight="1">
      <c r="A22" s="188" t="s">
        <v>146</v>
      </c>
      <c r="B22" s="189">
        <v>2825662</v>
      </c>
      <c r="C22" s="189">
        <v>3036461</v>
      </c>
      <c r="D22" s="189">
        <v>22186402</v>
      </c>
      <c r="E22" s="189">
        <v>22439529</v>
      </c>
      <c r="F22" s="190">
        <v>1.140910545116782</v>
      </c>
    </row>
    <row r="23" spans="1:7" ht="15.6" customHeight="1">
      <c r="A23" s="188" t="s">
        <v>165</v>
      </c>
      <c r="B23" s="189">
        <v>441329</v>
      </c>
      <c r="C23" s="189">
        <v>418102</v>
      </c>
      <c r="D23" s="189">
        <v>3574414</v>
      </c>
      <c r="E23" s="189">
        <v>3947975</v>
      </c>
      <c r="F23" s="190">
        <v>10.45097182363318</v>
      </c>
    </row>
    <row r="24" spans="1:7" ht="15.6" customHeight="1">
      <c r="A24" s="188" t="s">
        <v>141</v>
      </c>
      <c r="B24" s="189">
        <v>121491</v>
      </c>
      <c r="C24" s="189">
        <v>241279</v>
      </c>
      <c r="D24" s="189">
        <v>1422149</v>
      </c>
      <c r="E24" s="189">
        <v>1551175</v>
      </c>
      <c r="F24" s="190">
        <v>9.0726077225382085</v>
      </c>
    </row>
    <row r="25" spans="1:7" ht="15.6" customHeight="1">
      <c r="A25" s="188" t="s">
        <v>140</v>
      </c>
      <c r="B25" s="189">
        <v>40750</v>
      </c>
      <c r="C25" s="189">
        <v>58075</v>
      </c>
      <c r="D25" s="189">
        <v>357275</v>
      </c>
      <c r="E25" s="189">
        <v>379956</v>
      </c>
      <c r="F25" s="190">
        <v>6.3483311174865236</v>
      </c>
    </row>
    <row r="26" spans="1:7" ht="15.6" customHeight="1">
      <c r="A26" s="188" t="s">
        <v>152</v>
      </c>
      <c r="B26" s="189">
        <v>175653</v>
      </c>
      <c r="C26" s="189">
        <v>153830</v>
      </c>
      <c r="D26" s="189">
        <v>1913474</v>
      </c>
      <c r="E26" s="189">
        <v>1644906</v>
      </c>
      <c r="F26" s="190">
        <v>-14.035623164986831</v>
      </c>
    </row>
    <row r="27" spans="1:7" ht="15.6" customHeight="1">
      <c r="A27" s="188" t="s">
        <v>173</v>
      </c>
      <c r="B27" s="189">
        <v>226176</v>
      </c>
      <c r="C27" s="189">
        <v>210626</v>
      </c>
      <c r="D27" s="189">
        <v>2223862</v>
      </c>
      <c r="E27" s="189">
        <v>2254743</v>
      </c>
      <c r="F27" s="190">
        <v>1.388620337053283</v>
      </c>
    </row>
    <row r="28" spans="1:7" ht="15.6" customHeight="1">
      <c r="A28" s="188" t="s">
        <v>177</v>
      </c>
      <c r="B28" s="189">
        <v>931918</v>
      </c>
      <c r="C28" s="189">
        <v>1036548</v>
      </c>
      <c r="D28" s="189">
        <v>8847679</v>
      </c>
      <c r="E28" s="189">
        <v>8588366</v>
      </c>
      <c r="F28" s="190">
        <v>-2.93085904224148</v>
      </c>
    </row>
    <row r="29" spans="1:7" ht="15.6" customHeight="1">
      <c r="A29" s="188" t="s">
        <v>178</v>
      </c>
      <c r="B29" s="189">
        <v>544182</v>
      </c>
      <c r="C29" s="189">
        <v>688714</v>
      </c>
      <c r="D29" s="189">
        <v>4615576</v>
      </c>
      <c r="E29" s="189">
        <v>4787964</v>
      </c>
      <c r="F29" s="190">
        <v>3.7349184587145738</v>
      </c>
    </row>
    <row r="30" spans="1:7" ht="15.6" customHeight="1">
      <c r="A30" s="188" t="s">
        <v>179</v>
      </c>
      <c r="B30" s="189">
        <v>347166</v>
      </c>
      <c r="C30" s="189">
        <v>413907</v>
      </c>
      <c r="D30" s="189">
        <v>2718648</v>
      </c>
      <c r="E30" s="189">
        <v>2760095</v>
      </c>
      <c r="F30" s="190">
        <v>1.524544553027823</v>
      </c>
    </row>
    <row r="31" spans="1:7" ht="15.6" customHeight="1">
      <c r="A31" s="188" t="s">
        <v>180</v>
      </c>
      <c r="B31" s="189">
        <v>2345348</v>
      </c>
      <c r="C31" s="189">
        <v>2494075</v>
      </c>
      <c r="D31" s="189">
        <v>18877264</v>
      </c>
      <c r="E31" s="189">
        <v>20070544</v>
      </c>
      <c r="F31" s="190">
        <v>6.3212550293305156</v>
      </c>
    </row>
    <row r="32" spans="1:7" ht="15.6" customHeight="1">
      <c r="A32" s="188" t="s">
        <v>181</v>
      </c>
      <c r="B32" s="189">
        <v>6312809</v>
      </c>
      <c r="C32" s="189">
        <v>6402348</v>
      </c>
      <c r="D32" s="189">
        <v>54069047</v>
      </c>
      <c r="E32" s="189">
        <v>52697390</v>
      </c>
      <c r="F32" s="190">
        <v>-2.5368618019104332</v>
      </c>
    </row>
    <row r="33" spans="1:6" ht="15.6" customHeight="1">
      <c r="A33" s="188" t="s">
        <v>182</v>
      </c>
      <c r="B33" s="189">
        <v>361984</v>
      </c>
      <c r="C33" s="189">
        <v>408669</v>
      </c>
      <c r="D33" s="189">
        <v>3491319</v>
      </c>
      <c r="E33" s="189">
        <v>3487870</v>
      </c>
      <c r="F33" s="190">
        <v>-9.8787879308645188E-2</v>
      </c>
    </row>
    <row r="34" spans="1:6" ht="15.6" customHeight="1">
      <c r="A34" s="188" t="s">
        <v>183</v>
      </c>
      <c r="B34" s="189">
        <v>134453</v>
      </c>
      <c r="C34" s="189">
        <v>119181</v>
      </c>
      <c r="D34" s="189">
        <v>1023278</v>
      </c>
      <c r="E34" s="189">
        <v>1046105</v>
      </c>
      <c r="F34" s="190">
        <v>2.2307720873506578</v>
      </c>
    </row>
    <row r="35" spans="1:6" ht="15.6" customHeight="1">
      <c r="A35" s="156" t="s">
        <v>153</v>
      </c>
      <c r="B35" s="178">
        <f>SUM(B7:B34)</f>
        <v>43360890</v>
      </c>
      <c r="C35" s="178">
        <f>SUM(C7:C34)</f>
        <v>46133399</v>
      </c>
      <c r="D35" s="76">
        <f>SUM(D7:D34)</f>
        <v>358559141</v>
      </c>
      <c r="E35" s="78">
        <f>SUM(E7:E34)</f>
        <v>362343005</v>
      </c>
      <c r="F35" s="140">
        <f>E35*100/D35-100</f>
        <v>1.0552970395475114</v>
      </c>
    </row>
    <row r="36" spans="1:6" ht="15.6" customHeight="1">
      <c r="A36" s="73" t="s">
        <v>52</v>
      </c>
      <c r="B36" s="72"/>
      <c r="D36" s="72"/>
      <c r="E36" s="23"/>
      <c r="F36" s="23"/>
    </row>
  </sheetData>
  <mergeCells count="3">
    <mergeCell ref="B5:C5"/>
    <mergeCell ref="D5:F5"/>
    <mergeCell ref="A5:A6"/>
  </mergeCells>
  <conditionalFormatting sqref="A7:F34">
    <cfRule type="expression" dxfId="65" priority="2">
      <formula>MOD(ROW(),2)=0</formula>
    </cfRule>
  </conditionalFormatting>
  <conditionalFormatting sqref="F7:F35">
    <cfRule type="expression" dxfId="64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7FEB79-0C0B-4934-9016-19854A991296}">
  <sheetPr codeName="Hoja8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32" t="s">
        <v>55</v>
      </c>
      <c r="E1" s="5"/>
      <c r="H1" s="4"/>
      <c r="I1" s="4"/>
      <c r="J1" s="4"/>
      <c r="K1" s="4"/>
      <c r="L1" s="4"/>
      <c r="M1" s="4"/>
    </row>
    <row r="2" spans="1:14" ht="15.6" customHeight="1">
      <c r="A2" s="139"/>
      <c r="H2" s="3"/>
      <c r="I2" s="3"/>
      <c r="J2" s="3"/>
      <c r="K2" s="3"/>
      <c r="L2" s="3"/>
      <c r="M2" s="3"/>
    </row>
    <row r="3" spans="1:14" ht="15.6" customHeight="1">
      <c r="H3" s="3"/>
      <c r="I3" s="3"/>
      <c r="J3" s="3"/>
      <c r="K3" s="3"/>
      <c r="L3" s="3"/>
      <c r="M3" s="3"/>
    </row>
    <row r="4" spans="1:14" ht="15.6" customHeight="1">
      <c r="A4" s="31" t="s">
        <v>51</v>
      </c>
    </row>
    <row r="5" spans="1:14" ht="15.6" customHeight="1">
      <c r="A5" s="211" t="s">
        <v>1</v>
      </c>
      <c r="B5" s="197" t="s">
        <v>176</v>
      </c>
      <c r="C5" s="197"/>
      <c r="D5" s="197" t="s">
        <v>0</v>
      </c>
      <c r="E5" s="197"/>
      <c r="F5" s="197"/>
      <c r="G5" s="6"/>
      <c r="M5" s="33"/>
      <c r="N5" s="74" t="s">
        <v>172</v>
      </c>
    </row>
    <row r="6" spans="1:14" ht="15.6" customHeight="1">
      <c r="A6" s="211"/>
      <c r="B6" s="164">
        <v>2025</v>
      </c>
      <c r="C6" s="164">
        <v>2026</v>
      </c>
      <c r="D6" s="164">
        <v>2025</v>
      </c>
      <c r="E6" s="164">
        <v>2026</v>
      </c>
      <c r="F6" s="154" t="s">
        <v>7</v>
      </c>
      <c r="G6" s="6"/>
    </row>
    <row r="7" spans="1:14" ht="15.6" customHeight="1">
      <c r="A7" s="188" t="s">
        <v>18</v>
      </c>
      <c r="B7" s="189">
        <v>893133</v>
      </c>
      <c r="C7" s="189">
        <v>821773</v>
      </c>
      <c r="D7" s="189">
        <v>6227745</v>
      </c>
      <c r="E7" s="189">
        <v>6191086</v>
      </c>
      <c r="F7" s="190">
        <v>-0.58864002941675153</v>
      </c>
      <c r="G7" s="37"/>
    </row>
    <row r="8" spans="1:14" ht="15.6" customHeight="1">
      <c r="A8" s="188" t="s">
        <v>11</v>
      </c>
      <c r="B8" s="189">
        <v>4545</v>
      </c>
      <c r="C8" s="189">
        <v>12728</v>
      </c>
      <c r="D8" s="189">
        <v>36260</v>
      </c>
      <c r="E8" s="189">
        <v>64689</v>
      </c>
      <c r="F8" s="190">
        <v>78.403199117484832</v>
      </c>
      <c r="G8" s="6"/>
    </row>
    <row r="9" spans="1:14" ht="15.6" customHeight="1">
      <c r="A9" s="188" t="s">
        <v>8</v>
      </c>
      <c r="B9" s="189">
        <v>4229</v>
      </c>
      <c r="C9" s="189">
        <v>8162</v>
      </c>
      <c r="D9" s="189">
        <v>61900</v>
      </c>
      <c r="E9" s="189">
        <v>98284</v>
      </c>
      <c r="F9" s="190">
        <v>58.778675282714062</v>
      </c>
      <c r="G9" s="6"/>
    </row>
    <row r="10" spans="1:14" ht="15.6" customHeight="1">
      <c r="A10" s="188" t="s">
        <v>10</v>
      </c>
      <c r="B10" s="189">
        <v>58849</v>
      </c>
      <c r="C10" s="189">
        <v>41779</v>
      </c>
      <c r="D10" s="189">
        <v>399238</v>
      </c>
      <c r="E10" s="189">
        <v>411470</v>
      </c>
      <c r="F10" s="190">
        <v>3.0638366087396491</v>
      </c>
    </row>
    <row r="11" spans="1:14" ht="15.6" customHeight="1">
      <c r="A11" s="188" t="s">
        <v>9</v>
      </c>
      <c r="B11" s="189">
        <v>2560466</v>
      </c>
      <c r="C11" s="189">
        <v>2806801</v>
      </c>
      <c r="D11" s="189">
        <v>19051138</v>
      </c>
      <c r="E11" s="189">
        <v>19467475</v>
      </c>
      <c r="F11" s="190">
        <v>2.185365514647998</v>
      </c>
    </row>
    <row r="12" spans="1:14" ht="15.6" customHeight="1">
      <c r="A12" s="188" t="s">
        <v>6</v>
      </c>
      <c r="B12" s="189">
        <v>96351</v>
      </c>
      <c r="C12" s="189">
        <v>101169</v>
      </c>
      <c r="D12" s="189">
        <v>666731</v>
      </c>
      <c r="E12" s="189">
        <v>550705</v>
      </c>
      <c r="F12" s="190">
        <v>-17.402220685703821</v>
      </c>
    </row>
    <row r="13" spans="1:14" ht="15.6" customHeight="1">
      <c r="A13" s="188" t="s">
        <v>175</v>
      </c>
      <c r="B13" s="189">
        <v>180620</v>
      </c>
      <c r="C13" s="189">
        <v>188401</v>
      </c>
      <c r="D13" s="189">
        <v>1119346</v>
      </c>
      <c r="E13" s="189">
        <v>1137986</v>
      </c>
      <c r="F13" s="190">
        <v>1.6652581060726559</v>
      </c>
    </row>
    <row r="14" spans="1:14" ht="15.6" customHeight="1">
      <c r="A14" s="188" t="s">
        <v>148</v>
      </c>
      <c r="B14" s="189">
        <v>1408124</v>
      </c>
      <c r="C14" s="189">
        <v>1546711</v>
      </c>
      <c r="D14" s="189">
        <v>11022667</v>
      </c>
      <c r="E14" s="189">
        <v>11433841</v>
      </c>
      <c r="F14" s="190">
        <v>3.7302587477241218</v>
      </c>
    </row>
    <row r="15" spans="1:14" ht="15.6" customHeight="1">
      <c r="A15" s="188" t="s">
        <v>145</v>
      </c>
      <c r="B15" s="189">
        <v>1677484</v>
      </c>
      <c r="C15" s="189">
        <v>1785609</v>
      </c>
      <c r="D15" s="189">
        <v>12503570</v>
      </c>
      <c r="E15" s="189">
        <v>14574564</v>
      </c>
      <c r="F15" s="190">
        <v>16.56322154392706</v>
      </c>
    </row>
    <row r="16" spans="1:14" ht="15.6" customHeight="1">
      <c r="A16" s="188" t="s">
        <v>144</v>
      </c>
      <c r="B16" s="189">
        <v>2235233</v>
      </c>
      <c r="C16" s="189">
        <v>1982325</v>
      </c>
      <c r="D16" s="189">
        <v>17083083</v>
      </c>
      <c r="E16" s="189">
        <v>16987703</v>
      </c>
      <c r="F16" s="190">
        <v>-0.55833013279863053</v>
      </c>
      <c r="G16" s="1"/>
    </row>
    <row r="17" spans="1:7" ht="15.6" customHeight="1">
      <c r="A17" s="188" t="s">
        <v>150</v>
      </c>
      <c r="B17" s="189">
        <v>579908</v>
      </c>
      <c r="C17" s="189">
        <v>823999</v>
      </c>
      <c r="D17" s="189">
        <v>6031123</v>
      </c>
      <c r="E17" s="189">
        <v>6349940</v>
      </c>
      <c r="F17" s="190">
        <v>5.2861962855010631</v>
      </c>
      <c r="G17" s="2"/>
    </row>
    <row r="18" spans="1:7" ht="15.6" customHeight="1">
      <c r="A18" s="188" t="s">
        <v>147</v>
      </c>
      <c r="B18" s="189">
        <v>73607</v>
      </c>
      <c r="C18" s="189">
        <v>83673</v>
      </c>
      <c r="D18" s="189">
        <v>501377</v>
      </c>
      <c r="E18" s="189">
        <v>571659</v>
      </c>
      <c r="F18" s="190">
        <v>14.01779499259041</v>
      </c>
    </row>
    <row r="19" spans="1:7" ht="15.6" customHeight="1">
      <c r="A19" s="188" t="s">
        <v>143</v>
      </c>
      <c r="B19" s="189">
        <v>198379</v>
      </c>
      <c r="C19" s="189">
        <v>253046</v>
      </c>
      <c r="D19" s="189">
        <v>1580658</v>
      </c>
      <c r="E19" s="189">
        <v>2068183</v>
      </c>
      <c r="F19" s="190">
        <v>30.843167845289742</v>
      </c>
    </row>
    <row r="20" spans="1:7" ht="15.6" customHeight="1">
      <c r="A20" s="188" t="s">
        <v>142</v>
      </c>
      <c r="B20" s="189">
        <v>115253</v>
      </c>
      <c r="C20" s="189">
        <v>123552</v>
      </c>
      <c r="D20" s="189">
        <v>1047491</v>
      </c>
      <c r="E20" s="189">
        <v>1064471</v>
      </c>
      <c r="F20" s="190">
        <v>1.6210163142213221</v>
      </c>
    </row>
    <row r="21" spans="1:7" ht="15.6" customHeight="1">
      <c r="A21" s="188" t="s">
        <v>149</v>
      </c>
      <c r="B21" s="189">
        <v>1762514</v>
      </c>
      <c r="C21" s="189">
        <v>2288349</v>
      </c>
      <c r="D21" s="189">
        <v>14774557</v>
      </c>
      <c r="E21" s="189">
        <v>15017574</v>
      </c>
      <c r="F21" s="190">
        <v>1.6448344271845201</v>
      </c>
    </row>
    <row r="22" spans="1:7" ht="15.6" customHeight="1">
      <c r="A22" s="188" t="s">
        <v>146</v>
      </c>
      <c r="B22" s="189">
        <v>772879</v>
      </c>
      <c r="C22" s="189">
        <v>812462</v>
      </c>
      <c r="D22" s="189">
        <v>7105074</v>
      </c>
      <c r="E22" s="189">
        <v>7135176</v>
      </c>
      <c r="F22" s="190">
        <v>0.42366905678954941</v>
      </c>
    </row>
    <row r="23" spans="1:7" ht="15.6" customHeight="1">
      <c r="A23" s="188" t="s">
        <v>165</v>
      </c>
      <c r="B23" s="189">
        <v>0</v>
      </c>
      <c r="C23" s="189">
        <v>12215</v>
      </c>
      <c r="D23" s="189">
        <v>52157</v>
      </c>
      <c r="E23" s="189">
        <v>69303</v>
      </c>
      <c r="F23" s="190">
        <v>32.873823264374863</v>
      </c>
    </row>
    <row r="24" spans="1:7" ht="15.6" customHeight="1">
      <c r="A24" s="188" t="s">
        <v>141</v>
      </c>
      <c r="B24" s="189">
        <v>0</v>
      </c>
      <c r="C24" s="189">
        <v>0</v>
      </c>
      <c r="D24" s="189">
        <v>0</v>
      </c>
      <c r="E24" s="189">
        <v>0</v>
      </c>
      <c r="F24" s="190" t="s">
        <v>151</v>
      </c>
    </row>
    <row r="25" spans="1:7" ht="15.6" customHeight="1">
      <c r="A25" s="188" t="s">
        <v>140</v>
      </c>
      <c r="B25" s="189">
        <v>6129</v>
      </c>
      <c r="C25" s="189">
        <v>11075</v>
      </c>
      <c r="D25" s="189">
        <v>44368</v>
      </c>
      <c r="E25" s="189">
        <v>53106</v>
      </c>
      <c r="F25" s="190">
        <v>19.694374323837</v>
      </c>
    </row>
    <row r="26" spans="1:7" ht="15.6" customHeight="1">
      <c r="A26" s="188" t="s">
        <v>152</v>
      </c>
      <c r="B26" s="189">
        <v>127648</v>
      </c>
      <c r="C26" s="189">
        <v>101719</v>
      </c>
      <c r="D26" s="189">
        <v>967280</v>
      </c>
      <c r="E26" s="189">
        <v>932300</v>
      </c>
      <c r="F26" s="190">
        <v>-3.6163261930361452</v>
      </c>
    </row>
    <row r="27" spans="1:7" ht="15.6" customHeight="1">
      <c r="A27" s="188" t="s">
        <v>173</v>
      </c>
      <c r="B27" s="189">
        <v>0</v>
      </c>
      <c r="C27" s="189">
        <v>0</v>
      </c>
      <c r="D27" s="189">
        <v>0</v>
      </c>
      <c r="E27" s="189">
        <v>0</v>
      </c>
      <c r="F27" s="190" t="s">
        <v>151</v>
      </c>
    </row>
    <row r="28" spans="1:7" ht="15.6" customHeight="1">
      <c r="A28" s="188" t="s">
        <v>177</v>
      </c>
      <c r="B28" s="189">
        <v>217424</v>
      </c>
      <c r="C28" s="189">
        <v>296460</v>
      </c>
      <c r="D28" s="189">
        <v>2541695</v>
      </c>
      <c r="E28" s="189">
        <v>2484757</v>
      </c>
      <c r="F28" s="190">
        <v>-2.2401586342971882</v>
      </c>
    </row>
    <row r="29" spans="1:7" ht="15.6" customHeight="1">
      <c r="A29" s="188" t="s">
        <v>178</v>
      </c>
      <c r="B29" s="189">
        <v>35242</v>
      </c>
      <c r="C29" s="189">
        <v>8695</v>
      </c>
      <c r="D29" s="189">
        <v>150610</v>
      </c>
      <c r="E29" s="189">
        <v>139367</v>
      </c>
      <c r="F29" s="190">
        <v>-7.464975765221439</v>
      </c>
    </row>
    <row r="30" spans="1:7" ht="15.6" customHeight="1">
      <c r="A30" s="188" t="s">
        <v>179</v>
      </c>
      <c r="B30" s="189">
        <v>48346</v>
      </c>
      <c r="C30" s="189">
        <v>41425</v>
      </c>
      <c r="D30" s="189">
        <v>327873</v>
      </c>
      <c r="E30" s="189">
        <v>409820</v>
      </c>
      <c r="F30" s="190">
        <v>24.99351883198678</v>
      </c>
    </row>
    <row r="31" spans="1:7" ht="15.6" customHeight="1">
      <c r="A31" s="188" t="s">
        <v>180</v>
      </c>
      <c r="B31" s="189">
        <v>1525447</v>
      </c>
      <c r="C31" s="189">
        <v>1600622</v>
      </c>
      <c r="D31" s="189">
        <v>12439237</v>
      </c>
      <c r="E31" s="189">
        <v>13113038</v>
      </c>
      <c r="F31" s="190">
        <v>5.4167389848750389</v>
      </c>
    </row>
    <row r="32" spans="1:7" ht="15.6" customHeight="1">
      <c r="A32" s="188" t="s">
        <v>181</v>
      </c>
      <c r="B32" s="189">
        <v>289897</v>
      </c>
      <c r="C32" s="189">
        <v>313506</v>
      </c>
      <c r="D32" s="189">
        <v>2496136</v>
      </c>
      <c r="E32" s="189">
        <v>2663487</v>
      </c>
      <c r="F32" s="190">
        <v>6.7044023242323334</v>
      </c>
    </row>
    <row r="33" spans="1:6" ht="15.6" customHeight="1">
      <c r="A33" s="188" t="s">
        <v>182</v>
      </c>
      <c r="B33" s="189">
        <v>5499</v>
      </c>
      <c r="C33" s="189">
        <v>0</v>
      </c>
      <c r="D33" s="189">
        <v>19554</v>
      </c>
      <c r="E33" s="189">
        <v>24980</v>
      </c>
      <c r="F33" s="190">
        <v>27.748798199856811</v>
      </c>
    </row>
    <row r="34" spans="1:6" ht="15.6" customHeight="1">
      <c r="A34" s="188" t="s">
        <v>183</v>
      </c>
      <c r="B34" s="189">
        <v>36380</v>
      </c>
      <c r="C34" s="189">
        <v>12101</v>
      </c>
      <c r="D34" s="189">
        <v>235773</v>
      </c>
      <c r="E34" s="189">
        <v>156366</v>
      </c>
      <c r="F34" s="190">
        <v>-33.679428942245288</v>
      </c>
    </row>
    <row r="35" spans="1:6" ht="15.6" customHeight="1">
      <c r="A35" s="156" t="s">
        <v>153</v>
      </c>
      <c r="B35" s="76">
        <f>SUM(B7:B34)</f>
        <v>14913586</v>
      </c>
      <c r="C35" s="77">
        <f>SUM(C7:C34)</f>
        <v>16078357</v>
      </c>
      <c r="D35" s="76">
        <f>SUM(D7:D34)</f>
        <v>118486641</v>
      </c>
      <c r="E35" s="78">
        <f>SUM(E7:E34)</f>
        <v>123171330</v>
      </c>
      <c r="F35" s="140">
        <f>E35*100/D35-100</f>
        <v>3.9537697756154699</v>
      </c>
    </row>
    <row r="36" spans="1:6" ht="15.6" customHeight="1">
      <c r="A36" s="73" t="s">
        <v>56</v>
      </c>
      <c r="B36" s="72"/>
      <c r="D36" s="72"/>
      <c r="E36" s="23"/>
      <c r="F36" s="23"/>
    </row>
  </sheetData>
  <mergeCells count="3">
    <mergeCell ref="B5:C5"/>
    <mergeCell ref="D5:F5"/>
    <mergeCell ref="A5:A6"/>
  </mergeCells>
  <conditionalFormatting sqref="A7:F34">
    <cfRule type="expression" dxfId="63" priority="2">
      <formula>MOD(ROW(),2)=0</formula>
    </cfRule>
  </conditionalFormatting>
  <conditionalFormatting sqref="F7:F35">
    <cfRule type="expression" dxfId="62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5FE1AC-BB99-427F-A17A-D5AC66C47D32}">
  <sheetPr codeName="Hoja9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32" t="s">
        <v>57</v>
      </c>
      <c r="E1" s="5"/>
      <c r="H1" s="4"/>
      <c r="I1" s="4"/>
      <c r="J1" s="4"/>
      <c r="K1" s="4"/>
      <c r="L1" s="4"/>
      <c r="M1" s="4"/>
    </row>
    <row r="2" spans="1:14" ht="15.6" customHeight="1">
      <c r="A2" s="139"/>
      <c r="H2" s="3"/>
      <c r="I2" s="3"/>
      <c r="J2" s="3"/>
      <c r="K2" s="3"/>
      <c r="L2" s="3"/>
      <c r="M2" s="3"/>
    </row>
    <row r="3" spans="1:14" ht="15.6" customHeight="1">
      <c r="H3" s="3"/>
      <c r="I3" s="3"/>
      <c r="J3" s="3"/>
      <c r="K3" s="3"/>
      <c r="L3" s="3"/>
      <c r="M3" s="3"/>
    </row>
    <row r="4" spans="1:14" ht="15.6" customHeight="1">
      <c r="A4" s="31" t="s">
        <v>51</v>
      </c>
    </row>
    <row r="5" spans="1:14" ht="15.6" customHeight="1">
      <c r="A5" s="210" t="s">
        <v>1</v>
      </c>
      <c r="B5" s="197" t="s">
        <v>176</v>
      </c>
      <c r="C5" s="197"/>
      <c r="D5" s="197" t="s">
        <v>0</v>
      </c>
      <c r="E5" s="197"/>
      <c r="F5" s="197"/>
      <c r="G5" s="6"/>
      <c r="M5" s="33"/>
      <c r="N5" s="74" t="s">
        <v>172</v>
      </c>
    </row>
    <row r="6" spans="1:14" ht="15.6" customHeight="1">
      <c r="A6" s="210"/>
      <c r="B6" s="164">
        <v>2025</v>
      </c>
      <c r="C6" s="164">
        <v>2026</v>
      </c>
      <c r="D6" s="164">
        <v>2025</v>
      </c>
      <c r="E6" s="164">
        <v>2026</v>
      </c>
      <c r="F6" s="154" t="s">
        <v>7</v>
      </c>
      <c r="G6" s="6"/>
    </row>
    <row r="7" spans="1:14" ht="15.6" customHeight="1">
      <c r="A7" s="188" t="s">
        <v>18</v>
      </c>
      <c r="B7" s="189">
        <v>305606</v>
      </c>
      <c r="C7" s="189">
        <v>385633</v>
      </c>
      <c r="D7" s="189">
        <v>2405319</v>
      </c>
      <c r="E7" s="189">
        <v>2241496</v>
      </c>
      <c r="F7" s="190">
        <v>-6.8108637565329104</v>
      </c>
      <c r="G7" s="37"/>
    </row>
    <row r="8" spans="1:14" ht="15.6" customHeight="1">
      <c r="A8" s="188" t="s">
        <v>11</v>
      </c>
      <c r="B8" s="189">
        <v>110608</v>
      </c>
      <c r="C8" s="189">
        <v>64139</v>
      </c>
      <c r="D8" s="189">
        <v>858500</v>
      </c>
      <c r="E8" s="189">
        <v>838869</v>
      </c>
      <c r="F8" s="190">
        <v>-2.286662783925451</v>
      </c>
      <c r="G8" s="6"/>
    </row>
    <row r="9" spans="1:14" ht="15.6" customHeight="1">
      <c r="A9" s="188" t="s">
        <v>8</v>
      </c>
      <c r="B9" s="189">
        <v>286188</v>
      </c>
      <c r="C9" s="189">
        <v>253053</v>
      </c>
      <c r="D9" s="189">
        <v>2793488</v>
      </c>
      <c r="E9" s="189">
        <v>2996218</v>
      </c>
      <c r="F9" s="190">
        <v>7.2572353988991551</v>
      </c>
      <c r="G9" s="6"/>
    </row>
    <row r="10" spans="1:14" ht="15.6" customHeight="1">
      <c r="A10" s="188" t="s">
        <v>10</v>
      </c>
      <c r="B10" s="189">
        <v>192751</v>
      </c>
      <c r="C10" s="189">
        <v>193414</v>
      </c>
      <c r="D10" s="189">
        <v>1737170</v>
      </c>
      <c r="E10" s="189">
        <v>1649768</v>
      </c>
      <c r="F10" s="190">
        <v>-5.0312865177271107</v>
      </c>
    </row>
    <row r="11" spans="1:14" ht="15.6" customHeight="1">
      <c r="A11" s="188" t="s">
        <v>9</v>
      </c>
      <c r="B11" s="189">
        <v>14424</v>
      </c>
      <c r="C11" s="189">
        <v>21371</v>
      </c>
      <c r="D11" s="189">
        <v>204594</v>
      </c>
      <c r="E11" s="189">
        <v>176699</v>
      </c>
      <c r="F11" s="190">
        <v>-13.63431967701888</v>
      </c>
    </row>
    <row r="12" spans="1:14" ht="15.6" customHeight="1">
      <c r="A12" s="188" t="s">
        <v>6</v>
      </c>
      <c r="B12" s="189">
        <v>163234</v>
      </c>
      <c r="C12" s="189">
        <v>253969</v>
      </c>
      <c r="D12" s="189">
        <v>1073099</v>
      </c>
      <c r="E12" s="189">
        <v>1574693</v>
      </c>
      <c r="F12" s="190">
        <v>46.742565224643762</v>
      </c>
    </row>
    <row r="13" spans="1:14" ht="15.6" customHeight="1">
      <c r="A13" s="188" t="s">
        <v>175</v>
      </c>
      <c r="B13" s="189">
        <v>31383</v>
      </c>
      <c r="C13" s="189">
        <v>18613</v>
      </c>
      <c r="D13" s="189">
        <v>230522</v>
      </c>
      <c r="E13" s="189">
        <v>198470</v>
      </c>
      <c r="F13" s="190">
        <v>-13.9040959214305</v>
      </c>
    </row>
    <row r="14" spans="1:14" ht="15.6" customHeight="1">
      <c r="A14" s="188" t="s">
        <v>148</v>
      </c>
      <c r="B14" s="189">
        <v>457899</v>
      </c>
      <c r="C14" s="189">
        <v>415298</v>
      </c>
      <c r="D14" s="189">
        <v>2603476</v>
      </c>
      <c r="E14" s="189">
        <v>2665116</v>
      </c>
      <c r="F14" s="190">
        <v>2.3676039264429529</v>
      </c>
    </row>
    <row r="15" spans="1:14" ht="15.6" customHeight="1">
      <c r="A15" s="188" t="s">
        <v>145</v>
      </c>
      <c r="B15" s="189">
        <v>341806</v>
      </c>
      <c r="C15" s="189">
        <v>297788</v>
      </c>
      <c r="D15" s="189">
        <v>2942005</v>
      </c>
      <c r="E15" s="189">
        <v>2544743</v>
      </c>
      <c r="F15" s="190">
        <v>-13.503104175553741</v>
      </c>
    </row>
    <row r="16" spans="1:14" ht="15.6" customHeight="1">
      <c r="A16" s="188" t="s">
        <v>144</v>
      </c>
      <c r="B16" s="189">
        <v>684797</v>
      </c>
      <c r="C16" s="189">
        <v>944182</v>
      </c>
      <c r="D16" s="189">
        <v>4264882</v>
      </c>
      <c r="E16" s="189">
        <v>5606580</v>
      </c>
      <c r="F16" s="190">
        <v>31.459205670872031</v>
      </c>
      <c r="G16" s="1"/>
    </row>
    <row r="17" spans="1:7" ht="15.6" customHeight="1">
      <c r="A17" s="188" t="s">
        <v>150</v>
      </c>
      <c r="B17" s="189">
        <v>621103</v>
      </c>
      <c r="C17" s="189">
        <v>759539</v>
      </c>
      <c r="D17" s="189">
        <v>5220867</v>
      </c>
      <c r="E17" s="189">
        <v>5847160</v>
      </c>
      <c r="F17" s="190">
        <v>11.995957759506229</v>
      </c>
      <c r="G17" s="2"/>
    </row>
    <row r="18" spans="1:7" ht="15.6" customHeight="1">
      <c r="A18" s="188" t="s">
        <v>147</v>
      </c>
      <c r="B18" s="189">
        <v>1300</v>
      </c>
      <c r="C18" s="189">
        <v>0</v>
      </c>
      <c r="D18" s="189">
        <v>5300</v>
      </c>
      <c r="E18" s="189">
        <v>4907</v>
      </c>
      <c r="F18" s="190">
        <v>-7.415094339622641</v>
      </c>
    </row>
    <row r="19" spans="1:7" ht="15.6" customHeight="1">
      <c r="A19" s="188" t="s">
        <v>143</v>
      </c>
      <c r="B19" s="189">
        <v>323122</v>
      </c>
      <c r="C19" s="189">
        <v>267703</v>
      </c>
      <c r="D19" s="189">
        <v>2288831</v>
      </c>
      <c r="E19" s="189">
        <v>2067511</v>
      </c>
      <c r="F19" s="190">
        <v>-9.6695649438512561</v>
      </c>
    </row>
    <row r="20" spans="1:7" ht="15.6" customHeight="1">
      <c r="A20" s="188" t="s">
        <v>142</v>
      </c>
      <c r="B20" s="189">
        <v>717094</v>
      </c>
      <c r="C20" s="189">
        <v>1166629</v>
      </c>
      <c r="D20" s="189">
        <v>8856775</v>
      </c>
      <c r="E20" s="189">
        <v>6360469</v>
      </c>
      <c r="F20" s="190">
        <v>-28.185270597932089</v>
      </c>
    </row>
    <row r="21" spans="1:7" ht="15.6" customHeight="1">
      <c r="A21" s="188" t="s">
        <v>149</v>
      </c>
      <c r="B21" s="189">
        <v>338260</v>
      </c>
      <c r="C21" s="189">
        <v>650931</v>
      </c>
      <c r="D21" s="189">
        <v>3450978</v>
      </c>
      <c r="E21" s="189">
        <v>3847895</v>
      </c>
      <c r="F21" s="190">
        <v>11.50158013177713</v>
      </c>
    </row>
    <row r="22" spans="1:7" ht="15.6" customHeight="1">
      <c r="A22" s="188" t="s">
        <v>146</v>
      </c>
      <c r="B22" s="189">
        <v>21543</v>
      </c>
      <c r="C22" s="189">
        <v>50269</v>
      </c>
      <c r="D22" s="189">
        <v>290355</v>
      </c>
      <c r="E22" s="189">
        <v>345561</v>
      </c>
      <c r="F22" s="190">
        <v>19.013276850751669</v>
      </c>
    </row>
    <row r="23" spans="1:7" ht="15.6" customHeight="1">
      <c r="A23" s="188" t="s">
        <v>165</v>
      </c>
      <c r="B23" s="189">
        <v>106468</v>
      </c>
      <c r="C23" s="189">
        <v>89007</v>
      </c>
      <c r="D23" s="189">
        <v>689122</v>
      </c>
      <c r="E23" s="189">
        <v>632012</v>
      </c>
      <c r="F23" s="190">
        <v>-8.2873569556624176</v>
      </c>
    </row>
    <row r="24" spans="1:7" ht="15.6" customHeight="1">
      <c r="A24" s="188" t="s">
        <v>141</v>
      </c>
      <c r="B24" s="189">
        <v>39361</v>
      </c>
      <c r="C24" s="189">
        <v>148337</v>
      </c>
      <c r="D24" s="189">
        <v>667427</v>
      </c>
      <c r="E24" s="189">
        <v>674898</v>
      </c>
      <c r="F24" s="190">
        <v>1.119373354688975</v>
      </c>
    </row>
    <row r="25" spans="1:7" ht="15.6" customHeight="1">
      <c r="A25" s="188" t="s">
        <v>140</v>
      </c>
      <c r="B25" s="189">
        <v>4</v>
      </c>
      <c r="C25" s="189">
        <v>7498</v>
      </c>
      <c r="D25" s="189">
        <v>8398</v>
      </c>
      <c r="E25" s="189">
        <v>19719</v>
      </c>
      <c r="F25" s="190">
        <v>134.80590616813529</v>
      </c>
    </row>
    <row r="26" spans="1:7" ht="15.6" customHeight="1">
      <c r="A26" s="188" t="s">
        <v>152</v>
      </c>
      <c r="B26" s="189">
        <v>34480</v>
      </c>
      <c r="C26" s="189">
        <v>36085</v>
      </c>
      <c r="D26" s="189">
        <v>510678</v>
      </c>
      <c r="E26" s="189">
        <v>609384</v>
      </c>
      <c r="F26" s="190">
        <v>19.328422215172761</v>
      </c>
    </row>
    <row r="27" spans="1:7" ht="15.6" customHeight="1">
      <c r="A27" s="188" t="s">
        <v>173</v>
      </c>
      <c r="B27" s="189">
        <v>88557</v>
      </c>
      <c r="C27" s="189">
        <v>70852</v>
      </c>
      <c r="D27" s="189">
        <v>683317</v>
      </c>
      <c r="E27" s="189">
        <v>527548</v>
      </c>
      <c r="F27" s="190">
        <v>-22.796008294832419</v>
      </c>
    </row>
    <row r="28" spans="1:7" ht="15.6" customHeight="1">
      <c r="A28" s="188" t="s">
        <v>177</v>
      </c>
      <c r="B28" s="189">
        <v>32027</v>
      </c>
      <c r="C28" s="189">
        <v>37175</v>
      </c>
      <c r="D28" s="189">
        <v>246842</v>
      </c>
      <c r="E28" s="189">
        <v>245324</v>
      </c>
      <c r="F28" s="190">
        <v>-0.61496827930416487</v>
      </c>
    </row>
    <row r="29" spans="1:7" ht="15.6" customHeight="1">
      <c r="A29" s="188" t="s">
        <v>178</v>
      </c>
      <c r="B29" s="189">
        <v>228519</v>
      </c>
      <c r="C29" s="189">
        <v>390833</v>
      </c>
      <c r="D29" s="189">
        <v>2023407</v>
      </c>
      <c r="E29" s="189">
        <v>2147080</v>
      </c>
      <c r="F29" s="190">
        <v>6.1121168405565527</v>
      </c>
    </row>
    <row r="30" spans="1:7" ht="15.6" customHeight="1">
      <c r="A30" s="188" t="s">
        <v>179</v>
      </c>
      <c r="B30" s="189">
        <v>176855</v>
      </c>
      <c r="C30" s="189">
        <v>236174</v>
      </c>
      <c r="D30" s="189">
        <v>1303213</v>
      </c>
      <c r="E30" s="189">
        <v>1188771</v>
      </c>
      <c r="F30" s="190">
        <v>-8.7815268877765931</v>
      </c>
    </row>
    <row r="31" spans="1:7" ht="15.6" customHeight="1">
      <c r="A31" s="188" t="s">
        <v>180</v>
      </c>
      <c r="B31" s="189">
        <v>707960</v>
      </c>
      <c r="C31" s="189">
        <v>751987</v>
      </c>
      <c r="D31" s="189">
        <v>5135546</v>
      </c>
      <c r="E31" s="189">
        <v>5705562</v>
      </c>
      <c r="F31" s="190">
        <v>11.09942350823067</v>
      </c>
    </row>
    <row r="32" spans="1:7" ht="15.6" customHeight="1">
      <c r="A32" s="188" t="s">
        <v>181</v>
      </c>
      <c r="B32" s="189">
        <v>192289</v>
      </c>
      <c r="C32" s="189">
        <v>194882</v>
      </c>
      <c r="D32" s="189">
        <v>1594742</v>
      </c>
      <c r="E32" s="189">
        <v>1620479</v>
      </c>
      <c r="F32" s="190">
        <v>1.6138660673638729</v>
      </c>
    </row>
    <row r="33" spans="1:6" ht="15.6" customHeight="1">
      <c r="A33" s="188" t="s">
        <v>182</v>
      </c>
      <c r="B33" s="189">
        <v>22154</v>
      </c>
      <c r="C33" s="189">
        <v>26166</v>
      </c>
      <c r="D33" s="189">
        <v>195864</v>
      </c>
      <c r="E33" s="189">
        <v>192727</v>
      </c>
      <c r="F33" s="190">
        <v>-1.6016215333088299</v>
      </c>
    </row>
    <row r="34" spans="1:6" ht="15.6" customHeight="1">
      <c r="A34" s="188" t="s">
        <v>183</v>
      </c>
      <c r="B34" s="189">
        <v>33534</v>
      </c>
      <c r="C34" s="189">
        <v>38147</v>
      </c>
      <c r="D34" s="189">
        <v>249363</v>
      </c>
      <c r="E34" s="189">
        <v>263973</v>
      </c>
      <c r="F34" s="190">
        <v>5.8589285499452624</v>
      </c>
    </row>
    <row r="35" spans="1:6" ht="15.6" customHeight="1">
      <c r="A35" s="156" t="s">
        <v>153</v>
      </c>
      <c r="B35" s="76">
        <f>SUM(B7:B34)</f>
        <v>6273326</v>
      </c>
      <c r="C35" s="77">
        <f>SUM(C7:C34)</f>
        <v>7769674</v>
      </c>
      <c r="D35" s="76">
        <f>SUM(D7:D34)</f>
        <v>52534080</v>
      </c>
      <c r="E35" s="78">
        <f>SUM(E7:E34)</f>
        <v>52793632</v>
      </c>
      <c r="F35" s="140">
        <f>E35*100/D35-100</f>
        <v>0.49406404375977786</v>
      </c>
    </row>
    <row r="36" spans="1:6" ht="15.6" customHeight="1">
      <c r="A36" s="73" t="s">
        <v>56</v>
      </c>
      <c r="B36" s="72"/>
      <c r="D36" s="72"/>
      <c r="E36" s="23"/>
      <c r="F36" s="23"/>
    </row>
  </sheetData>
  <mergeCells count="3">
    <mergeCell ref="B5:C5"/>
    <mergeCell ref="D5:F5"/>
    <mergeCell ref="A5:A6"/>
  </mergeCells>
  <conditionalFormatting sqref="A7:F34">
    <cfRule type="expression" dxfId="61" priority="2">
      <formula>MOD(ROW(),2)=0</formula>
    </cfRule>
  </conditionalFormatting>
  <conditionalFormatting sqref="F7:F35">
    <cfRule type="expression" dxfId="60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F5D2DC-AA1B-44DE-B9F6-2EBE013BF3F8}">
  <sheetPr codeName="Hoja10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32" t="s">
        <v>58</v>
      </c>
      <c r="E1" s="5"/>
      <c r="H1" s="4"/>
      <c r="I1" s="4"/>
      <c r="J1" s="4"/>
      <c r="K1" s="4"/>
      <c r="L1" s="4"/>
      <c r="M1" s="4"/>
    </row>
    <row r="2" spans="1:14" ht="15.6" customHeight="1">
      <c r="A2" s="139"/>
      <c r="H2" s="3"/>
      <c r="I2" s="3"/>
      <c r="J2" s="3"/>
      <c r="K2" s="3"/>
      <c r="L2" s="3"/>
      <c r="M2" s="3"/>
    </row>
    <row r="3" spans="1:14" ht="15.6" customHeight="1">
      <c r="H3" s="3"/>
      <c r="I3" s="3"/>
      <c r="J3" s="3"/>
      <c r="K3" s="3"/>
      <c r="L3" s="3"/>
      <c r="M3" s="3"/>
    </row>
    <row r="4" spans="1:14" ht="15.6" customHeight="1">
      <c r="A4" s="31" t="s">
        <v>51</v>
      </c>
    </row>
    <row r="5" spans="1:14" ht="15.6" customHeight="1">
      <c r="A5" s="210" t="s">
        <v>1</v>
      </c>
      <c r="B5" s="197" t="s">
        <v>176</v>
      </c>
      <c r="C5" s="197"/>
      <c r="D5" s="197" t="s">
        <v>0</v>
      </c>
      <c r="E5" s="197"/>
      <c r="F5" s="197"/>
      <c r="G5" s="6"/>
      <c r="M5" s="33"/>
      <c r="N5" s="74" t="s">
        <v>172</v>
      </c>
    </row>
    <row r="6" spans="1:14" ht="15.6" customHeight="1">
      <c r="A6" s="210"/>
      <c r="B6" s="164">
        <v>2025</v>
      </c>
      <c r="C6" s="164">
        <v>2026</v>
      </c>
      <c r="D6" s="164">
        <v>2025</v>
      </c>
      <c r="E6" s="164">
        <v>2026</v>
      </c>
      <c r="F6" s="154" t="s">
        <v>7</v>
      </c>
      <c r="G6" s="6"/>
    </row>
    <row r="7" spans="1:14" ht="15.6" customHeight="1">
      <c r="A7" s="188" t="s">
        <v>18</v>
      </c>
      <c r="B7" s="189">
        <v>51171</v>
      </c>
      <c r="C7" s="189">
        <v>34842</v>
      </c>
      <c r="D7" s="189">
        <v>296720</v>
      </c>
      <c r="E7" s="189">
        <v>362330</v>
      </c>
      <c r="F7" s="190">
        <v>22.111755190078181</v>
      </c>
      <c r="G7" s="13"/>
    </row>
    <row r="8" spans="1:14" ht="15.6" customHeight="1">
      <c r="A8" s="188" t="s">
        <v>11</v>
      </c>
      <c r="B8" s="189">
        <v>127535</v>
      </c>
      <c r="C8" s="189">
        <v>174941</v>
      </c>
      <c r="D8" s="189">
        <v>915544</v>
      </c>
      <c r="E8" s="189">
        <v>1324776</v>
      </c>
      <c r="F8" s="190">
        <v>44.698234055381278</v>
      </c>
      <c r="G8" s="6"/>
    </row>
    <row r="9" spans="1:14" ht="15.6" customHeight="1">
      <c r="A9" s="188" t="s">
        <v>8</v>
      </c>
      <c r="B9" s="189">
        <v>117427</v>
      </c>
      <c r="C9" s="189">
        <v>107138</v>
      </c>
      <c r="D9" s="189">
        <v>1143499</v>
      </c>
      <c r="E9" s="189">
        <v>1090940</v>
      </c>
      <c r="F9" s="190">
        <v>-4.5963310855540698</v>
      </c>
      <c r="G9" s="6"/>
    </row>
    <row r="10" spans="1:14" ht="15.6" customHeight="1">
      <c r="A10" s="188" t="s">
        <v>10</v>
      </c>
      <c r="B10" s="189">
        <v>84369</v>
      </c>
      <c r="C10" s="189">
        <v>115686</v>
      </c>
      <c r="D10" s="189">
        <v>870189</v>
      </c>
      <c r="E10" s="189">
        <v>858144</v>
      </c>
      <c r="F10" s="190">
        <v>-1.3841820570014109</v>
      </c>
    </row>
    <row r="11" spans="1:14" ht="15.6" customHeight="1">
      <c r="A11" s="188" t="s">
        <v>9</v>
      </c>
      <c r="B11" s="189">
        <v>5058843</v>
      </c>
      <c r="C11" s="189">
        <v>5085702</v>
      </c>
      <c r="D11" s="189">
        <v>44160817</v>
      </c>
      <c r="E11" s="189">
        <v>43337757</v>
      </c>
      <c r="F11" s="190">
        <v>-1.863778924198797</v>
      </c>
    </row>
    <row r="12" spans="1:14" ht="15.6" customHeight="1">
      <c r="A12" s="188" t="s">
        <v>6</v>
      </c>
      <c r="B12" s="189">
        <v>202785</v>
      </c>
      <c r="C12" s="189">
        <v>205466</v>
      </c>
      <c r="D12" s="189">
        <v>1629731</v>
      </c>
      <c r="E12" s="189">
        <v>1640421</v>
      </c>
      <c r="F12" s="190">
        <v>0.65593647049728077</v>
      </c>
    </row>
    <row r="13" spans="1:14" ht="15.6" customHeight="1">
      <c r="A13" s="188" t="s">
        <v>175</v>
      </c>
      <c r="B13" s="189">
        <v>1288111</v>
      </c>
      <c r="C13" s="189">
        <v>1325615</v>
      </c>
      <c r="D13" s="189">
        <v>10664267</v>
      </c>
      <c r="E13" s="189">
        <v>10625877</v>
      </c>
      <c r="F13" s="190">
        <v>-0.35998723587847792</v>
      </c>
    </row>
    <row r="14" spans="1:14" ht="15.6" customHeight="1">
      <c r="A14" s="188" t="s">
        <v>148</v>
      </c>
      <c r="B14" s="189">
        <v>3931498</v>
      </c>
      <c r="C14" s="189">
        <v>3633746</v>
      </c>
      <c r="D14" s="189">
        <v>32040865</v>
      </c>
      <c r="E14" s="189">
        <v>32120271</v>
      </c>
      <c r="F14" s="190">
        <v>0.24782726683564249</v>
      </c>
    </row>
    <row r="15" spans="1:14" ht="15.6" customHeight="1">
      <c r="A15" s="188" t="s">
        <v>145</v>
      </c>
      <c r="B15" s="189">
        <v>663365</v>
      </c>
      <c r="C15" s="189">
        <v>611781</v>
      </c>
      <c r="D15" s="189">
        <v>5535373</v>
      </c>
      <c r="E15" s="189">
        <v>5469123</v>
      </c>
      <c r="F15" s="190">
        <v>-1.196847981156822</v>
      </c>
    </row>
    <row r="16" spans="1:14" ht="15.6" customHeight="1">
      <c r="A16" s="188" t="s">
        <v>144</v>
      </c>
      <c r="B16" s="189">
        <v>87781</v>
      </c>
      <c r="C16" s="189">
        <v>56042</v>
      </c>
      <c r="D16" s="189">
        <v>636947</v>
      </c>
      <c r="E16" s="189">
        <v>562996</v>
      </c>
      <c r="F16" s="190">
        <v>-11.610228166550749</v>
      </c>
      <c r="G16" s="1"/>
    </row>
    <row r="17" spans="1:7" ht="15.6" customHeight="1">
      <c r="A17" s="188" t="s">
        <v>150</v>
      </c>
      <c r="B17" s="189">
        <v>111491</v>
      </c>
      <c r="C17" s="189">
        <v>123405</v>
      </c>
      <c r="D17" s="189">
        <v>845255</v>
      </c>
      <c r="E17" s="189">
        <v>1250863</v>
      </c>
      <c r="F17" s="190">
        <v>47.98646562280021</v>
      </c>
      <c r="G17" s="2"/>
    </row>
    <row r="18" spans="1:7" ht="15.6" customHeight="1">
      <c r="A18" s="188" t="s">
        <v>147</v>
      </c>
      <c r="B18" s="189">
        <v>48514</v>
      </c>
      <c r="C18" s="189">
        <v>61111</v>
      </c>
      <c r="D18" s="189">
        <v>396502</v>
      </c>
      <c r="E18" s="189">
        <v>405848</v>
      </c>
      <c r="F18" s="190">
        <v>2.3571129527719852</v>
      </c>
    </row>
    <row r="19" spans="1:7" ht="15.6" customHeight="1">
      <c r="A19" s="188" t="s">
        <v>143</v>
      </c>
      <c r="B19" s="189">
        <v>60201</v>
      </c>
      <c r="C19" s="189">
        <v>48999</v>
      </c>
      <c r="D19" s="189">
        <v>674443</v>
      </c>
      <c r="E19" s="189">
        <v>606659</v>
      </c>
      <c r="F19" s="190">
        <v>-10.05036748843119</v>
      </c>
    </row>
    <row r="20" spans="1:7" ht="15.6" customHeight="1">
      <c r="A20" s="188" t="s">
        <v>142</v>
      </c>
      <c r="B20" s="189">
        <v>148908</v>
      </c>
      <c r="C20" s="189">
        <v>172590</v>
      </c>
      <c r="D20" s="189">
        <v>1117414</v>
      </c>
      <c r="E20" s="189">
        <v>1291961</v>
      </c>
      <c r="F20" s="190">
        <v>15.620620468331341</v>
      </c>
    </row>
    <row r="21" spans="1:7" ht="15.6" customHeight="1">
      <c r="A21" s="188" t="s">
        <v>149</v>
      </c>
      <c r="B21" s="189">
        <v>131700</v>
      </c>
      <c r="C21" s="189">
        <v>134181</v>
      </c>
      <c r="D21" s="189">
        <v>1268498</v>
      </c>
      <c r="E21" s="189">
        <v>1128197</v>
      </c>
      <c r="F21" s="190">
        <v>-11.06040372156677</v>
      </c>
    </row>
    <row r="22" spans="1:7" ht="15.6" customHeight="1">
      <c r="A22" s="188" t="s">
        <v>146</v>
      </c>
      <c r="B22" s="189">
        <v>2031240</v>
      </c>
      <c r="C22" s="189">
        <v>2173730</v>
      </c>
      <c r="D22" s="189">
        <v>14790973</v>
      </c>
      <c r="E22" s="189">
        <v>14958792</v>
      </c>
      <c r="F22" s="190">
        <v>1.1346041940580991</v>
      </c>
    </row>
    <row r="23" spans="1:7" ht="15.6" customHeight="1">
      <c r="A23" s="188" t="s">
        <v>165</v>
      </c>
      <c r="B23" s="189">
        <v>334861</v>
      </c>
      <c r="C23" s="189">
        <v>316880</v>
      </c>
      <c r="D23" s="189">
        <v>2833135</v>
      </c>
      <c r="E23" s="189">
        <v>3246660</v>
      </c>
      <c r="F23" s="190">
        <v>14.596021721520501</v>
      </c>
    </row>
    <row r="24" spans="1:7" ht="15.6" customHeight="1">
      <c r="A24" s="188" t="s">
        <v>141</v>
      </c>
      <c r="B24" s="189">
        <v>82130</v>
      </c>
      <c r="C24" s="189">
        <v>92942</v>
      </c>
      <c r="D24" s="189">
        <v>754722</v>
      </c>
      <c r="E24" s="189">
        <v>876277</v>
      </c>
      <c r="F24" s="190">
        <v>16.105930395562861</v>
      </c>
    </row>
    <row r="25" spans="1:7" ht="15.6" customHeight="1">
      <c r="A25" s="188" t="s">
        <v>140</v>
      </c>
      <c r="B25" s="189">
        <v>34617</v>
      </c>
      <c r="C25" s="189">
        <v>39502</v>
      </c>
      <c r="D25" s="189">
        <v>304509</v>
      </c>
      <c r="E25" s="189">
        <v>307131</v>
      </c>
      <c r="F25" s="190">
        <v>0.86105829384352717</v>
      </c>
    </row>
    <row r="26" spans="1:7" ht="15.6" customHeight="1">
      <c r="A26" s="188" t="s">
        <v>152</v>
      </c>
      <c r="B26" s="189">
        <v>13525</v>
      </c>
      <c r="C26" s="189">
        <v>16026</v>
      </c>
      <c r="D26" s="189">
        <v>435516</v>
      </c>
      <c r="E26" s="189">
        <v>103222</v>
      </c>
      <c r="F26" s="190">
        <v>-76.298918983458705</v>
      </c>
    </row>
    <row r="27" spans="1:7" ht="15.6" customHeight="1">
      <c r="A27" s="188" t="s">
        <v>173</v>
      </c>
      <c r="B27" s="189">
        <v>137619</v>
      </c>
      <c r="C27" s="189">
        <v>139774</v>
      </c>
      <c r="D27" s="189">
        <v>1540545</v>
      </c>
      <c r="E27" s="189">
        <v>1727195</v>
      </c>
      <c r="F27" s="190">
        <v>12.115842120807899</v>
      </c>
    </row>
    <row r="28" spans="1:7" ht="15.6" customHeight="1">
      <c r="A28" s="188" t="s">
        <v>177</v>
      </c>
      <c r="B28" s="189">
        <v>682467</v>
      </c>
      <c r="C28" s="189">
        <v>702913</v>
      </c>
      <c r="D28" s="189">
        <v>6059142</v>
      </c>
      <c r="E28" s="189">
        <v>5858285</v>
      </c>
      <c r="F28" s="190">
        <v>-3.3149412903675142</v>
      </c>
    </row>
    <row r="29" spans="1:7" ht="15.6" customHeight="1">
      <c r="A29" s="188" t="s">
        <v>178</v>
      </c>
      <c r="B29" s="189">
        <v>280421</v>
      </c>
      <c r="C29" s="189">
        <v>289186</v>
      </c>
      <c r="D29" s="189">
        <v>2441559</v>
      </c>
      <c r="E29" s="189">
        <v>2501517</v>
      </c>
      <c r="F29" s="190">
        <v>2.4557260340626641</v>
      </c>
    </row>
    <row r="30" spans="1:7" ht="15.6" customHeight="1">
      <c r="A30" s="188" t="s">
        <v>179</v>
      </c>
      <c r="B30" s="189">
        <v>121965</v>
      </c>
      <c r="C30" s="189">
        <v>136308</v>
      </c>
      <c r="D30" s="189">
        <v>1087562</v>
      </c>
      <c r="E30" s="189">
        <v>1161504</v>
      </c>
      <c r="F30" s="190">
        <v>6.7988767536931229</v>
      </c>
    </row>
    <row r="31" spans="1:7" ht="15.6" customHeight="1">
      <c r="A31" s="188" t="s">
        <v>180</v>
      </c>
      <c r="B31" s="189">
        <v>111941</v>
      </c>
      <c r="C31" s="189">
        <v>141466</v>
      </c>
      <c r="D31" s="189">
        <v>1302481</v>
      </c>
      <c r="E31" s="189">
        <v>1251944</v>
      </c>
      <c r="F31" s="190">
        <v>-3.8800565996740062</v>
      </c>
    </row>
    <row r="32" spans="1:7" ht="15.6" customHeight="1">
      <c r="A32" s="188" t="s">
        <v>181</v>
      </c>
      <c r="B32" s="189">
        <v>5830623</v>
      </c>
      <c r="C32" s="189">
        <v>5893960</v>
      </c>
      <c r="D32" s="189">
        <v>49978169</v>
      </c>
      <c r="E32" s="189">
        <v>48413424</v>
      </c>
      <c r="F32" s="190">
        <v>-3.1308569947810549</v>
      </c>
    </row>
    <row r="33" spans="1:6" ht="15.6" customHeight="1">
      <c r="A33" s="188" t="s">
        <v>182</v>
      </c>
      <c r="B33" s="189">
        <v>334331</v>
      </c>
      <c r="C33" s="189">
        <v>382503</v>
      </c>
      <c r="D33" s="189">
        <v>3275901</v>
      </c>
      <c r="E33" s="189">
        <v>3270163</v>
      </c>
      <c r="F33" s="190">
        <v>-0.17515791838641809</v>
      </c>
    </row>
    <row r="34" spans="1:6" ht="15.6" customHeight="1">
      <c r="A34" s="188" t="s">
        <v>183</v>
      </c>
      <c r="B34" s="189">
        <v>64539</v>
      </c>
      <c r="C34" s="189">
        <v>68933</v>
      </c>
      <c r="D34" s="189">
        <v>538142</v>
      </c>
      <c r="E34" s="189">
        <v>625766</v>
      </c>
      <c r="F34" s="190">
        <v>16.282691185597859</v>
      </c>
    </row>
    <row r="35" spans="1:6" ht="15.6" customHeight="1">
      <c r="A35" s="156" t="s">
        <v>153</v>
      </c>
      <c r="B35" s="76">
        <f>SUM(B7:B34)</f>
        <v>22173978</v>
      </c>
      <c r="C35" s="77">
        <f>SUM(C7:C34)</f>
        <v>22285368</v>
      </c>
      <c r="D35" s="76">
        <f>SUM(D7:D34)</f>
        <v>187538420</v>
      </c>
      <c r="E35" s="78">
        <f>SUM(E7:E34)</f>
        <v>186378043</v>
      </c>
      <c r="F35" s="177">
        <f>E35*100/D35-100</f>
        <v>-0.61874094918790945</v>
      </c>
    </row>
    <row r="36" spans="1:6" ht="15.6" customHeight="1">
      <c r="A36" s="73" t="s">
        <v>52</v>
      </c>
      <c r="B36" s="72"/>
      <c r="D36" s="72"/>
      <c r="E36" s="23"/>
    </row>
  </sheetData>
  <mergeCells count="3">
    <mergeCell ref="B5:C5"/>
    <mergeCell ref="D5:F5"/>
    <mergeCell ref="A5:A6"/>
  </mergeCells>
  <conditionalFormatting sqref="A7:F34">
    <cfRule type="expression" dxfId="59" priority="2">
      <formula>MOD(ROW(),2)=0</formula>
    </cfRule>
  </conditionalFormatting>
  <conditionalFormatting sqref="F7:F35">
    <cfRule type="expression" dxfId="58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B90871-EC39-40E2-90E4-57F79AB9E8C9}">
  <sheetPr codeName="Hoja11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32" t="s">
        <v>59</v>
      </c>
      <c r="E1" s="5"/>
      <c r="H1" s="4"/>
      <c r="I1" s="4"/>
      <c r="J1" s="4"/>
      <c r="K1" s="4"/>
      <c r="L1" s="4"/>
      <c r="M1" s="4"/>
    </row>
    <row r="2" spans="1:14" ht="15.6" customHeight="1">
      <c r="A2" s="139"/>
      <c r="H2" s="3"/>
      <c r="I2" s="3"/>
      <c r="J2" s="3"/>
      <c r="K2" s="3"/>
      <c r="L2" s="3"/>
      <c r="M2" s="3"/>
    </row>
    <row r="3" spans="1:14" ht="15.6" customHeight="1">
      <c r="H3" s="3"/>
      <c r="I3" s="3"/>
      <c r="J3" s="3"/>
      <c r="K3" s="3"/>
      <c r="L3" s="3"/>
      <c r="M3" s="3"/>
    </row>
    <row r="4" spans="1:14" ht="15.6" customHeight="1">
      <c r="A4" s="31" t="s">
        <v>51</v>
      </c>
    </row>
    <row r="5" spans="1:14" ht="15.6" customHeight="1">
      <c r="A5" s="210" t="s">
        <v>1</v>
      </c>
      <c r="B5" s="197" t="s">
        <v>176</v>
      </c>
      <c r="C5" s="197"/>
      <c r="D5" s="197" t="s">
        <v>0</v>
      </c>
      <c r="E5" s="197"/>
      <c r="F5" s="197"/>
      <c r="G5" s="6"/>
      <c r="M5" s="33"/>
      <c r="N5" s="74" t="s">
        <v>172</v>
      </c>
    </row>
    <row r="6" spans="1:14" ht="15.6" customHeight="1">
      <c r="A6" s="210"/>
      <c r="B6" s="164">
        <v>2025</v>
      </c>
      <c r="C6" s="164">
        <v>2026</v>
      </c>
      <c r="D6" s="164">
        <v>2025</v>
      </c>
      <c r="E6" s="164">
        <v>2026</v>
      </c>
      <c r="F6" s="154" t="s">
        <v>7</v>
      </c>
      <c r="G6" s="6"/>
    </row>
    <row r="7" spans="1:14" ht="15.6" customHeight="1">
      <c r="A7" s="188" t="s">
        <v>18</v>
      </c>
      <c r="B7" s="189">
        <v>0</v>
      </c>
      <c r="C7" s="189">
        <v>0</v>
      </c>
      <c r="D7" s="189">
        <v>20</v>
      </c>
      <c r="E7" s="189">
        <v>0</v>
      </c>
      <c r="F7" s="190">
        <v>-100</v>
      </c>
      <c r="G7" s="13"/>
    </row>
    <row r="8" spans="1:14" ht="15.6" customHeight="1">
      <c r="A8" s="188" t="s">
        <v>11</v>
      </c>
      <c r="B8" s="189">
        <v>112099</v>
      </c>
      <c r="C8" s="189">
        <v>155373</v>
      </c>
      <c r="D8" s="189">
        <v>825691</v>
      </c>
      <c r="E8" s="189">
        <v>1211885</v>
      </c>
      <c r="F8" s="190">
        <v>46.772218662913843</v>
      </c>
      <c r="G8" s="6"/>
    </row>
    <row r="9" spans="1:14" ht="15.6" customHeight="1">
      <c r="A9" s="188" t="s">
        <v>8</v>
      </c>
      <c r="B9" s="189">
        <v>19883</v>
      </c>
      <c r="C9" s="189">
        <v>8438</v>
      </c>
      <c r="D9" s="189">
        <v>208735</v>
      </c>
      <c r="E9" s="189">
        <v>103214</v>
      </c>
      <c r="F9" s="190">
        <v>-50.552614559129999</v>
      </c>
      <c r="G9" s="6"/>
    </row>
    <row r="10" spans="1:14" ht="15.6" customHeight="1">
      <c r="A10" s="188" t="s">
        <v>10</v>
      </c>
      <c r="B10" s="189">
        <v>0</v>
      </c>
      <c r="C10" s="189">
        <v>0</v>
      </c>
      <c r="D10" s="189">
        <v>0</v>
      </c>
      <c r="E10" s="189">
        <v>74</v>
      </c>
      <c r="F10" s="190" t="s">
        <v>151</v>
      </c>
    </row>
    <row r="11" spans="1:14" ht="15.6" customHeight="1">
      <c r="A11" s="188" t="s">
        <v>9</v>
      </c>
      <c r="B11" s="189">
        <v>4338145</v>
      </c>
      <c r="C11" s="189">
        <v>4365170</v>
      </c>
      <c r="D11" s="189">
        <v>35603907</v>
      </c>
      <c r="E11" s="189">
        <v>34606139</v>
      </c>
      <c r="F11" s="190">
        <v>-2.80241154432855</v>
      </c>
    </row>
    <row r="12" spans="1:14" ht="15.6" customHeight="1">
      <c r="A12" s="188" t="s">
        <v>6</v>
      </c>
      <c r="B12" s="189">
        <v>132950</v>
      </c>
      <c r="C12" s="189">
        <v>133095</v>
      </c>
      <c r="D12" s="189">
        <v>1068945</v>
      </c>
      <c r="E12" s="189">
        <v>1030240</v>
      </c>
      <c r="F12" s="190">
        <v>-3.6208598197287931</v>
      </c>
    </row>
    <row r="13" spans="1:14" ht="15.6" customHeight="1">
      <c r="A13" s="188" t="s">
        <v>175</v>
      </c>
      <c r="B13" s="189">
        <v>24580</v>
      </c>
      <c r="C13" s="189">
        <v>30053</v>
      </c>
      <c r="D13" s="189">
        <v>204712</v>
      </c>
      <c r="E13" s="189">
        <v>211263</v>
      </c>
      <c r="F13" s="190">
        <v>3.200105514088079</v>
      </c>
    </row>
    <row r="14" spans="1:14" ht="15.6" customHeight="1">
      <c r="A14" s="188" t="s">
        <v>148</v>
      </c>
      <c r="B14" s="189">
        <v>3103038</v>
      </c>
      <c r="C14" s="189">
        <v>2762412</v>
      </c>
      <c r="D14" s="189">
        <v>24093507</v>
      </c>
      <c r="E14" s="189">
        <v>24078828</v>
      </c>
      <c r="F14" s="190">
        <v>-6.0925128085344227E-2</v>
      </c>
    </row>
    <row r="15" spans="1:14" ht="15.6" customHeight="1">
      <c r="A15" s="188" t="s">
        <v>145</v>
      </c>
      <c r="B15" s="189">
        <v>331518</v>
      </c>
      <c r="C15" s="189">
        <v>377333</v>
      </c>
      <c r="D15" s="189">
        <v>3150938</v>
      </c>
      <c r="E15" s="189">
        <v>3287362</v>
      </c>
      <c r="F15" s="190">
        <v>4.3296313669136026</v>
      </c>
    </row>
    <row r="16" spans="1:14" ht="15.6" customHeight="1">
      <c r="A16" s="188" t="s">
        <v>144</v>
      </c>
      <c r="B16" s="189">
        <v>64350</v>
      </c>
      <c r="C16" s="189">
        <v>43864</v>
      </c>
      <c r="D16" s="189">
        <v>396733</v>
      </c>
      <c r="E16" s="189">
        <v>370718</v>
      </c>
      <c r="F16" s="190">
        <v>-6.5573068033160808</v>
      </c>
      <c r="G16" s="1"/>
    </row>
    <row r="17" spans="1:7" ht="15.6" customHeight="1">
      <c r="A17" s="188" t="s">
        <v>150</v>
      </c>
      <c r="B17" s="189">
        <v>108014</v>
      </c>
      <c r="C17" s="189">
        <v>121721</v>
      </c>
      <c r="D17" s="189">
        <v>830653</v>
      </c>
      <c r="E17" s="189">
        <v>1222440</v>
      </c>
      <c r="F17" s="190">
        <v>47.166145189387152</v>
      </c>
      <c r="G17" s="2"/>
    </row>
    <row r="18" spans="1:7" ht="15.6" customHeight="1">
      <c r="A18" s="188" t="s">
        <v>147</v>
      </c>
      <c r="B18" s="189">
        <v>5112</v>
      </c>
      <c r="C18" s="189">
        <v>7033</v>
      </c>
      <c r="D18" s="189">
        <v>44814</v>
      </c>
      <c r="E18" s="189">
        <v>52569</v>
      </c>
      <c r="F18" s="190">
        <v>17.304860088365249</v>
      </c>
    </row>
    <row r="19" spans="1:7" ht="15.6" customHeight="1">
      <c r="A19" s="188" t="s">
        <v>143</v>
      </c>
      <c r="B19" s="189">
        <v>9848</v>
      </c>
      <c r="C19" s="189">
        <v>465</v>
      </c>
      <c r="D19" s="189">
        <v>209564</v>
      </c>
      <c r="E19" s="189">
        <v>97960</v>
      </c>
      <c r="F19" s="190">
        <v>-53.255330113950869</v>
      </c>
    </row>
    <row r="20" spans="1:7" ht="15.6" customHeight="1">
      <c r="A20" s="188" t="s">
        <v>142</v>
      </c>
      <c r="B20" s="189">
        <v>64768</v>
      </c>
      <c r="C20" s="189">
        <v>94863</v>
      </c>
      <c r="D20" s="189">
        <v>660852</v>
      </c>
      <c r="E20" s="189">
        <v>686936</v>
      </c>
      <c r="F20" s="190">
        <v>3.9470259604268421</v>
      </c>
    </row>
    <row r="21" spans="1:7" ht="15.6" customHeight="1">
      <c r="A21" s="188" t="s">
        <v>149</v>
      </c>
      <c r="B21" s="189">
        <v>70564</v>
      </c>
      <c r="C21" s="189">
        <v>69449</v>
      </c>
      <c r="D21" s="189">
        <v>736655</v>
      </c>
      <c r="E21" s="189">
        <v>608771</v>
      </c>
      <c r="F21" s="190">
        <v>-17.36009393813929</v>
      </c>
    </row>
    <row r="22" spans="1:7" ht="15.6" customHeight="1">
      <c r="A22" s="188" t="s">
        <v>146</v>
      </c>
      <c r="B22" s="189">
        <v>1523401</v>
      </c>
      <c r="C22" s="189">
        <v>1674367</v>
      </c>
      <c r="D22" s="189">
        <v>11032835</v>
      </c>
      <c r="E22" s="189">
        <v>11044156</v>
      </c>
      <c r="F22" s="190">
        <v>0.102611885340437</v>
      </c>
    </row>
    <row r="23" spans="1:7" ht="15.6" customHeight="1">
      <c r="A23" s="188" t="s">
        <v>165</v>
      </c>
      <c r="B23" s="189">
        <v>303124</v>
      </c>
      <c r="C23" s="189">
        <v>281513</v>
      </c>
      <c r="D23" s="189">
        <v>2548452</v>
      </c>
      <c r="E23" s="189">
        <v>2937356</v>
      </c>
      <c r="F23" s="190">
        <v>15.26040121611079</v>
      </c>
    </row>
    <row r="24" spans="1:7" ht="15.6" customHeight="1">
      <c r="A24" s="188" t="s">
        <v>141</v>
      </c>
      <c r="B24" s="189">
        <v>29023</v>
      </c>
      <c r="C24" s="189">
        <v>36941</v>
      </c>
      <c r="D24" s="189">
        <v>298477</v>
      </c>
      <c r="E24" s="189">
        <v>388476</v>
      </c>
      <c r="F24" s="190">
        <v>30.152742087330012</v>
      </c>
    </row>
    <row r="25" spans="1:7" ht="15.6" customHeight="1">
      <c r="A25" s="188" t="s">
        <v>140</v>
      </c>
      <c r="B25" s="189">
        <v>2022</v>
      </c>
      <c r="C25" s="189">
        <v>2418</v>
      </c>
      <c r="D25" s="189">
        <v>20736</v>
      </c>
      <c r="E25" s="189">
        <v>17572</v>
      </c>
      <c r="F25" s="190">
        <v>-15.258487654320991</v>
      </c>
    </row>
    <row r="26" spans="1:7" ht="15.6" customHeight="1">
      <c r="A26" s="188" t="s">
        <v>152</v>
      </c>
      <c r="B26" s="189">
        <v>0</v>
      </c>
      <c r="C26" s="189">
        <v>0</v>
      </c>
      <c r="D26" s="189">
        <v>969</v>
      </c>
      <c r="E26" s="189">
        <v>0</v>
      </c>
      <c r="F26" s="190">
        <v>-100</v>
      </c>
    </row>
    <row r="27" spans="1:7" ht="15.6" customHeight="1">
      <c r="A27" s="188" t="s">
        <v>173</v>
      </c>
      <c r="B27" s="189">
        <v>0</v>
      </c>
      <c r="C27" s="189">
        <v>0</v>
      </c>
      <c r="D27" s="189">
        <v>14</v>
      </c>
      <c r="E27" s="189">
        <v>29</v>
      </c>
      <c r="F27" s="190">
        <v>107.1428571428571</v>
      </c>
    </row>
    <row r="28" spans="1:7" ht="15.6" customHeight="1">
      <c r="A28" s="188" t="s">
        <v>177</v>
      </c>
      <c r="B28" s="189">
        <v>301515</v>
      </c>
      <c r="C28" s="189">
        <v>317636</v>
      </c>
      <c r="D28" s="189">
        <v>2996055</v>
      </c>
      <c r="E28" s="189">
        <v>2739110</v>
      </c>
      <c r="F28" s="190">
        <v>-8.5761109191920752</v>
      </c>
    </row>
    <row r="29" spans="1:7" ht="15.6" customHeight="1">
      <c r="A29" s="188" t="s">
        <v>178</v>
      </c>
      <c r="B29" s="189">
        <v>130351</v>
      </c>
      <c r="C29" s="189">
        <v>132525</v>
      </c>
      <c r="D29" s="189">
        <v>954587</v>
      </c>
      <c r="E29" s="189">
        <v>1037798</v>
      </c>
      <c r="F29" s="190">
        <v>8.7169634616855234</v>
      </c>
    </row>
    <row r="30" spans="1:7" ht="15.6" customHeight="1">
      <c r="A30" s="188" t="s">
        <v>179</v>
      </c>
      <c r="B30" s="189">
        <v>94493</v>
      </c>
      <c r="C30" s="189">
        <v>94816</v>
      </c>
      <c r="D30" s="189">
        <v>719840</v>
      </c>
      <c r="E30" s="189">
        <v>767231</v>
      </c>
      <c r="F30" s="190">
        <v>6.583546343631923</v>
      </c>
    </row>
    <row r="31" spans="1:7" ht="15.6" customHeight="1">
      <c r="A31" s="188" t="s">
        <v>180</v>
      </c>
      <c r="B31" s="189">
        <v>11326</v>
      </c>
      <c r="C31" s="189">
        <v>11975</v>
      </c>
      <c r="D31" s="189">
        <v>96884</v>
      </c>
      <c r="E31" s="189">
        <v>101807</v>
      </c>
      <c r="F31" s="190">
        <v>5.0813343792576688</v>
      </c>
    </row>
    <row r="32" spans="1:7" ht="15.6" customHeight="1">
      <c r="A32" s="188" t="s">
        <v>181</v>
      </c>
      <c r="B32" s="189">
        <v>4738963</v>
      </c>
      <c r="C32" s="189">
        <v>4539022</v>
      </c>
      <c r="D32" s="189">
        <v>39484917</v>
      </c>
      <c r="E32" s="189">
        <v>37654775</v>
      </c>
      <c r="F32" s="190">
        <v>-4.6350407675923444</v>
      </c>
    </row>
    <row r="33" spans="1:6" ht="15.6" customHeight="1">
      <c r="A33" s="188" t="s">
        <v>182</v>
      </c>
      <c r="B33" s="189">
        <v>252511</v>
      </c>
      <c r="C33" s="189">
        <v>282486</v>
      </c>
      <c r="D33" s="189">
        <v>2102384</v>
      </c>
      <c r="E33" s="189">
        <v>2123455</v>
      </c>
      <c r="F33" s="190">
        <v>1.00224316775622</v>
      </c>
    </row>
    <row r="34" spans="1:6" ht="15.6" customHeight="1">
      <c r="A34" s="188" t="s">
        <v>183</v>
      </c>
      <c r="B34" s="189">
        <v>29293</v>
      </c>
      <c r="C34" s="189">
        <v>33914</v>
      </c>
      <c r="D34" s="189">
        <v>198058</v>
      </c>
      <c r="E34" s="189">
        <v>239753</v>
      </c>
      <c r="F34" s="190">
        <v>21.05191408577285</v>
      </c>
    </row>
    <row r="35" spans="1:6" ht="15.6" customHeight="1">
      <c r="A35" s="156" t="s">
        <v>153</v>
      </c>
      <c r="B35" s="76">
        <f>SUM(B7:B34)</f>
        <v>15800891</v>
      </c>
      <c r="C35" s="77">
        <f>SUM(C7:C34)</f>
        <v>15576882</v>
      </c>
      <c r="D35" s="178">
        <f>SUM(D7:D34)</f>
        <v>128489934</v>
      </c>
      <c r="E35" s="78">
        <f>SUM(E7:E34)</f>
        <v>126619917</v>
      </c>
      <c r="F35" s="140">
        <f>E35*100/D35-100</f>
        <v>-1.4553801545263525</v>
      </c>
    </row>
    <row r="36" spans="1:6" ht="15.6" customHeight="1">
      <c r="A36" s="73" t="s">
        <v>52</v>
      </c>
      <c r="B36" s="72"/>
      <c r="D36" s="13"/>
      <c r="E36" s="23"/>
      <c r="F36" s="23"/>
    </row>
  </sheetData>
  <mergeCells count="3">
    <mergeCell ref="B5:C5"/>
    <mergeCell ref="D5:F5"/>
    <mergeCell ref="A5:A6"/>
  </mergeCells>
  <conditionalFormatting sqref="A7:F34">
    <cfRule type="expression" dxfId="57" priority="2">
      <formula>MOD(ROW(),2)=0</formula>
    </cfRule>
  </conditionalFormatting>
  <conditionalFormatting sqref="F7:F35">
    <cfRule type="expression" dxfId="56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A47C54-16AD-45DE-83B9-E25C21556384}">
  <sheetPr codeName="Hoja12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32" t="s">
        <v>60</v>
      </c>
      <c r="E1" s="5"/>
      <c r="H1" s="4"/>
      <c r="I1" s="4"/>
      <c r="J1" s="4"/>
      <c r="K1" s="4"/>
      <c r="L1" s="4"/>
      <c r="M1" s="4"/>
    </row>
    <row r="2" spans="1:14" ht="15.6" customHeight="1">
      <c r="A2" s="139"/>
      <c r="H2" s="3"/>
      <c r="I2" s="3"/>
      <c r="J2" s="3"/>
      <c r="K2" s="3"/>
      <c r="L2" s="3"/>
      <c r="M2" s="3"/>
    </row>
    <row r="3" spans="1:14" ht="15.6" customHeight="1">
      <c r="H3" s="3"/>
      <c r="I3" s="3"/>
      <c r="J3" s="3"/>
      <c r="K3" s="3"/>
      <c r="L3" s="3"/>
      <c r="M3" s="3"/>
    </row>
    <row r="4" spans="1:14" ht="15.6" customHeight="1">
      <c r="A4" s="31" t="s">
        <v>51</v>
      </c>
    </row>
    <row r="5" spans="1:14" ht="15.6" customHeight="1">
      <c r="A5" s="210" t="s">
        <v>1</v>
      </c>
      <c r="B5" s="197" t="s">
        <v>176</v>
      </c>
      <c r="C5" s="197"/>
      <c r="D5" s="197" t="s">
        <v>0</v>
      </c>
      <c r="E5" s="197"/>
      <c r="F5" s="197"/>
      <c r="G5" s="6"/>
      <c r="M5" s="33"/>
      <c r="N5" s="74" t="s">
        <v>172</v>
      </c>
    </row>
    <row r="6" spans="1:14" ht="15.6" customHeight="1">
      <c r="A6" s="210"/>
      <c r="B6" s="164">
        <v>2025</v>
      </c>
      <c r="C6" s="164">
        <v>2026</v>
      </c>
      <c r="D6" s="164">
        <v>2025</v>
      </c>
      <c r="E6" s="164">
        <v>2026</v>
      </c>
      <c r="F6" s="154" t="s">
        <v>7</v>
      </c>
      <c r="G6" s="6"/>
    </row>
    <row r="7" spans="1:14" ht="15.6" customHeight="1">
      <c r="A7" s="188" t="s">
        <v>18</v>
      </c>
      <c r="B7" s="189">
        <v>3042.9189999999999</v>
      </c>
      <c r="C7" s="189">
        <v>3063.6970000000001</v>
      </c>
      <c r="D7" s="189">
        <v>19207.856000000011</v>
      </c>
      <c r="E7" s="189">
        <v>17174.580999999998</v>
      </c>
      <c r="F7" s="190">
        <v>-10.585642666209109</v>
      </c>
      <c r="G7" s="37"/>
    </row>
    <row r="8" spans="1:14" ht="15.6" customHeight="1">
      <c r="A8" s="188" t="s">
        <v>11</v>
      </c>
      <c r="B8" s="189">
        <v>0</v>
      </c>
      <c r="C8" s="189">
        <v>0</v>
      </c>
      <c r="D8" s="189">
        <v>555.95299999999997</v>
      </c>
      <c r="E8" s="189">
        <v>0</v>
      </c>
      <c r="F8" s="190">
        <v>-100</v>
      </c>
      <c r="G8" s="6"/>
    </row>
    <row r="9" spans="1:14" ht="15.6" customHeight="1">
      <c r="A9" s="188" t="s">
        <v>8</v>
      </c>
      <c r="B9" s="189">
        <v>306.50100000000009</v>
      </c>
      <c r="C9" s="189">
        <v>375.66800000000001</v>
      </c>
      <c r="D9" s="189">
        <v>3406.7529999999988</v>
      </c>
      <c r="E9" s="189">
        <v>2574.9319999999989</v>
      </c>
      <c r="F9" s="190">
        <v>-24.4168274013408</v>
      </c>
      <c r="G9" s="6"/>
    </row>
    <row r="10" spans="1:14" ht="15.6" customHeight="1">
      <c r="A10" s="188" t="s">
        <v>10</v>
      </c>
      <c r="B10" s="189">
        <v>1032.8530000000001</v>
      </c>
      <c r="C10" s="189">
        <v>1217.3489999999999</v>
      </c>
      <c r="D10" s="189">
        <v>9044.0060000000012</v>
      </c>
      <c r="E10" s="189">
        <v>7009.3159999999989</v>
      </c>
      <c r="F10" s="190">
        <v>-22.497663093102801</v>
      </c>
    </row>
    <row r="11" spans="1:14" ht="15.6" customHeight="1">
      <c r="A11" s="188" t="s">
        <v>9</v>
      </c>
      <c r="B11" s="189">
        <v>166.99199999999999</v>
      </c>
      <c r="C11" s="189">
        <v>92.414000000000016</v>
      </c>
      <c r="D11" s="189">
        <v>861.65500000000009</v>
      </c>
      <c r="E11" s="189">
        <v>608.37400000000002</v>
      </c>
      <c r="F11" s="190">
        <v>-29.394711340385658</v>
      </c>
    </row>
    <row r="12" spans="1:14" ht="15.6" customHeight="1">
      <c r="A12" s="188" t="s">
        <v>6</v>
      </c>
      <c r="B12" s="189">
        <v>1069.184</v>
      </c>
      <c r="C12" s="189">
        <v>969.66600000000005</v>
      </c>
      <c r="D12" s="189">
        <v>8364.2820000000011</v>
      </c>
      <c r="E12" s="189">
        <v>6644.8210000000017</v>
      </c>
      <c r="F12" s="190">
        <v>-20.557185900714469</v>
      </c>
    </row>
    <row r="13" spans="1:14" ht="15.6" customHeight="1">
      <c r="A13" s="188" t="s">
        <v>175</v>
      </c>
      <c r="B13" s="189">
        <v>160.619</v>
      </c>
      <c r="C13" s="189">
        <v>126.062</v>
      </c>
      <c r="D13" s="189">
        <v>1377.62</v>
      </c>
      <c r="E13" s="189">
        <v>988.94699999999989</v>
      </c>
      <c r="F13" s="190">
        <v>-28.213367982462501</v>
      </c>
    </row>
    <row r="14" spans="1:14" ht="15.6" customHeight="1">
      <c r="A14" s="188" t="s">
        <v>148</v>
      </c>
      <c r="B14" s="189">
        <v>143.673</v>
      </c>
      <c r="C14" s="189">
        <v>195.066</v>
      </c>
      <c r="D14" s="189">
        <v>1087.251</v>
      </c>
      <c r="E14" s="189">
        <v>1056.1189999999999</v>
      </c>
      <c r="F14" s="190">
        <v>-2.8633682562720399</v>
      </c>
    </row>
    <row r="15" spans="1:14" ht="15.6" customHeight="1">
      <c r="A15" s="188" t="s">
        <v>145</v>
      </c>
      <c r="B15" s="189">
        <v>0</v>
      </c>
      <c r="C15" s="189">
        <v>0</v>
      </c>
      <c r="D15" s="189">
        <v>0</v>
      </c>
      <c r="E15" s="189">
        <v>0</v>
      </c>
      <c r="F15" s="190" t="s">
        <v>151</v>
      </c>
    </row>
    <row r="16" spans="1:14" ht="15.6" customHeight="1">
      <c r="A16" s="188" t="s">
        <v>144</v>
      </c>
      <c r="B16" s="189">
        <v>54.186</v>
      </c>
      <c r="C16" s="189">
        <v>39.551000000000002</v>
      </c>
      <c r="D16" s="189">
        <v>287.61</v>
      </c>
      <c r="E16" s="189">
        <v>136.36799999999999</v>
      </c>
      <c r="F16" s="190">
        <v>-52.585793261708567</v>
      </c>
      <c r="G16" s="1"/>
    </row>
    <row r="17" spans="1:7" ht="15.6" customHeight="1">
      <c r="A17" s="188" t="s">
        <v>150</v>
      </c>
      <c r="B17" s="189">
        <v>194.596</v>
      </c>
      <c r="C17" s="189">
        <v>211.07400000000001</v>
      </c>
      <c r="D17" s="189">
        <v>1558.9</v>
      </c>
      <c r="E17" s="189">
        <v>1840.895</v>
      </c>
      <c r="F17" s="190">
        <v>18.08935788055679</v>
      </c>
      <c r="G17" s="2"/>
    </row>
    <row r="18" spans="1:7" ht="15.6" customHeight="1">
      <c r="A18" s="188" t="s">
        <v>147</v>
      </c>
      <c r="B18" s="189">
        <v>5.4180000000000001</v>
      </c>
      <c r="C18" s="189">
        <v>0</v>
      </c>
      <c r="D18" s="189">
        <v>22.449000000000002</v>
      </c>
      <c r="E18" s="189">
        <v>6.7069999999999999</v>
      </c>
      <c r="F18" s="190">
        <v>-70.123390796917462</v>
      </c>
    </row>
    <row r="19" spans="1:7" ht="15.6" customHeight="1">
      <c r="A19" s="188" t="s">
        <v>143</v>
      </c>
      <c r="B19" s="189">
        <v>8.5039999999999996</v>
      </c>
      <c r="C19" s="189">
        <v>0</v>
      </c>
      <c r="D19" s="189">
        <v>82.95199999999997</v>
      </c>
      <c r="E19" s="189">
        <v>48.125999999999998</v>
      </c>
      <c r="F19" s="190">
        <v>-41.983315652425482</v>
      </c>
    </row>
    <row r="20" spans="1:7" ht="15.6" customHeight="1">
      <c r="A20" s="188" t="s">
        <v>142</v>
      </c>
      <c r="B20" s="189">
        <v>787.73699999999997</v>
      </c>
      <c r="C20" s="189">
        <v>781.45999999999992</v>
      </c>
      <c r="D20" s="189">
        <v>11435.20899999999</v>
      </c>
      <c r="E20" s="189">
        <v>9883.1230000000014</v>
      </c>
      <c r="F20" s="190">
        <v>-13.57286954702789</v>
      </c>
    </row>
    <row r="21" spans="1:7" ht="15.6" customHeight="1">
      <c r="A21" s="188" t="s">
        <v>149</v>
      </c>
      <c r="B21" s="189">
        <v>11.678000000000001</v>
      </c>
      <c r="C21" s="189">
        <v>9.9080000000000013</v>
      </c>
      <c r="D21" s="189">
        <v>94.525999999999996</v>
      </c>
      <c r="E21" s="189">
        <v>96.63600000000001</v>
      </c>
      <c r="F21" s="190">
        <v>2.2321900852675469</v>
      </c>
    </row>
    <row r="22" spans="1:7" ht="15.6" customHeight="1">
      <c r="A22" s="188" t="s">
        <v>146</v>
      </c>
      <c r="B22" s="189">
        <v>178.048</v>
      </c>
      <c r="C22" s="189">
        <v>130.011</v>
      </c>
      <c r="D22" s="189">
        <v>546.84100000000001</v>
      </c>
      <c r="E22" s="189">
        <v>581.8549999999999</v>
      </c>
      <c r="F22" s="190">
        <v>6.4029580810509694</v>
      </c>
    </row>
    <row r="23" spans="1:7" ht="15.6" customHeight="1">
      <c r="A23" s="188" t="s">
        <v>165</v>
      </c>
      <c r="B23" s="189">
        <v>0.996</v>
      </c>
      <c r="C23" s="189">
        <v>0.45100000000000001</v>
      </c>
      <c r="D23" s="189">
        <v>14.363</v>
      </c>
      <c r="E23" s="189">
        <v>13.868</v>
      </c>
      <c r="F23" s="190">
        <v>-3.446355218269133</v>
      </c>
    </row>
    <row r="24" spans="1:7" ht="15.6" customHeight="1">
      <c r="A24" s="188" t="s">
        <v>141</v>
      </c>
      <c r="B24" s="189">
        <v>104.87</v>
      </c>
      <c r="C24" s="189">
        <v>151.261</v>
      </c>
      <c r="D24" s="189">
        <v>1245.047</v>
      </c>
      <c r="E24" s="189">
        <v>1373.1880000000001</v>
      </c>
      <c r="F24" s="190">
        <v>10.29206126355071</v>
      </c>
    </row>
    <row r="25" spans="1:7" ht="15.6" customHeight="1">
      <c r="A25" s="188" t="s">
        <v>140</v>
      </c>
      <c r="B25" s="189">
        <v>0</v>
      </c>
      <c r="C25" s="189">
        <v>0</v>
      </c>
      <c r="D25" s="189">
        <v>0</v>
      </c>
      <c r="E25" s="189">
        <v>0</v>
      </c>
      <c r="F25" s="190" t="s">
        <v>151</v>
      </c>
    </row>
    <row r="26" spans="1:7" ht="15.6" customHeight="1">
      <c r="A26" s="188" t="s">
        <v>152</v>
      </c>
      <c r="B26" s="189">
        <v>86.82</v>
      </c>
      <c r="C26" s="189">
        <v>75.430999999999997</v>
      </c>
      <c r="D26" s="189">
        <v>596.08399999999995</v>
      </c>
      <c r="E26" s="189">
        <v>510.44700000000012</v>
      </c>
      <c r="F26" s="190">
        <v>-14.366599338348269</v>
      </c>
    </row>
    <row r="27" spans="1:7" ht="15.6" customHeight="1">
      <c r="A27" s="188" t="s">
        <v>173</v>
      </c>
      <c r="B27" s="189">
        <v>876.87400000000002</v>
      </c>
      <c r="C27" s="189">
        <v>818.23800000000006</v>
      </c>
      <c r="D27" s="189">
        <v>12768.516</v>
      </c>
      <c r="E27" s="189">
        <v>10339.464</v>
      </c>
      <c r="F27" s="190">
        <v>-19.023761257768712</v>
      </c>
    </row>
    <row r="28" spans="1:7" ht="15.6" customHeight="1">
      <c r="A28" s="188" t="s">
        <v>177</v>
      </c>
      <c r="B28" s="189">
        <v>249.91200000000001</v>
      </c>
      <c r="C28" s="189">
        <v>0</v>
      </c>
      <c r="D28" s="189">
        <v>1260.318</v>
      </c>
      <c r="E28" s="189">
        <v>979.9899999999999</v>
      </c>
      <c r="F28" s="190">
        <v>-22.24264034949913</v>
      </c>
    </row>
    <row r="29" spans="1:7" ht="15.6" customHeight="1">
      <c r="A29" s="188" t="s">
        <v>178</v>
      </c>
      <c r="B29" s="189">
        <v>332.46800000000002</v>
      </c>
      <c r="C29" s="189">
        <v>376.66300000000001</v>
      </c>
      <c r="D29" s="189">
        <v>2250.9180000000001</v>
      </c>
      <c r="E29" s="189">
        <v>1538.895</v>
      </c>
      <c r="F29" s="190">
        <v>-31.632560581949239</v>
      </c>
    </row>
    <row r="30" spans="1:7" ht="15.6" customHeight="1">
      <c r="A30" s="188" t="s">
        <v>179</v>
      </c>
      <c r="B30" s="189">
        <v>0</v>
      </c>
      <c r="C30" s="189">
        <v>0</v>
      </c>
      <c r="D30" s="189">
        <v>0</v>
      </c>
      <c r="E30" s="189">
        <v>0</v>
      </c>
      <c r="F30" s="190" t="s">
        <v>151</v>
      </c>
    </row>
    <row r="31" spans="1:7" ht="15.6" customHeight="1">
      <c r="A31" s="188" t="s">
        <v>180</v>
      </c>
      <c r="B31" s="189">
        <v>134.565</v>
      </c>
      <c r="C31" s="189">
        <v>173.596</v>
      </c>
      <c r="D31" s="189">
        <v>876.30499999999995</v>
      </c>
      <c r="E31" s="189">
        <v>1143.5809999999999</v>
      </c>
      <c r="F31" s="190">
        <v>30.500339493669429</v>
      </c>
    </row>
    <row r="32" spans="1:7" ht="15.6" customHeight="1">
      <c r="A32" s="188" t="s">
        <v>181</v>
      </c>
      <c r="B32" s="189">
        <v>51.292000000000002</v>
      </c>
      <c r="C32" s="189">
        <v>52.956999999999987</v>
      </c>
      <c r="D32" s="189">
        <v>629.35200000000009</v>
      </c>
      <c r="E32" s="189">
        <v>782.28099999999995</v>
      </c>
      <c r="F32" s="190">
        <v>24.299438152258158</v>
      </c>
    </row>
    <row r="33" spans="1:6" ht="15.6" customHeight="1">
      <c r="A33" s="188" t="s">
        <v>182</v>
      </c>
      <c r="B33" s="189">
        <v>2706.739</v>
      </c>
      <c r="C33" s="189">
        <v>2817.5659999999998</v>
      </c>
      <c r="D33" s="189">
        <v>18771.717000000001</v>
      </c>
      <c r="E33" s="189">
        <v>18673.978999999999</v>
      </c>
      <c r="F33" s="190">
        <v>-0.52066627682485489</v>
      </c>
    </row>
    <row r="34" spans="1:6" ht="15.6" customHeight="1">
      <c r="A34" s="188" t="s">
        <v>183</v>
      </c>
      <c r="B34" s="189">
        <v>0</v>
      </c>
      <c r="C34" s="189">
        <v>0</v>
      </c>
      <c r="D34" s="189">
        <v>0</v>
      </c>
      <c r="E34" s="189">
        <v>0</v>
      </c>
      <c r="F34" s="190" t="s">
        <v>151</v>
      </c>
    </row>
    <row r="35" spans="1:6" ht="15.6" customHeight="1">
      <c r="A35" s="156" t="s">
        <v>153</v>
      </c>
      <c r="B35" s="76">
        <f>SUM(B7:B34)</f>
        <v>11707.444</v>
      </c>
      <c r="C35" s="77">
        <f>SUM(C7:C34)</f>
        <v>11678.089</v>
      </c>
      <c r="D35" s="76">
        <f>SUM(D7:D34)</f>
        <v>96346.482999999993</v>
      </c>
      <c r="E35" s="78">
        <f>SUM(E7:E34)</f>
        <v>84006.492999999988</v>
      </c>
      <c r="F35" s="140">
        <f>E35*100/D35-100</f>
        <v>-12.807929896102181</v>
      </c>
    </row>
    <row r="36" spans="1:6" ht="15.6" customHeight="1">
      <c r="A36" s="73" t="s">
        <v>86</v>
      </c>
      <c r="B36" s="72"/>
      <c r="D36" s="72"/>
      <c r="E36" s="23"/>
      <c r="F36" s="23"/>
    </row>
  </sheetData>
  <mergeCells count="3">
    <mergeCell ref="B5:C5"/>
    <mergeCell ref="D5:F5"/>
    <mergeCell ref="A5:A6"/>
  </mergeCells>
  <conditionalFormatting sqref="A7:F34">
    <cfRule type="expression" dxfId="55" priority="2">
      <formula>MOD(ROW(),2)=0</formula>
    </cfRule>
  </conditionalFormatting>
  <conditionalFormatting sqref="F7:F35">
    <cfRule type="expression" dxfId="54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DBDB35-21B1-477B-9219-9EA122FA4DE0}">
  <sheetPr codeName="Hoja13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32" t="s">
        <v>61</v>
      </c>
      <c r="E1" s="5"/>
      <c r="H1" s="4"/>
      <c r="I1" s="4"/>
      <c r="J1" s="4"/>
      <c r="K1" s="4"/>
      <c r="L1" s="4"/>
      <c r="M1" s="4"/>
    </row>
    <row r="2" spans="1:14" ht="15.6" customHeight="1">
      <c r="A2" s="139"/>
      <c r="H2" s="3"/>
      <c r="I2" s="3"/>
      <c r="J2" s="3"/>
      <c r="K2" s="3"/>
      <c r="L2" s="3"/>
      <c r="M2" s="3"/>
    </row>
    <row r="3" spans="1:14" ht="15.6" customHeight="1">
      <c r="H3" s="3"/>
      <c r="I3" s="3"/>
      <c r="J3" s="3"/>
      <c r="K3" s="3"/>
      <c r="L3" s="3"/>
      <c r="M3" s="3"/>
    </row>
    <row r="4" spans="1:14" ht="15.6" customHeight="1">
      <c r="A4" s="31" t="s">
        <v>51</v>
      </c>
    </row>
    <row r="5" spans="1:14" ht="15.6" customHeight="1">
      <c r="A5" s="210" t="s">
        <v>1</v>
      </c>
      <c r="B5" s="197" t="s">
        <v>176</v>
      </c>
      <c r="C5" s="197"/>
      <c r="D5" s="197" t="s">
        <v>0</v>
      </c>
      <c r="E5" s="197"/>
      <c r="F5" s="197"/>
      <c r="G5" s="6"/>
      <c r="M5" s="33"/>
      <c r="N5" s="74" t="s">
        <v>172</v>
      </c>
    </row>
    <row r="6" spans="1:14" ht="15.6" customHeight="1">
      <c r="A6" s="210"/>
      <c r="B6" s="164">
        <v>2025</v>
      </c>
      <c r="C6" s="164">
        <v>2026</v>
      </c>
      <c r="D6" s="164">
        <v>2025</v>
      </c>
      <c r="E6" s="164">
        <v>2026</v>
      </c>
      <c r="F6" s="154" t="s">
        <v>7</v>
      </c>
      <c r="G6" s="6"/>
    </row>
    <row r="7" spans="1:14" ht="15.6" customHeight="1">
      <c r="A7" s="188" t="s">
        <v>18</v>
      </c>
      <c r="B7" s="189">
        <v>4018</v>
      </c>
      <c r="C7" s="189">
        <v>5156</v>
      </c>
      <c r="D7" s="189">
        <v>43955</v>
      </c>
      <c r="E7" s="189">
        <v>33655</v>
      </c>
      <c r="F7" s="190">
        <v>-23.4330565350927</v>
      </c>
      <c r="G7" s="37"/>
    </row>
    <row r="8" spans="1:14" ht="15.6" customHeight="1">
      <c r="A8" s="188" t="s">
        <v>11</v>
      </c>
      <c r="B8" s="189">
        <v>5810</v>
      </c>
      <c r="C8" s="189">
        <v>1469</v>
      </c>
      <c r="D8" s="189">
        <v>15453</v>
      </c>
      <c r="E8" s="189">
        <v>14466</v>
      </c>
      <c r="F8" s="190">
        <v>-6.3871092991652176</v>
      </c>
      <c r="G8" s="6"/>
    </row>
    <row r="9" spans="1:14" ht="15.6" customHeight="1">
      <c r="A9" s="188" t="s">
        <v>8</v>
      </c>
      <c r="B9" s="189">
        <v>11008</v>
      </c>
      <c r="C9" s="189">
        <v>14092</v>
      </c>
      <c r="D9" s="189">
        <v>57640</v>
      </c>
      <c r="E9" s="189">
        <v>58731</v>
      </c>
      <c r="F9" s="190">
        <v>1.892782789729353</v>
      </c>
      <c r="G9" s="6"/>
    </row>
    <row r="10" spans="1:14" ht="15.6" customHeight="1">
      <c r="A10" s="188" t="s">
        <v>10</v>
      </c>
      <c r="B10" s="189">
        <v>3761</v>
      </c>
      <c r="C10" s="189">
        <v>5078</v>
      </c>
      <c r="D10" s="189">
        <v>33410</v>
      </c>
      <c r="E10" s="189">
        <v>31835</v>
      </c>
      <c r="F10" s="190">
        <v>-4.714157437892851</v>
      </c>
    </row>
    <row r="11" spans="1:14" ht="15.6" customHeight="1">
      <c r="A11" s="188" t="s">
        <v>9</v>
      </c>
      <c r="B11" s="189">
        <v>290231</v>
      </c>
      <c r="C11" s="189">
        <v>327942</v>
      </c>
      <c r="D11" s="189">
        <v>2092090</v>
      </c>
      <c r="E11" s="189">
        <v>2161204</v>
      </c>
      <c r="F11" s="190">
        <v>3.303586365787325</v>
      </c>
    </row>
    <row r="12" spans="1:14" ht="15.6" customHeight="1">
      <c r="A12" s="188" t="s">
        <v>6</v>
      </c>
      <c r="B12" s="189">
        <v>8459</v>
      </c>
      <c r="C12" s="189">
        <v>8467</v>
      </c>
      <c r="D12" s="189">
        <v>80103</v>
      </c>
      <c r="E12" s="189">
        <v>92974</v>
      </c>
      <c r="F12" s="190">
        <v>16.06806236969901</v>
      </c>
    </row>
    <row r="13" spans="1:14" ht="15.6" customHeight="1">
      <c r="A13" s="188" t="s">
        <v>175</v>
      </c>
      <c r="B13" s="189">
        <v>15752</v>
      </c>
      <c r="C13" s="189">
        <v>14053</v>
      </c>
      <c r="D13" s="189">
        <v>92683</v>
      </c>
      <c r="E13" s="189">
        <v>78862</v>
      </c>
      <c r="F13" s="190">
        <v>-14.912119806221201</v>
      </c>
    </row>
    <row r="14" spans="1:14" ht="15.6" customHeight="1">
      <c r="A14" s="188" t="s">
        <v>148</v>
      </c>
      <c r="B14" s="189">
        <v>158989</v>
      </c>
      <c r="C14" s="189">
        <v>167713</v>
      </c>
      <c r="D14" s="189">
        <v>1163050</v>
      </c>
      <c r="E14" s="189">
        <v>1230739</v>
      </c>
      <c r="F14" s="190">
        <v>5.819956149778605</v>
      </c>
    </row>
    <row r="15" spans="1:14" ht="15.6" customHeight="1">
      <c r="A15" s="188" t="s">
        <v>145</v>
      </c>
      <c r="B15" s="189">
        <v>2495</v>
      </c>
      <c r="C15" s="189">
        <v>2734</v>
      </c>
      <c r="D15" s="189">
        <v>17034</v>
      </c>
      <c r="E15" s="189">
        <v>19712</v>
      </c>
      <c r="F15" s="190">
        <v>15.72149818011038</v>
      </c>
    </row>
    <row r="16" spans="1:14" ht="15.6" customHeight="1">
      <c r="A16" s="188" t="s">
        <v>144</v>
      </c>
      <c r="B16" s="189">
        <v>20310</v>
      </c>
      <c r="C16" s="189">
        <v>30247</v>
      </c>
      <c r="D16" s="189">
        <v>162357</v>
      </c>
      <c r="E16" s="189">
        <v>186198</v>
      </c>
      <c r="F16" s="190">
        <v>14.684306805373341</v>
      </c>
      <c r="G16" s="1"/>
    </row>
    <row r="17" spans="1:7" ht="15.6" customHeight="1">
      <c r="A17" s="188" t="s">
        <v>150</v>
      </c>
      <c r="B17" s="189">
        <v>2011</v>
      </c>
      <c r="C17" s="189">
        <v>1871</v>
      </c>
      <c r="D17" s="189">
        <v>15615</v>
      </c>
      <c r="E17" s="189">
        <v>18165</v>
      </c>
      <c r="F17" s="190">
        <v>16.330451488952932</v>
      </c>
      <c r="G17" s="2"/>
    </row>
    <row r="18" spans="1:7" ht="15.6" customHeight="1">
      <c r="A18" s="188" t="s">
        <v>147</v>
      </c>
      <c r="B18" s="189">
        <v>64307</v>
      </c>
      <c r="C18" s="189">
        <v>59432</v>
      </c>
      <c r="D18" s="189">
        <v>497277</v>
      </c>
      <c r="E18" s="189">
        <v>505343</v>
      </c>
      <c r="F18" s="190">
        <v>1.6220335949581399</v>
      </c>
    </row>
    <row r="19" spans="1:7" ht="15.6" customHeight="1">
      <c r="A19" s="188" t="s">
        <v>143</v>
      </c>
      <c r="B19" s="189">
        <v>2127</v>
      </c>
      <c r="C19" s="189">
        <v>691</v>
      </c>
      <c r="D19" s="189">
        <v>12060</v>
      </c>
      <c r="E19" s="189">
        <v>8101</v>
      </c>
      <c r="F19" s="190">
        <v>-32.827529021558867</v>
      </c>
    </row>
    <row r="20" spans="1:7" ht="15.6" customHeight="1">
      <c r="A20" s="188" t="s">
        <v>142</v>
      </c>
      <c r="B20" s="189">
        <v>0</v>
      </c>
      <c r="C20" s="189">
        <v>0</v>
      </c>
      <c r="D20" s="189">
        <v>18124</v>
      </c>
      <c r="E20" s="189">
        <v>10259</v>
      </c>
      <c r="F20" s="190">
        <v>-43.395497682630769</v>
      </c>
    </row>
    <row r="21" spans="1:7" ht="15.6" customHeight="1">
      <c r="A21" s="188" t="s">
        <v>149</v>
      </c>
      <c r="B21" s="189">
        <v>9854</v>
      </c>
      <c r="C21" s="189">
        <v>13351</v>
      </c>
      <c r="D21" s="189">
        <v>84942</v>
      </c>
      <c r="E21" s="189">
        <v>106171</v>
      </c>
      <c r="F21" s="190">
        <v>24.99234771962044</v>
      </c>
    </row>
    <row r="22" spans="1:7" ht="15.6" customHeight="1">
      <c r="A22" s="188" t="s">
        <v>146</v>
      </c>
      <c r="B22" s="189">
        <v>220472</v>
      </c>
      <c r="C22" s="189">
        <v>243284</v>
      </c>
      <c r="D22" s="189">
        <v>1986944</v>
      </c>
      <c r="E22" s="189">
        <v>1969980</v>
      </c>
      <c r="F22" s="190">
        <v>-0.85377343297042796</v>
      </c>
    </row>
    <row r="23" spans="1:7" ht="15.6" customHeight="1">
      <c r="A23" s="188" t="s">
        <v>165</v>
      </c>
      <c r="B23" s="189">
        <v>7051</v>
      </c>
      <c r="C23" s="189">
        <v>10707</v>
      </c>
      <c r="D23" s="189">
        <v>45038</v>
      </c>
      <c r="E23" s="189">
        <v>89697</v>
      </c>
      <c r="F23" s="190">
        <v>99.158488387583816</v>
      </c>
    </row>
    <row r="24" spans="1:7" ht="15.6" customHeight="1">
      <c r="A24" s="188" t="s">
        <v>141</v>
      </c>
      <c r="B24" s="189">
        <v>1770</v>
      </c>
      <c r="C24" s="189">
        <v>715</v>
      </c>
      <c r="D24" s="189">
        <v>16498</v>
      </c>
      <c r="E24" s="189">
        <v>14213</v>
      </c>
      <c r="F24" s="190">
        <v>-13.850163656200751</v>
      </c>
    </row>
    <row r="25" spans="1:7" ht="15.6" customHeight="1">
      <c r="A25" s="188" t="s">
        <v>140</v>
      </c>
      <c r="B25" s="189">
        <v>0</v>
      </c>
      <c r="C25" s="189">
        <v>0</v>
      </c>
      <c r="D25" s="189">
        <v>2935</v>
      </c>
      <c r="E25" s="189">
        <v>2176</v>
      </c>
      <c r="F25" s="190">
        <v>-25.860306643952299</v>
      </c>
    </row>
    <row r="26" spans="1:7" ht="15.6" customHeight="1">
      <c r="A26" s="188" t="s">
        <v>152</v>
      </c>
      <c r="B26" s="189">
        <v>3376</v>
      </c>
      <c r="C26" s="189">
        <v>2227</v>
      </c>
      <c r="D26" s="189">
        <v>18675</v>
      </c>
      <c r="E26" s="189">
        <v>16310</v>
      </c>
      <c r="F26" s="190">
        <v>-12.66398929049531</v>
      </c>
    </row>
    <row r="27" spans="1:7" ht="15.6" customHeight="1">
      <c r="A27" s="188" t="s">
        <v>173</v>
      </c>
      <c r="B27" s="189">
        <v>1892</v>
      </c>
      <c r="C27" s="189">
        <v>2165</v>
      </c>
      <c r="D27" s="189">
        <v>20732</v>
      </c>
      <c r="E27" s="189">
        <v>20817</v>
      </c>
      <c r="F27" s="190">
        <v>0.40999421184642421</v>
      </c>
    </row>
    <row r="28" spans="1:7" ht="15.6" customHeight="1">
      <c r="A28" s="188" t="s">
        <v>177</v>
      </c>
      <c r="B28" s="189">
        <v>53795</v>
      </c>
      <c r="C28" s="189">
        <v>63129</v>
      </c>
      <c r="D28" s="189">
        <v>512363</v>
      </c>
      <c r="E28" s="189">
        <v>670446</v>
      </c>
      <c r="F28" s="190">
        <v>30.853711138392129</v>
      </c>
    </row>
    <row r="29" spans="1:7" ht="15.6" customHeight="1">
      <c r="A29" s="188" t="s">
        <v>178</v>
      </c>
      <c r="B29" s="189">
        <v>3685</v>
      </c>
      <c r="C29" s="189">
        <v>6499</v>
      </c>
      <c r="D29" s="189">
        <v>34638</v>
      </c>
      <c r="E29" s="189">
        <v>33314</v>
      </c>
      <c r="F29" s="190">
        <v>-3.8223915930480952</v>
      </c>
    </row>
    <row r="30" spans="1:7" ht="15.6" customHeight="1">
      <c r="A30" s="188" t="s">
        <v>179</v>
      </c>
      <c r="B30" s="189">
        <v>2422</v>
      </c>
      <c r="C30" s="189">
        <v>0</v>
      </c>
      <c r="D30" s="189">
        <v>24530</v>
      </c>
      <c r="E30" s="189">
        <v>19637</v>
      </c>
      <c r="F30" s="190">
        <v>-19.947003668976759</v>
      </c>
    </row>
    <row r="31" spans="1:7" ht="15.6" customHeight="1">
      <c r="A31" s="188" t="s">
        <v>180</v>
      </c>
      <c r="B31" s="189">
        <v>13622</v>
      </c>
      <c r="C31" s="189">
        <v>9206</v>
      </c>
      <c r="D31" s="189">
        <v>100840</v>
      </c>
      <c r="E31" s="189">
        <v>75512</v>
      </c>
      <c r="F31" s="190">
        <v>-25.11701705672353</v>
      </c>
    </row>
    <row r="32" spans="1:7" ht="15.6" customHeight="1">
      <c r="A32" s="188" t="s">
        <v>181</v>
      </c>
      <c r="B32" s="189">
        <v>58373</v>
      </c>
      <c r="C32" s="189">
        <v>52756</v>
      </c>
      <c r="D32" s="189">
        <v>407153</v>
      </c>
      <c r="E32" s="189">
        <v>417849</v>
      </c>
      <c r="F32" s="190">
        <v>2.62702227418194</v>
      </c>
    </row>
    <row r="33" spans="1:6" ht="15.6" customHeight="1">
      <c r="A33" s="188" t="s">
        <v>182</v>
      </c>
      <c r="B33" s="189">
        <v>9286</v>
      </c>
      <c r="C33" s="189">
        <v>1979</v>
      </c>
      <c r="D33" s="189">
        <v>84502</v>
      </c>
      <c r="E33" s="189">
        <v>76087</v>
      </c>
      <c r="F33" s="190">
        <v>-9.9583441812028184</v>
      </c>
    </row>
    <row r="34" spans="1:6" ht="15.6" customHeight="1">
      <c r="A34" s="188" t="s">
        <v>183</v>
      </c>
      <c r="B34" s="189">
        <v>538</v>
      </c>
      <c r="C34" s="189">
        <v>342</v>
      </c>
      <c r="D34" s="189">
        <v>4851</v>
      </c>
      <c r="E34" s="189">
        <v>6324</v>
      </c>
      <c r="F34" s="190">
        <v>30.36487322201609</v>
      </c>
    </row>
    <row r="35" spans="1:6" ht="15.6" customHeight="1">
      <c r="A35" s="156" t="s">
        <v>153</v>
      </c>
      <c r="B35" s="76">
        <f>SUM(B7:B34)</f>
        <v>975414</v>
      </c>
      <c r="C35" s="77">
        <f>SUM(C7:C34)</f>
        <v>1045305</v>
      </c>
      <c r="D35" s="178">
        <f>SUM(D7:D34)</f>
        <v>7645492</v>
      </c>
      <c r="E35" s="178">
        <f>SUM(E7:E34)</f>
        <v>7968777</v>
      </c>
      <c r="F35" s="140">
        <f>E35*100/D35-100</f>
        <v>4.2284394516402557</v>
      </c>
    </row>
    <row r="36" spans="1:6" ht="15.6" customHeight="1">
      <c r="A36" s="73" t="s">
        <v>160</v>
      </c>
      <c r="B36" s="72"/>
      <c r="D36" s="13"/>
      <c r="F36" s="23"/>
    </row>
  </sheetData>
  <mergeCells count="3">
    <mergeCell ref="B5:C5"/>
    <mergeCell ref="D5:F5"/>
    <mergeCell ref="A5:A6"/>
  </mergeCells>
  <conditionalFormatting sqref="A7:F34">
    <cfRule type="expression" dxfId="53" priority="2">
      <formula>MOD(ROW(),2)=0</formula>
    </cfRule>
  </conditionalFormatting>
  <conditionalFormatting sqref="F7:F35">
    <cfRule type="expression" dxfId="52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8898CA-707F-41D9-90A0-B0010F0B6A68}">
  <sheetPr codeName="Hoja14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32" t="s">
        <v>62</v>
      </c>
      <c r="E1" s="5"/>
      <c r="H1" s="4"/>
      <c r="I1" s="4"/>
      <c r="J1" s="4"/>
      <c r="K1" s="4"/>
      <c r="L1" s="4"/>
      <c r="M1" s="4"/>
    </row>
    <row r="2" spans="1:14" ht="15.6" customHeight="1">
      <c r="A2" s="139"/>
      <c r="H2" s="3"/>
      <c r="I2" s="3"/>
      <c r="J2" s="3"/>
      <c r="K2" s="3"/>
      <c r="L2" s="3"/>
      <c r="M2" s="3"/>
    </row>
    <row r="3" spans="1:14" ht="15.6" customHeight="1">
      <c r="H3" s="3"/>
      <c r="I3" s="3"/>
      <c r="J3" s="3"/>
      <c r="K3" s="3"/>
      <c r="L3" s="3"/>
      <c r="M3" s="3"/>
    </row>
    <row r="4" spans="1:14" ht="15.6" customHeight="1">
      <c r="A4" s="31" t="s">
        <v>51</v>
      </c>
    </row>
    <row r="5" spans="1:14" ht="15.6" customHeight="1">
      <c r="A5" s="210" t="s">
        <v>1</v>
      </c>
      <c r="B5" s="197" t="s">
        <v>176</v>
      </c>
      <c r="C5" s="197"/>
      <c r="D5" s="197" t="s">
        <v>0</v>
      </c>
      <c r="E5" s="197"/>
      <c r="F5" s="197"/>
      <c r="G5" s="6"/>
      <c r="M5" s="33"/>
      <c r="N5" s="74" t="s">
        <v>172</v>
      </c>
    </row>
    <row r="6" spans="1:14" ht="15.6" customHeight="1">
      <c r="A6" s="210"/>
      <c r="B6" s="164">
        <v>2025</v>
      </c>
      <c r="C6" s="164">
        <v>2026</v>
      </c>
      <c r="D6" s="164">
        <v>2025</v>
      </c>
      <c r="E6" s="164">
        <v>2026</v>
      </c>
      <c r="F6" s="154" t="s">
        <v>7</v>
      </c>
      <c r="G6" s="6"/>
    </row>
    <row r="7" spans="1:14" ht="15.6" customHeight="1">
      <c r="A7" s="188" t="s">
        <v>18</v>
      </c>
      <c r="B7" s="189">
        <v>3147</v>
      </c>
      <c r="C7" s="189">
        <v>3052</v>
      </c>
      <c r="D7" s="189">
        <v>24528</v>
      </c>
      <c r="E7" s="189">
        <v>21355</v>
      </c>
      <c r="F7" s="190">
        <v>-12.936236138290941</v>
      </c>
      <c r="G7" s="37"/>
    </row>
    <row r="8" spans="1:14" ht="15.6" customHeight="1">
      <c r="A8" s="188" t="s">
        <v>11</v>
      </c>
      <c r="B8" s="189">
        <v>133</v>
      </c>
      <c r="C8" s="189">
        <v>0</v>
      </c>
      <c r="D8" s="189">
        <v>1076</v>
      </c>
      <c r="E8" s="189">
        <v>1161</v>
      </c>
      <c r="F8" s="190">
        <v>7.899628252788105</v>
      </c>
      <c r="G8" s="6"/>
    </row>
    <row r="9" spans="1:14" ht="15.6" customHeight="1">
      <c r="A9" s="188" t="s">
        <v>8</v>
      </c>
      <c r="B9" s="189">
        <v>5471</v>
      </c>
      <c r="C9" s="189">
        <v>6084</v>
      </c>
      <c r="D9" s="189">
        <v>24878</v>
      </c>
      <c r="E9" s="189">
        <v>24268</v>
      </c>
      <c r="F9" s="190">
        <v>-2.4519655920893939</v>
      </c>
      <c r="G9" s="6"/>
    </row>
    <row r="10" spans="1:14" ht="15.6" customHeight="1">
      <c r="A10" s="188" t="s">
        <v>10</v>
      </c>
      <c r="B10" s="189">
        <v>763</v>
      </c>
      <c r="C10" s="189">
        <v>1651</v>
      </c>
      <c r="D10" s="189">
        <v>8972</v>
      </c>
      <c r="E10" s="189">
        <v>9062</v>
      </c>
      <c r="F10" s="190">
        <v>1.003120820329912</v>
      </c>
    </row>
    <row r="11" spans="1:14" ht="15.6" customHeight="1">
      <c r="A11" s="188" t="s">
        <v>9</v>
      </c>
      <c r="B11" s="189">
        <v>276921</v>
      </c>
      <c r="C11" s="189">
        <v>312107</v>
      </c>
      <c r="D11" s="189">
        <v>2000315</v>
      </c>
      <c r="E11" s="189">
        <v>2058165</v>
      </c>
      <c r="F11" s="190">
        <v>2.8920445029907849</v>
      </c>
    </row>
    <row r="12" spans="1:14" ht="15.6" customHeight="1">
      <c r="A12" s="188" t="s">
        <v>6</v>
      </c>
      <c r="B12" s="189">
        <v>1893</v>
      </c>
      <c r="C12" s="189">
        <v>2711</v>
      </c>
      <c r="D12" s="189">
        <v>19477</v>
      </c>
      <c r="E12" s="189">
        <v>23622</v>
      </c>
      <c r="F12" s="190">
        <v>21.28151152641577</v>
      </c>
    </row>
    <row r="13" spans="1:14" ht="15.6" customHeight="1">
      <c r="A13" s="188" t="s">
        <v>175</v>
      </c>
      <c r="B13" s="189">
        <v>36</v>
      </c>
      <c r="C13" s="189">
        <v>98</v>
      </c>
      <c r="D13" s="189">
        <v>189</v>
      </c>
      <c r="E13" s="189">
        <v>336</v>
      </c>
      <c r="F13" s="190">
        <v>77.777777777777771</v>
      </c>
    </row>
    <row r="14" spans="1:14" ht="15.6" customHeight="1">
      <c r="A14" s="188" t="s">
        <v>148</v>
      </c>
      <c r="B14" s="189">
        <v>129432</v>
      </c>
      <c r="C14" s="189">
        <v>133107</v>
      </c>
      <c r="D14" s="189">
        <v>942085</v>
      </c>
      <c r="E14" s="189">
        <v>980013</v>
      </c>
      <c r="F14" s="190">
        <v>4.0259636869284634</v>
      </c>
    </row>
    <row r="15" spans="1:14" ht="15.6" customHeight="1">
      <c r="A15" s="188" t="s">
        <v>145</v>
      </c>
      <c r="B15" s="189">
        <v>2018</v>
      </c>
      <c r="C15" s="189">
        <v>1940</v>
      </c>
      <c r="D15" s="189">
        <v>14085</v>
      </c>
      <c r="E15" s="189">
        <v>16123</v>
      </c>
      <c r="F15" s="190">
        <v>14.46929357472489</v>
      </c>
    </row>
    <row r="16" spans="1:14" ht="15.6" customHeight="1">
      <c r="A16" s="188" t="s">
        <v>144</v>
      </c>
      <c r="B16" s="189">
        <v>1058</v>
      </c>
      <c r="C16" s="189">
        <v>5569</v>
      </c>
      <c r="D16" s="189">
        <v>19014</v>
      </c>
      <c r="E16" s="189">
        <v>17736</v>
      </c>
      <c r="F16" s="190">
        <v>-6.7213632060586974</v>
      </c>
      <c r="G16" s="1"/>
    </row>
    <row r="17" spans="1:7" ht="15.6" customHeight="1">
      <c r="A17" s="188" t="s">
        <v>150</v>
      </c>
      <c r="B17" s="189">
        <v>0</v>
      </c>
      <c r="C17" s="189">
        <v>0</v>
      </c>
      <c r="D17" s="189">
        <v>0</v>
      </c>
      <c r="E17" s="189">
        <v>0</v>
      </c>
      <c r="F17" s="190" t="s">
        <v>151</v>
      </c>
      <c r="G17" s="2"/>
    </row>
    <row r="18" spans="1:7" ht="15.6" customHeight="1">
      <c r="A18" s="188" t="s">
        <v>147</v>
      </c>
      <c r="B18" s="189">
        <v>61691</v>
      </c>
      <c r="C18" s="189">
        <v>57617</v>
      </c>
      <c r="D18" s="189">
        <v>473735</v>
      </c>
      <c r="E18" s="189">
        <v>490785</v>
      </c>
      <c r="F18" s="190">
        <v>3.5990585453892971</v>
      </c>
    </row>
    <row r="19" spans="1:7" ht="15.6" customHeight="1">
      <c r="A19" s="188" t="s">
        <v>143</v>
      </c>
      <c r="B19" s="189">
        <v>938</v>
      </c>
      <c r="C19" s="189">
        <v>487</v>
      </c>
      <c r="D19" s="189">
        <v>5974</v>
      </c>
      <c r="E19" s="189">
        <v>5317</v>
      </c>
      <c r="F19" s="190">
        <v>-10.99765651155005</v>
      </c>
    </row>
    <row r="20" spans="1:7" ht="15.6" customHeight="1">
      <c r="A20" s="188" t="s">
        <v>142</v>
      </c>
      <c r="B20" s="189">
        <v>0</v>
      </c>
      <c r="C20" s="189">
        <v>0</v>
      </c>
      <c r="D20" s="189">
        <v>18124</v>
      </c>
      <c r="E20" s="189">
        <v>10259</v>
      </c>
      <c r="F20" s="190">
        <v>-43.395497682630769</v>
      </c>
    </row>
    <row r="21" spans="1:7" ht="15.6" customHeight="1">
      <c r="A21" s="188" t="s">
        <v>149</v>
      </c>
      <c r="B21" s="189">
        <v>7704</v>
      </c>
      <c r="C21" s="189">
        <v>11200</v>
      </c>
      <c r="D21" s="189">
        <v>67158</v>
      </c>
      <c r="E21" s="189">
        <v>89843</v>
      </c>
      <c r="F21" s="190">
        <v>33.778552071234998</v>
      </c>
    </row>
    <row r="22" spans="1:7" ht="15.6" customHeight="1">
      <c r="A22" s="188" t="s">
        <v>146</v>
      </c>
      <c r="B22" s="189">
        <v>202752</v>
      </c>
      <c r="C22" s="189">
        <v>224162</v>
      </c>
      <c r="D22" s="189">
        <v>1798473</v>
      </c>
      <c r="E22" s="189">
        <v>1737270</v>
      </c>
      <c r="F22" s="190">
        <v>-3.4030535904625761</v>
      </c>
    </row>
    <row r="23" spans="1:7" ht="15.6" customHeight="1">
      <c r="A23" s="188" t="s">
        <v>165</v>
      </c>
      <c r="B23" s="189">
        <v>4225</v>
      </c>
      <c r="C23" s="189">
        <v>6969</v>
      </c>
      <c r="D23" s="189">
        <v>21045</v>
      </c>
      <c r="E23" s="189">
        <v>59397</v>
      </c>
      <c r="F23" s="190">
        <v>182.2380612972203</v>
      </c>
    </row>
    <row r="24" spans="1:7" ht="15.6" customHeight="1">
      <c r="A24" s="188" t="s">
        <v>141</v>
      </c>
      <c r="B24" s="189">
        <v>1243</v>
      </c>
      <c r="C24" s="189">
        <v>0</v>
      </c>
      <c r="D24" s="189">
        <v>10907</v>
      </c>
      <c r="E24" s="189">
        <v>8629</v>
      </c>
      <c r="F24" s="190">
        <v>-20.885669753369399</v>
      </c>
    </row>
    <row r="25" spans="1:7" ht="15.6" customHeight="1">
      <c r="A25" s="188" t="s">
        <v>140</v>
      </c>
      <c r="B25" s="189">
        <v>0</v>
      </c>
      <c r="C25" s="189">
        <v>0</v>
      </c>
      <c r="D25" s="189">
        <v>0</v>
      </c>
      <c r="E25" s="189">
        <v>0</v>
      </c>
      <c r="F25" s="190" t="s">
        <v>151</v>
      </c>
    </row>
    <row r="26" spans="1:7" ht="15.6" customHeight="1">
      <c r="A26" s="188" t="s">
        <v>152</v>
      </c>
      <c r="B26" s="189">
        <v>2227</v>
      </c>
      <c r="C26" s="189">
        <v>909</v>
      </c>
      <c r="D26" s="189">
        <v>12163</v>
      </c>
      <c r="E26" s="189">
        <v>6539</v>
      </c>
      <c r="F26" s="190">
        <v>-46.238592452519939</v>
      </c>
    </row>
    <row r="27" spans="1:7" ht="15.6" customHeight="1">
      <c r="A27" s="188" t="s">
        <v>173</v>
      </c>
      <c r="B27" s="189">
        <v>638</v>
      </c>
      <c r="C27" s="189">
        <v>979</v>
      </c>
      <c r="D27" s="189">
        <v>6777</v>
      </c>
      <c r="E27" s="189">
        <v>7783</v>
      </c>
      <c r="F27" s="190">
        <v>14.84432639811126</v>
      </c>
    </row>
    <row r="28" spans="1:7" ht="15.6" customHeight="1">
      <c r="A28" s="188" t="s">
        <v>177</v>
      </c>
      <c r="B28" s="189">
        <v>47401</v>
      </c>
      <c r="C28" s="189">
        <v>61318</v>
      </c>
      <c r="D28" s="189">
        <v>426956</v>
      </c>
      <c r="E28" s="189">
        <v>576233</v>
      </c>
      <c r="F28" s="190">
        <v>34.96308753126786</v>
      </c>
    </row>
    <row r="29" spans="1:7" ht="15.6" customHeight="1">
      <c r="A29" s="188" t="s">
        <v>178</v>
      </c>
      <c r="B29" s="189">
        <v>2419</v>
      </c>
      <c r="C29" s="189">
        <v>2950</v>
      </c>
      <c r="D29" s="189">
        <v>21129</v>
      </c>
      <c r="E29" s="189">
        <v>20760</v>
      </c>
      <c r="F29" s="190">
        <v>-1.7464148800227119</v>
      </c>
    </row>
    <row r="30" spans="1:7" ht="15.6" customHeight="1">
      <c r="A30" s="188" t="s">
        <v>179</v>
      </c>
      <c r="B30" s="189">
        <v>1209</v>
      </c>
      <c r="C30" s="189">
        <v>0</v>
      </c>
      <c r="D30" s="189">
        <v>10950</v>
      </c>
      <c r="E30" s="189">
        <v>8925</v>
      </c>
      <c r="F30" s="190">
        <v>-18.493150684931511</v>
      </c>
    </row>
    <row r="31" spans="1:7" ht="15.6" customHeight="1">
      <c r="A31" s="188" t="s">
        <v>180</v>
      </c>
      <c r="B31" s="189">
        <v>5100</v>
      </c>
      <c r="C31" s="189">
        <v>1914</v>
      </c>
      <c r="D31" s="189">
        <v>26100</v>
      </c>
      <c r="E31" s="189">
        <v>20386</v>
      </c>
      <c r="F31" s="190">
        <v>-21.892720306513411</v>
      </c>
    </row>
    <row r="32" spans="1:7" ht="15.6" customHeight="1">
      <c r="A32" s="188" t="s">
        <v>181</v>
      </c>
      <c r="B32" s="189">
        <v>48419</v>
      </c>
      <c r="C32" s="189">
        <v>45048</v>
      </c>
      <c r="D32" s="189">
        <v>332101</v>
      </c>
      <c r="E32" s="189">
        <v>348003</v>
      </c>
      <c r="F32" s="190">
        <v>4.7883023538020097</v>
      </c>
    </row>
    <row r="33" spans="1:6" ht="15.6" customHeight="1">
      <c r="A33" s="188" t="s">
        <v>182</v>
      </c>
      <c r="B33" s="189">
        <v>3703</v>
      </c>
      <c r="C33" s="189">
        <v>0</v>
      </c>
      <c r="D33" s="189">
        <v>45558</v>
      </c>
      <c r="E33" s="189">
        <v>37604</v>
      </c>
      <c r="F33" s="190">
        <v>-17.459063172220031</v>
      </c>
    </row>
    <row r="34" spans="1:6" ht="15.6" customHeight="1">
      <c r="A34" s="188" t="s">
        <v>183</v>
      </c>
      <c r="B34" s="189">
        <v>112</v>
      </c>
      <c r="C34" s="189">
        <v>0</v>
      </c>
      <c r="D34" s="189">
        <v>1454</v>
      </c>
      <c r="E34" s="189">
        <v>133</v>
      </c>
      <c r="F34" s="190">
        <v>-90.852819807427778</v>
      </c>
    </row>
    <row r="35" spans="1:6" ht="15.6" customHeight="1">
      <c r="A35" s="156" t="s">
        <v>153</v>
      </c>
      <c r="B35" s="76">
        <f>SUM(B7:B34)</f>
        <v>810653</v>
      </c>
      <c r="C35" s="77">
        <f>SUM(C7:C34)</f>
        <v>879872</v>
      </c>
      <c r="D35" s="76">
        <f>SUM(D7:D34)</f>
        <v>6333223</v>
      </c>
      <c r="E35" s="78">
        <f>SUM(E7:E34)</f>
        <v>6579707</v>
      </c>
      <c r="F35" s="140">
        <f>E35*100/D35-100</f>
        <v>3.891920432929652</v>
      </c>
    </row>
    <row r="36" spans="1:6" ht="15.6" customHeight="1">
      <c r="A36" s="73" t="s">
        <v>82</v>
      </c>
      <c r="B36" s="72"/>
      <c r="D36" s="13"/>
    </row>
  </sheetData>
  <mergeCells count="3">
    <mergeCell ref="B5:C5"/>
    <mergeCell ref="D5:F5"/>
    <mergeCell ref="A5:A6"/>
  </mergeCells>
  <conditionalFormatting sqref="A7:F34">
    <cfRule type="expression" dxfId="51" priority="2">
      <formula>MOD(ROW(),2)=0</formula>
    </cfRule>
  </conditionalFormatting>
  <conditionalFormatting sqref="F7:F35">
    <cfRule type="expression" dxfId="50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42501B-F550-44D9-B6BA-13F340F399CC}">
  <sheetPr codeName="Hoja15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32" t="s">
        <v>63</v>
      </c>
      <c r="E1" s="5"/>
      <c r="H1" s="4"/>
      <c r="I1" s="4"/>
      <c r="J1" s="4"/>
      <c r="K1" s="4"/>
      <c r="L1" s="4"/>
      <c r="M1" s="4"/>
    </row>
    <row r="2" spans="1:14" ht="15.6" customHeight="1">
      <c r="A2" s="139"/>
      <c r="H2" s="3"/>
      <c r="I2" s="3"/>
      <c r="J2" s="3"/>
      <c r="K2" s="3"/>
      <c r="L2" s="3"/>
      <c r="M2" s="3"/>
    </row>
    <row r="3" spans="1:14" ht="15.6" customHeight="1">
      <c r="H3" s="3"/>
      <c r="I3" s="3"/>
      <c r="J3" s="3"/>
      <c r="K3" s="3"/>
      <c r="L3" s="3"/>
      <c r="M3" s="3"/>
    </row>
    <row r="4" spans="1:14" ht="15.6" customHeight="1">
      <c r="A4" s="31" t="s">
        <v>51</v>
      </c>
    </row>
    <row r="5" spans="1:14" ht="15.6" customHeight="1">
      <c r="A5" s="210" t="s">
        <v>1</v>
      </c>
      <c r="B5" s="197" t="s">
        <v>176</v>
      </c>
      <c r="C5" s="197"/>
      <c r="D5" s="197" t="s">
        <v>0</v>
      </c>
      <c r="E5" s="197"/>
      <c r="F5" s="197"/>
      <c r="G5" s="6"/>
      <c r="M5" s="33"/>
      <c r="N5" s="74" t="s">
        <v>172</v>
      </c>
    </row>
    <row r="6" spans="1:14" ht="15.6" customHeight="1">
      <c r="A6" s="210"/>
      <c r="B6" s="164">
        <v>2025</v>
      </c>
      <c r="C6" s="164">
        <v>2026</v>
      </c>
      <c r="D6" s="164">
        <v>2025</v>
      </c>
      <c r="E6" s="164">
        <v>2026</v>
      </c>
      <c r="F6" s="154" t="s">
        <v>7</v>
      </c>
      <c r="G6" s="6"/>
    </row>
    <row r="7" spans="1:14" ht="15.6" customHeight="1">
      <c r="A7" s="188" t="s">
        <v>18</v>
      </c>
      <c r="B7" s="189">
        <v>0</v>
      </c>
      <c r="C7" s="189">
        <v>0</v>
      </c>
      <c r="D7" s="189">
        <v>0</v>
      </c>
      <c r="E7" s="189">
        <v>0</v>
      </c>
      <c r="F7" s="190" t="s">
        <v>151</v>
      </c>
      <c r="G7" s="37"/>
    </row>
    <row r="8" spans="1:14" ht="15.6" customHeight="1">
      <c r="A8" s="188" t="s">
        <v>11</v>
      </c>
      <c r="B8" s="189">
        <v>0</v>
      </c>
      <c r="C8" s="189">
        <v>0</v>
      </c>
      <c r="D8" s="189">
        <v>0</v>
      </c>
      <c r="E8" s="189">
        <v>0</v>
      </c>
      <c r="F8" s="190" t="s">
        <v>151</v>
      </c>
      <c r="G8" s="6"/>
    </row>
    <row r="9" spans="1:14" ht="15.6" customHeight="1">
      <c r="A9" s="188" t="s">
        <v>8</v>
      </c>
      <c r="B9" s="189">
        <v>0</v>
      </c>
      <c r="C9" s="189">
        <v>0</v>
      </c>
      <c r="D9" s="189">
        <v>0</v>
      </c>
      <c r="E9" s="189">
        <v>0</v>
      </c>
      <c r="F9" s="190" t="s">
        <v>151</v>
      </c>
      <c r="G9" s="6"/>
    </row>
    <row r="10" spans="1:14" ht="15.6" customHeight="1">
      <c r="A10" s="188" t="s">
        <v>10</v>
      </c>
      <c r="B10" s="189">
        <v>0</v>
      </c>
      <c r="C10" s="189">
        <v>0</v>
      </c>
      <c r="D10" s="189">
        <v>14700</v>
      </c>
      <c r="E10" s="189">
        <v>10000</v>
      </c>
      <c r="F10" s="190">
        <v>-31.972789115646261</v>
      </c>
    </row>
    <row r="11" spans="1:14" ht="15.6" customHeight="1">
      <c r="A11" s="188" t="s">
        <v>9</v>
      </c>
      <c r="B11" s="189">
        <v>280013</v>
      </c>
      <c r="C11" s="189">
        <v>293323</v>
      </c>
      <c r="D11" s="189">
        <v>2148857</v>
      </c>
      <c r="E11" s="189">
        <v>2400021</v>
      </c>
      <c r="F11" s="190">
        <v>11.688260316996431</v>
      </c>
    </row>
    <row r="12" spans="1:14" ht="15.6" customHeight="1">
      <c r="A12" s="188" t="s">
        <v>6</v>
      </c>
      <c r="B12" s="189">
        <v>0</v>
      </c>
      <c r="C12" s="189">
        <v>0</v>
      </c>
      <c r="D12" s="189">
        <v>0</v>
      </c>
      <c r="E12" s="189">
        <v>0</v>
      </c>
      <c r="F12" s="190" t="s">
        <v>151</v>
      </c>
    </row>
    <row r="13" spans="1:14" ht="15.6" customHeight="1">
      <c r="A13" s="188" t="s">
        <v>175</v>
      </c>
      <c r="B13" s="189">
        <v>0</v>
      </c>
      <c r="C13" s="189">
        <v>0</v>
      </c>
      <c r="D13" s="189">
        <v>0</v>
      </c>
      <c r="E13" s="189">
        <v>24</v>
      </c>
      <c r="F13" s="190" t="s">
        <v>151</v>
      </c>
    </row>
    <row r="14" spans="1:14" ht="15.6" customHeight="1">
      <c r="A14" s="188" t="s">
        <v>148</v>
      </c>
      <c r="B14" s="189">
        <v>0</v>
      </c>
      <c r="C14" s="189">
        <v>0</v>
      </c>
      <c r="D14" s="189">
        <v>0</v>
      </c>
      <c r="E14" s="189">
        <v>0</v>
      </c>
      <c r="F14" s="190" t="s">
        <v>151</v>
      </c>
    </row>
    <row r="15" spans="1:14" ht="15.6" customHeight="1">
      <c r="A15" s="188" t="s">
        <v>145</v>
      </c>
      <c r="B15" s="189">
        <v>0</v>
      </c>
      <c r="C15" s="189">
        <v>15256</v>
      </c>
      <c r="D15" s="189">
        <v>0</v>
      </c>
      <c r="E15" s="189">
        <v>21539</v>
      </c>
      <c r="F15" s="190" t="s">
        <v>151</v>
      </c>
    </row>
    <row r="16" spans="1:14" ht="15.6" customHeight="1">
      <c r="A16" s="188" t="s">
        <v>144</v>
      </c>
      <c r="B16" s="189">
        <v>0</v>
      </c>
      <c r="C16" s="189">
        <v>0</v>
      </c>
      <c r="D16" s="189">
        <v>0</v>
      </c>
      <c r="E16" s="189">
        <v>4942</v>
      </c>
      <c r="F16" s="190" t="s">
        <v>151</v>
      </c>
      <c r="G16" s="1"/>
    </row>
    <row r="17" spans="1:7" ht="15.6" customHeight="1">
      <c r="A17" s="188" t="s">
        <v>150</v>
      </c>
      <c r="B17" s="189">
        <v>0</v>
      </c>
      <c r="C17" s="189">
        <v>0</v>
      </c>
      <c r="D17" s="189">
        <v>0</v>
      </c>
      <c r="E17" s="189">
        <v>0</v>
      </c>
      <c r="F17" s="190" t="s">
        <v>151</v>
      </c>
      <c r="G17" s="2"/>
    </row>
    <row r="18" spans="1:7" ht="15.6" customHeight="1">
      <c r="A18" s="188" t="s">
        <v>147</v>
      </c>
      <c r="B18" s="189">
        <v>0</v>
      </c>
      <c r="C18" s="189">
        <v>0</v>
      </c>
      <c r="D18" s="189">
        <v>0</v>
      </c>
      <c r="E18" s="189">
        <v>0</v>
      </c>
      <c r="F18" s="190" t="s">
        <v>151</v>
      </c>
    </row>
    <row r="19" spans="1:7" ht="15.6" customHeight="1">
      <c r="A19" s="188" t="s">
        <v>143</v>
      </c>
      <c r="B19" s="189">
        <v>0</v>
      </c>
      <c r="C19" s="189">
        <v>0</v>
      </c>
      <c r="D19" s="189">
        <v>5151</v>
      </c>
      <c r="E19" s="189">
        <v>10797</v>
      </c>
      <c r="F19" s="190">
        <v>109.6097845078625</v>
      </c>
    </row>
    <row r="20" spans="1:7" ht="15.6" customHeight="1">
      <c r="A20" s="188" t="s">
        <v>142</v>
      </c>
      <c r="B20" s="189">
        <v>0</v>
      </c>
      <c r="C20" s="189">
        <v>0</v>
      </c>
      <c r="D20" s="189">
        <v>0</v>
      </c>
      <c r="E20" s="189">
        <v>0</v>
      </c>
      <c r="F20" s="190" t="s">
        <v>151</v>
      </c>
    </row>
    <row r="21" spans="1:7" ht="15.6" customHeight="1">
      <c r="A21" s="188" t="s">
        <v>149</v>
      </c>
      <c r="B21" s="189">
        <v>14770</v>
      </c>
      <c r="C21" s="189">
        <v>0</v>
      </c>
      <c r="D21" s="189">
        <v>185853</v>
      </c>
      <c r="E21" s="189">
        <v>141765</v>
      </c>
      <c r="F21" s="190">
        <v>-23.72197381801746</v>
      </c>
    </row>
    <row r="22" spans="1:7" ht="15.6" customHeight="1">
      <c r="A22" s="188" t="s">
        <v>146</v>
      </c>
      <c r="B22" s="189">
        <v>0</v>
      </c>
      <c r="C22" s="189">
        <v>0</v>
      </c>
      <c r="D22" s="189">
        <v>0</v>
      </c>
      <c r="E22" s="189">
        <v>9</v>
      </c>
      <c r="F22" s="190" t="s">
        <v>151</v>
      </c>
    </row>
    <row r="23" spans="1:7" ht="15.6" customHeight="1">
      <c r="A23" s="188" t="s">
        <v>165</v>
      </c>
      <c r="B23" s="189">
        <v>0</v>
      </c>
      <c r="C23" s="189">
        <v>0</v>
      </c>
      <c r="D23" s="189">
        <v>0</v>
      </c>
      <c r="E23" s="189">
        <v>0</v>
      </c>
      <c r="F23" s="190" t="s">
        <v>151</v>
      </c>
    </row>
    <row r="24" spans="1:7" ht="15.6" customHeight="1">
      <c r="A24" s="188" t="s">
        <v>141</v>
      </c>
      <c r="B24" s="189">
        <v>0</v>
      </c>
      <c r="C24" s="189">
        <v>0</v>
      </c>
      <c r="D24" s="189">
        <v>0</v>
      </c>
      <c r="E24" s="189">
        <v>0</v>
      </c>
      <c r="F24" s="190" t="s">
        <v>151</v>
      </c>
    </row>
    <row r="25" spans="1:7" ht="15.6" customHeight="1">
      <c r="A25" s="188" t="s">
        <v>140</v>
      </c>
      <c r="B25" s="189">
        <v>0</v>
      </c>
      <c r="C25" s="189">
        <v>0</v>
      </c>
      <c r="D25" s="189">
        <v>0</v>
      </c>
      <c r="E25" s="189">
        <v>0</v>
      </c>
      <c r="F25" s="190" t="s">
        <v>151</v>
      </c>
    </row>
    <row r="26" spans="1:7" ht="15.6" customHeight="1">
      <c r="A26" s="188" t="s">
        <v>152</v>
      </c>
      <c r="B26" s="189">
        <v>0</v>
      </c>
      <c r="C26" s="189">
        <v>0</v>
      </c>
      <c r="D26" s="189">
        <v>0</v>
      </c>
      <c r="E26" s="189">
        <v>0</v>
      </c>
      <c r="F26" s="190" t="s">
        <v>151</v>
      </c>
    </row>
    <row r="27" spans="1:7" ht="15.6" customHeight="1">
      <c r="A27" s="188" t="s">
        <v>173</v>
      </c>
      <c r="B27" s="189">
        <v>0</v>
      </c>
      <c r="C27" s="189">
        <v>0</v>
      </c>
      <c r="D27" s="189">
        <v>0</v>
      </c>
      <c r="E27" s="189">
        <v>0</v>
      </c>
      <c r="F27" s="190" t="s">
        <v>151</v>
      </c>
    </row>
    <row r="28" spans="1:7" ht="15.6" customHeight="1">
      <c r="A28" s="188" t="s">
        <v>177</v>
      </c>
      <c r="B28" s="189">
        <v>162</v>
      </c>
      <c r="C28" s="189">
        <v>103</v>
      </c>
      <c r="D28" s="189">
        <v>1337</v>
      </c>
      <c r="E28" s="189">
        <v>1274</v>
      </c>
      <c r="F28" s="190">
        <v>-4.712041884816756</v>
      </c>
    </row>
    <row r="29" spans="1:7" ht="15.6" customHeight="1">
      <c r="A29" s="188" t="s">
        <v>178</v>
      </c>
      <c r="B29" s="189">
        <v>0</v>
      </c>
      <c r="C29" s="189">
        <v>0</v>
      </c>
      <c r="D29" s="189">
        <v>0</v>
      </c>
      <c r="E29" s="189">
        <v>1</v>
      </c>
      <c r="F29" s="190" t="s">
        <v>151</v>
      </c>
    </row>
    <row r="30" spans="1:7" ht="15.6" customHeight="1">
      <c r="A30" s="188" t="s">
        <v>179</v>
      </c>
      <c r="B30" s="189">
        <v>0</v>
      </c>
      <c r="C30" s="189">
        <v>0</v>
      </c>
      <c r="D30" s="189">
        <v>0</v>
      </c>
      <c r="E30" s="189">
        <v>0</v>
      </c>
      <c r="F30" s="190" t="s">
        <v>151</v>
      </c>
    </row>
    <row r="31" spans="1:7" ht="15.6" customHeight="1">
      <c r="A31" s="188" t="s">
        <v>180</v>
      </c>
      <c r="B31" s="189">
        <v>2914</v>
      </c>
      <c r="C31" s="189">
        <v>0</v>
      </c>
      <c r="D31" s="189">
        <v>94408</v>
      </c>
      <c r="E31" s="189">
        <v>15321</v>
      </c>
      <c r="F31" s="190">
        <v>-83.771502415049568</v>
      </c>
    </row>
    <row r="32" spans="1:7" ht="15.6" customHeight="1">
      <c r="A32" s="188" t="s">
        <v>181</v>
      </c>
      <c r="B32" s="189">
        <v>0</v>
      </c>
      <c r="C32" s="189">
        <v>0</v>
      </c>
      <c r="D32" s="189">
        <v>0</v>
      </c>
      <c r="E32" s="189">
        <v>0</v>
      </c>
      <c r="F32" s="190" t="s">
        <v>151</v>
      </c>
    </row>
    <row r="33" spans="1:6" ht="15.6" customHeight="1">
      <c r="A33" s="188" t="s">
        <v>182</v>
      </c>
      <c r="B33" s="189">
        <v>0</v>
      </c>
      <c r="C33" s="189">
        <v>0</v>
      </c>
      <c r="D33" s="189">
        <v>84</v>
      </c>
      <c r="E33" s="189">
        <v>0</v>
      </c>
      <c r="F33" s="190">
        <v>-100</v>
      </c>
    </row>
    <row r="34" spans="1:6" ht="15.6" customHeight="1">
      <c r="A34" s="188" t="s">
        <v>183</v>
      </c>
      <c r="B34" s="189">
        <v>0</v>
      </c>
      <c r="C34" s="189">
        <v>0</v>
      </c>
      <c r="D34" s="189">
        <v>0</v>
      </c>
      <c r="E34" s="189">
        <v>0</v>
      </c>
      <c r="F34" s="190" t="s">
        <v>151</v>
      </c>
    </row>
    <row r="35" spans="1:6" ht="15.6" customHeight="1">
      <c r="A35" s="156" t="s">
        <v>153</v>
      </c>
      <c r="B35" s="76">
        <f>SUM(B7:B34)</f>
        <v>297859</v>
      </c>
      <c r="C35" s="77">
        <f>SUM(C7:C34)</f>
        <v>308682</v>
      </c>
      <c r="D35" s="178">
        <f>SUM(D7:D34)</f>
        <v>2450390</v>
      </c>
      <c r="E35" s="178">
        <f>SUM(E7:E34)</f>
        <v>2605693</v>
      </c>
      <c r="F35" s="140">
        <f>E35*100/D35-100</f>
        <v>6.3378890707193563</v>
      </c>
    </row>
    <row r="36" spans="1:6" ht="15.6" customHeight="1">
      <c r="A36" s="73" t="s">
        <v>52</v>
      </c>
      <c r="B36" s="72"/>
      <c r="D36" s="13"/>
      <c r="F36" s="23"/>
    </row>
  </sheetData>
  <mergeCells count="3">
    <mergeCell ref="B5:C5"/>
    <mergeCell ref="D5:F5"/>
    <mergeCell ref="A5:A6"/>
  </mergeCells>
  <conditionalFormatting sqref="A7:F34">
    <cfRule type="expression" dxfId="49" priority="2">
      <formula>MOD(ROW(),2)=0</formula>
    </cfRule>
  </conditionalFormatting>
  <conditionalFormatting sqref="F7:F35">
    <cfRule type="expression" dxfId="48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870821-4F45-4DC4-8AAD-B68B15ACFCAE}">
  <sheetPr codeName="Hoja16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32" t="s">
        <v>64</v>
      </c>
      <c r="E1" s="5"/>
      <c r="H1" s="4"/>
      <c r="I1" s="4"/>
      <c r="J1" s="4"/>
      <c r="K1" s="4"/>
      <c r="L1" s="4"/>
      <c r="M1" s="4"/>
    </row>
    <row r="2" spans="1:14" ht="15.6" customHeight="1">
      <c r="A2" s="139"/>
      <c r="H2" s="3"/>
      <c r="I2" s="3"/>
      <c r="J2" s="3"/>
      <c r="K2" s="3"/>
      <c r="L2" s="3"/>
      <c r="M2" s="3"/>
    </row>
    <row r="3" spans="1:14" ht="15.6" customHeight="1">
      <c r="H3" s="3"/>
      <c r="I3" s="3"/>
      <c r="J3" s="3"/>
      <c r="K3" s="3"/>
      <c r="L3" s="3"/>
      <c r="M3" s="3"/>
    </row>
    <row r="4" spans="1:14" ht="15.6" customHeight="1">
      <c r="A4" s="31" t="s">
        <v>51</v>
      </c>
    </row>
    <row r="5" spans="1:14" ht="15.6" customHeight="1">
      <c r="A5" s="210" t="s">
        <v>1</v>
      </c>
      <c r="B5" s="197" t="s">
        <v>176</v>
      </c>
      <c r="C5" s="197"/>
      <c r="D5" s="197" t="s">
        <v>0</v>
      </c>
      <c r="E5" s="197"/>
      <c r="F5" s="197"/>
      <c r="G5" s="6"/>
      <c r="M5" s="33"/>
      <c r="N5" s="74" t="s">
        <v>172</v>
      </c>
    </row>
    <row r="6" spans="1:14" ht="15.6" customHeight="1">
      <c r="A6" s="210"/>
      <c r="B6" s="164">
        <v>2025</v>
      </c>
      <c r="C6" s="164">
        <v>2026</v>
      </c>
      <c r="D6" s="164">
        <v>2025</v>
      </c>
      <c r="E6" s="164">
        <v>2026</v>
      </c>
      <c r="F6" s="154" t="s">
        <v>7</v>
      </c>
      <c r="G6" s="6"/>
    </row>
    <row r="7" spans="1:14" ht="15.6" customHeight="1">
      <c r="A7" s="188" t="s">
        <v>18</v>
      </c>
      <c r="B7" s="189">
        <v>0</v>
      </c>
      <c r="C7" s="189">
        <v>4000</v>
      </c>
      <c r="D7" s="189">
        <v>181959</v>
      </c>
      <c r="E7" s="189">
        <v>20400</v>
      </c>
      <c r="F7" s="190">
        <v>-88.788683164888795</v>
      </c>
      <c r="G7" s="13"/>
    </row>
    <row r="8" spans="1:14" ht="15.6" customHeight="1">
      <c r="A8" s="188" t="s">
        <v>11</v>
      </c>
      <c r="B8" s="189">
        <v>1680</v>
      </c>
      <c r="C8" s="189">
        <v>28024</v>
      </c>
      <c r="D8" s="189">
        <v>9619</v>
      </c>
      <c r="E8" s="189">
        <v>321868</v>
      </c>
      <c r="F8" s="190">
        <v>3246.1690404407941</v>
      </c>
      <c r="G8" s="6"/>
    </row>
    <row r="9" spans="1:14" ht="15.6" customHeight="1">
      <c r="A9" s="188" t="s">
        <v>8</v>
      </c>
      <c r="B9" s="189">
        <v>0</v>
      </c>
      <c r="C9" s="189">
        <v>0</v>
      </c>
      <c r="D9" s="189">
        <v>197</v>
      </c>
      <c r="E9" s="189">
        <v>0</v>
      </c>
      <c r="F9" s="190">
        <v>-100</v>
      </c>
      <c r="G9" s="6"/>
    </row>
    <row r="10" spans="1:14" ht="15.6" customHeight="1">
      <c r="A10" s="188" t="s">
        <v>10</v>
      </c>
      <c r="B10" s="189">
        <v>6558</v>
      </c>
      <c r="C10" s="189">
        <v>19776</v>
      </c>
      <c r="D10" s="189">
        <v>16768</v>
      </c>
      <c r="E10" s="189">
        <v>51828</v>
      </c>
      <c r="F10" s="190">
        <v>209.08874045801531</v>
      </c>
    </row>
    <row r="11" spans="1:14" ht="15.6" customHeight="1">
      <c r="A11" s="188" t="s">
        <v>9</v>
      </c>
      <c r="B11" s="189">
        <v>5047845</v>
      </c>
      <c r="C11" s="189">
        <v>5306186</v>
      </c>
      <c r="D11" s="189">
        <v>41148776</v>
      </c>
      <c r="E11" s="189">
        <v>40036234</v>
      </c>
      <c r="F11" s="190">
        <v>-2.7037061807136098</v>
      </c>
    </row>
    <row r="12" spans="1:14" ht="15.6" customHeight="1">
      <c r="A12" s="188" t="s">
        <v>6</v>
      </c>
      <c r="B12" s="189">
        <v>114979</v>
      </c>
      <c r="C12" s="189">
        <v>117018</v>
      </c>
      <c r="D12" s="189">
        <v>800604</v>
      </c>
      <c r="E12" s="189">
        <v>755865</v>
      </c>
      <c r="F12" s="190">
        <v>-5.5881559422635974</v>
      </c>
    </row>
    <row r="13" spans="1:14" ht="15.6" customHeight="1">
      <c r="A13" s="188" t="s">
        <v>175</v>
      </c>
      <c r="B13" s="189">
        <v>1656</v>
      </c>
      <c r="C13" s="189">
        <v>1728</v>
      </c>
      <c r="D13" s="189">
        <v>10127</v>
      </c>
      <c r="E13" s="189">
        <v>47335</v>
      </c>
      <c r="F13" s="190">
        <v>367.4138441789276</v>
      </c>
    </row>
    <row r="14" spans="1:14" ht="15.6" customHeight="1">
      <c r="A14" s="188" t="s">
        <v>148</v>
      </c>
      <c r="B14" s="189">
        <v>2033610</v>
      </c>
      <c r="C14" s="189">
        <v>2214571</v>
      </c>
      <c r="D14" s="189">
        <v>16415321</v>
      </c>
      <c r="E14" s="189">
        <v>17607011</v>
      </c>
      <c r="F14" s="190">
        <v>7.2596204484822371</v>
      </c>
    </row>
    <row r="15" spans="1:14" ht="15.6" customHeight="1">
      <c r="A15" s="188" t="s">
        <v>145</v>
      </c>
      <c r="B15" s="189">
        <v>9880</v>
      </c>
      <c r="C15" s="189">
        <v>11296</v>
      </c>
      <c r="D15" s="189">
        <v>49511</v>
      </c>
      <c r="E15" s="189">
        <v>259121</v>
      </c>
      <c r="F15" s="190">
        <v>423.36046535113411</v>
      </c>
    </row>
    <row r="16" spans="1:14" ht="15.6" customHeight="1">
      <c r="A16" s="188" t="s">
        <v>144</v>
      </c>
      <c r="B16" s="189">
        <v>8</v>
      </c>
      <c r="C16" s="189">
        <v>8</v>
      </c>
      <c r="D16" s="189">
        <v>12582</v>
      </c>
      <c r="E16" s="189">
        <v>296069</v>
      </c>
      <c r="F16" s="190">
        <v>2253.1155619138449</v>
      </c>
      <c r="G16" s="1"/>
    </row>
    <row r="17" spans="1:7" ht="15.6" customHeight="1">
      <c r="A17" s="188" t="s">
        <v>150</v>
      </c>
      <c r="B17" s="189">
        <v>7100</v>
      </c>
      <c r="C17" s="189">
        <v>17791</v>
      </c>
      <c r="D17" s="189">
        <v>80220</v>
      </c>
      <c r="E17" s="189">
        <v>441498</v>
      </c>
      <c r="F17" s="190">
        <v>450.35901271503371</v>
      </c>
      <c r="G17" s="2"/>
    </row>
    <row r="18" spans="1:7" ht="15.6" customHeight="1">
      <c r="A18" s="188" t="s">
        <v>147</v>
      </c>
      <c r="B18" s="189">
        <v>0</v>
      </c>
      <c r="C18" s="189">
        <v>0</v>
      </c>
      <c r="D18" s="189">
        <v>0</v>
      </c>
      <c r="E18" s="189">
        <v>1701</v>
      </c>
      <c r="F18" s="190" t="s">
        <v>151</v>
      </c>
    </row>
    <row r="19" spans="1:7" ht="15.6" customHeight="1">
      <c r="A19" s="188" t="s">
        <v>143</v>
      </c>
      <c r="B19" s="189">
        <v>50121</v>
      </c>
      <c r="C19" s="189">
        <v>1960</v>
      </c>
      <c r="D19" s="189">
        <v>256339</v>
      </c>
      <c r="E19" s="189">
        <v>93090</v>
      </c>
      <c r="F19" s="190">
        <v>-63.684808008145467</v>
      </c>
    </row>
    <row r="20" spans="1:7" ht="15.6" customHeight="1">
      <c r="A20" s="188" t="s">
        <v>142</v>
      </c>
      <c r="B20" s="189">
        <v>14621</v>
      </c>
      <c r="C20" s="189">
        <v>137357</v>
      </c>
      <c r="D20" s="189">
        <v>362247</v>
      </c>
      <c r="E20" s="189">
        <v>366236</v>
      </c>
      <c r="F20" s="190">
        <v>1.101182342434853</v>
      </c>
    </row>
    <row r="21" spans="1:7" ht="15.6" customHeight="1">
      <c r="A21" s="188" t="s">
        <v>149</v>
      </c>
      <c r="B21" s="189">
        <v>213490</v>
      </c>
      <c r="C21" s="189">
        <v>231169</v>
      </c>
      <c r="D21" s="189">
        <v>1776402</v>
      </c>
      <c r="E21" s="189">
        <v>2182711</v>
      </c>
      <c r="F21" s="190">
        <v>22.872581769216652</v>
      </c>
    </row>
    <row r="22" spans="1:7" ht="15.6" customHeight="1">
      <c r="A22" s="188" t="s">
        <v>146</v>
      </c>
      <c r="B22" s="189">
        <v>1621824</v>
      </c>
      <c r="C22" s="189">
        <v>1326377</v>
      </c>
      <c r="D22" s="189">
        <v>12159812</v>
      </c>
      <c r="E22" s="189">
        <v>11562999</v>
      </c>
      <c r="F22" s="190">
        <v>-4.9080775261985963</v>
      </c>
    </row>
    <row r="23" spans="1:7" ht="15.6" customHeight="1">
      <c r="A23" s="188" t="s">
        <v>165</v>
      </c>
      <c r="B23" s="189">
        <v>240277</v>
      </c>
      <c r="C23" s="189">
        <v>193251</v>
      </c>
      <c r="D23" s="189">
        <v>2294967</v>
      </c>
      <c r="E23" s="189">
        <v>2377359</v>
      </c>
      <c r="F23" s="190">
        <v>3.59011698207425</v>
      </c>
    </row>
    <row r="24" spans="1:7" ht="15.6" customHeight="1">
      <c r="A24" s="188" t="s">
        <v>141</v>
      </c>
      <c r="B24" s="189">
        <v>86</v>
      </c>
      <c r="C24" s="189">
        <v>213</v>
      </c>
      <c r="D24" s="189">
        <v>693</v>
      </c>
      <c r="E24" s="189">
        <v>64665</v>
      </c>
      <c r="F24" s="190">
        <v>9231.1688311688304</v>
      </c>
    </row>
    <row r="25" spans="1:7" ht="15.6" customHeight="1">
      <c r="A25" s="188" t="s">
        <v>140</v>
      </c>
      <c r="B25" s="189">
        <v>0</v>
      </c>
      <c r="C25" s="189">
        <v>0</v>
      </c>
      <c r="D25" s="189">
        <v>0</v>
      </c>
      <c r="E25" s="189">
        <v>0</v>
      </c>
      <c r="F25" s="190" t="s">
        <v>151</v>
      </c>
    </row>
    <row r="26" spans="1:7" ht="15.6" customHeight="1">
      <c r="A26" s="188" t="s">
        <v>152</v>
      </c>
      <c r="B26" s="189">
        <v>348</v>
      </c>
      <c r="C26" s="189">
        <v>561</v>
      </c>
      <c r="D26" s="189">
        <v>25559</v>
      </c>
      <c r="E26" s="189">
        <v>50727</v>
      </c>
      <c r="F26" s="190">
        <v>98.470206189600532</v>
      </c>
    </row>
    <row r="27" spans="1:7" ht="15.6" customHeight="1">
      <c r="A27" s="188" t="s">
        <v>173</v>
      </c>
      <c r="B27" s="189">
        <v>0</v>
      </c>
      <c r="C27" s="189">
        <v>929</v>
      </c>
      <c r="D27" s="189">
        <v>17787</v>
      </c>
      <c r="E27" s="189">
        <v>28191</v>
      </c>
      <c r="F27" s="190">
        <v>58.492157193455881</v>
      </c>
    </row>
    <row r="28" spans="1:7" ht="15.6" customHeight="1">
      <c r="A28" s="188" t="s">
        <v>177</v>
      </c>
      <c r="B28" s="189">
        <v>37861</v>
      </c>
      <c r="C28" s="189">
        <v>27030</v>
      </c>
      <c r="D28" s="189">
        <v>775073</v>
      </c>
      <c r="E28" s="189">
        <v>482556</v>
      </c>
      <c r="F28" s="190">
        <v>-37.740574113664131</v>
      </c>
    </row>
    <row r="29" spans="1:7" ht="15.6" customHeight="1">
      <c r="A29" s="188" t="s">
        <v>178</v>
      </c>
      <c r="B29" s="189">
        <v>34279</v>
      </c>
      <c r="C29" s="189">
        <v>46423</v>
      </c>
      <c r="D29" s="189">
        <v>223321</v>
      </c>
      <c r="E29" s="189">
        <v>308512</v>
      </c>
      <c r="F29" s="190">
        <v>38.14733052422298</v>
      </c>
    </row>
    <row r="30" spans="1:7" ht="15.6" customHeight="1">
      <c r="A30" s="188" t="s">
        <v>179</v>
      </c>
      <c r="B30" s="189">
        <v>0</v>
      </c>
      <c r="C30" s="189">
        <v>0</v>
      </c>
      <c r="D30" s="189">
        <v>0</v>
      </c>
      <c r="E30" s="189">
        <v>1354</v>
      </c>
      <c r="F30" s="190" t="s">
        <v>151</v>
      </c>
    </row>
    <row r="31" spans="1:7" ht="15.6" customHeight="1">
      <c r="A31" s="188" t="s">
        <v>180</v>
      </c>
      <c r="B31" s="189">
        <v>101420</v>
      </c>
      <c r="C31" s="189">
        <v>97968</v>
      </c>
      <c r="D31" s="189">
        <v>1291678</v>
      </c>
      <c r="E31" s="189">
        <v>1348373</v>
      </c>
      <c r="F31" s="190">
        <v>4.3892518104357237</v>
      </c>
    </row>
    <row r="32" spans="1:7" ht="15.6" customHeight="1">
      <c r="A32" s="188" t="s">
        <v>181</v>
      </c>
      <c r="B32" s="189">
        <v>2551001</v>
      </c>
      <c r="C32" s="189">
        <v>2275977</v>
      </c>
      <c r="D32" s="189">
        <v>21588407</v>
      </c>
      <c r="E32" s="189">
        <v>19344402</v>
      </c>
      <c r="F32" s="190">
        <v>-10.3944908950438</v>
      </c>
    </row>
    <row r="33" spans="1:6" ht="15.6" customHeight="1">
      <c r="A33" s="188" t="s">
        <v>182</v>
      </c>
      <c r="B33" s="189">
        <v>32047</v>
      </c>
      <c r="C33" s="189">
        <v>27318</v>
      </c>
      <c r="D33" s="189">
        <v>295974</v>
      </c>
      <c r="E33" s="189">
        <v>242074</v>
      </c>
      <c r="F33" s="190">
        <v>-18.211059079513749</v>
      </c>
    </row>
    <row r="34" spans="1:6" ht="15.6" customHeight="1">
      <c r="A34" s="188" t="s">
        <v>183</v>
      </c>
      <c r="B34" s="189">
        <v>852</v>
      </c>
      <c r="C34" s="189">
        <v>162</v>
      </c>
      <c r="D34" s="189">
        <v>20783</v>
      </c>
      <c r="E34" s="189">
        <v>683</v>
      </c>
      <c r="F34" s="190">
        <v>-96.713660203050566</v>
      </c>
    </row>
    <row r="35" spans="1:6" ht="15.6" customHeight="1">
      <c r="A35" s="156" t="s">
        <v>153</v>
      </c>
      <c r="B35" s="76">
        <f>SUM(B7:B34)</f>
        <v>12121543</v>
      </c>
      <c r="C35" s="77">
        <f>SUM(C7:C34)</f>
        <v>12087093</v>
      </c>
      <c r="D35" s="178">
        <f>SUM(D7:D34)</f>
        <v>99814726</v>
      </c>
      <c r="E35" s="178">
        <f>SUM(E7:E34)</f>
        <v>98292862</v>
      </c>
      <c r="F35" s="177">
        <f>E35*100/D35-100</f>
        <v>-1.5246888520237007</v>
      </c>
    </row>
    <row r="36" spans="1:6" ht="15.6" customHeight="1">
      <c r="A36" s="73" t="s">
        <v>65</v>
      </c>
      <c r="B36" s="72"/>
      <c r="D36" s="13"/>
    </row>
  </sheetData>
  <mergeCells count="3">
    <mergeCell ref="B5:C5"/>
    <mergeCell ref="D5:F5"/>
    <mergeCell ref="A5:A6"/>
  </mergeCells>
  <conditionalFormatting sqref="A7:F34">
    <cfRule type="expression" dxfId="47" priority="2">
      <formula>MOD(ROW(),2)=0</formula>
    </cfRule>
  </conditionalFormatting>
  <conditionalFormatting sqref="F7:F35">
    <cfRule type="expression" dxfId="46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4724CC-4486-4D25-98C3-59E49A25F354}">
  <sheetPr codeName="Hoja17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32" t="s">
        <v>66</v>
      </c>
      <c r="E1" s="5"/>
      <c r="H1" s="4"/>
      <c r="I1" s="4"/>
      <c r="J1" s="4"/>
      <c r="K1" s="4"/>
      <c r="L1" s="4"/>
      <c r="M1" s="4"/>
    </row>
    <row r="2" spans="1:14" ht="15.6" customHeight="1">
      <c r="A2" s="139"/>
      <c r="H2" s="3"/>
      <c r="I2" s="3"/>
      <c r="J2" s="3"/>
      <c r="K2" s="3"/>
      <c r="L2" s="3"/>
      <c r="M2" s="3"/>
    </row>
    <row r="3" spans="1:14" ht="15.6" customHeight="1">
      <c r="H3" s="3"/>
      <c r="I3" s="3"/>
      <c r="J3" s="3"/>
      <c r="K3" s="3"/>
      <c r="L3" s="3"/>
      <c r="M3" s="3"/>
    </row>
    <row r="4" spans="1:14" ht="15.6" customHeight="1">
      <c r="A4" s="31" t="s">
        <v>51</v>
      </c>
    </row>
    <row r="5" spans="1:14" ht="15.6" customHeight="1">
      <c r="A5" s="210" t="s">
        <v>1</v>
      </c>
      <c r="B5" s="197" t="s">
        <v>176</v>
      </c>
      <c r="C5" s="197"/>
      <c r="D5" s="197" t="s">
        <v>0</v>
      </c>
      <c r="E5" s="197"/>
      <c r="F5" s="197"/>
      <c r="G5" s="6"/>
      <c r="M5" s="33"/>
      <c r="N5" s="74" t="s">
        <v>172</v>
      </c>
    </row>
    <row r="6" spans="1:14" ht="15.6" customHeight="1">
      <c r="A6" s="210"/>
      <c r="B6" s="164">
        <v>2025</v>
      </c>
      <c r="C6" s="164">
        <v>2026</v>
      </c>
      <c r="D6" s="164">
        <v>2025</v>
      </c>
      <c r="E6" s="164">
        <v>2026</v>
      </c>
      <c r="F6" s="154" t="s">
        <v>7</v>
      </c>
      <c r="G6" s="6"/>
    </row>
    <row r="7" spans="1:14" ht="15.6" customHeight="1">
      <c r="A7" s="188" t="s">
        <v>18</v>
      </c>
      <c r="B7" s="189">
        <v>0</v>
      </c>
      <c r="C7" s="189">
        <v>0</v>
      </c>
      <c r="D7" s="189">
        <v>0</v>
      </c>
      <c r="E7" s="189">
        <v>0</v>
      </c>
      <c r="F7" s="190" t="s">
        <v>151</v>
      </c>
      <c r="G7" s="13"/>
    </row>
    <row r="8" spans="1:14" ht="15.6" customHeight="1">
      <c r="A8" s="188" t="s">
        <v>11</v>
      </c>
      <c r="B8" s="189">
        <v>1680</v>
      </c>
      <c r="C8" s="189">
        <v>28024</v>
      </c>
      <c r="D8" s="189">
        <v>9619</v>
      </c>
      <c r="E8" s="189">
        <v>321868</v>
      </c>
      <c r="F8" s="190">
        <v>3246.1690404407941</v>
      </c>
      <c r="G8" s="6"/>
    </row>
    <row r="9" spans="1:14" ht="15.6" customHeight="1">
      <c r="A9" s="188" t="s">
        <v>8</v>
      </c>
      <c r="B9" s="189">
        <v>0</v>
      </c>
      <c r="C9" s="189">
        <v>0</v>
      </c>
      <c r="D9" s="189">
        <v>197</v>
      </c>
      <c r="E9" s="189">
        <v>0</v>
      </c>
      <c r="F9" s="190">
        <v>-100</v>
      </c>
      <c r="G9" s="6"/>
    </row>
    <row r="10" spans="1:14" ht="15.6" customHeight="1">
      <c r="A10" s="188" t="s">
        <v>10</v>
      </c>
      <c r="B10" s="189">
        <v>0</v>
      </c>
      <c r="C10" s="189">
        <v>0</v>
      </c>
      <c r="D10" s="189">
        <v>0</v>
      </c>
      <c r="E10" s="189">
        <v>0</v>
      </c>
      <c r="F10" s="190" t="s">
        <v>151</v>
      </c>
    </row>
    <row r="11" spans="1:14" ht="15.6" customHeight="1">
      <c r="A11" s="188" t="s">
        <v>9</v>
      </c>
      <c r="B11" s="189">
        <v>3831433</v>
      </c>
      <c r="C11" s="189">
        <v>3890674</v>
      </c>
      <c r="D11" s="189">
        <v>31476157</v>
      </c>
      <c r="E11" s="189">
        <v>30648779</v>
      </c>
      <c r="F11" s="190">
        <v>-2.6285864567265951</v>
      </c>
    </row>
    <row r="12" spans="1:14" ht="15.6" customHeight="1">
      <c r="A12" s="188" t="s">
        <v>6</v>
      </c>
      <c r="B12" s="189">
        <v>20914</v>
      </c>
      <c r="C12" s="189">
        <v>16097</v>
      </c>
      <c r="D12" s="189">
        <v>155590</v>
      </c>
      <c r="E12" s="189">
        <v>147834</v>
      </c>
      <c r="F12" s="190">
        <v>-4.9848962015553724</v>
      </c>
    </row>
    <row r="13" spans="1:14" ht="15.6" customHeight="1">
      <c r="A13" s="188" t="s">
        <v>175</v>
      </c>
      <c r="B13" s="189">
        <v>0</v>
      </c>
      <c r="C13" s="189">
        <v>0</v>
      </c>
      <c r="D13" s="189">
        <v>46</v>
      </c>
      <c r="E13" s="189">
        <v>13</v>
      </c>
      <c r="F13" s="190">
        <v>-71.739130434782609</v>
      </c>
    </row>
    <row r="14" spans="1:14" ht="15.6" customHeight="1">
      <c r="A14" s="188" t="s">
        <v>148</v>
      </c>
      <c r="B14" s="189">
        <v>1435555</v>
      </c>
      <c r="C14" s="189">
        <v>1261420</v>
      </c>
      <c r="D14" s="189">
        <v>10729237</v>
      </c>
      <c r="E14" s="189">
        <v>11389473</v>
      </c>
      <c r="F14" s="190">
        <v>6.1536155832889117</v>
      </c>
    </row>
    <row r="15" spans="1:14" ht="15.6" customHeight="1">
      <c r="A15" s="188" t="s">
        <v>145</v>
      </c>
      <c r="B15" s="189">
        <v>1044</v>
      </c>
      <c r="C15" s="189">
        <v>6840</v>
      </c>
      <c r="D15" s="189">
        <v>23389</v>
      </c>
      <c r="E15" s="189">
        <v>243992</v>
      </c>
      <c r="F15" s="190">
        <v>943.19124374706053</v>
      </c>
    </row>
    <row r="16" spans="1:14" ht="15.6" customHeight="1">
      <c r="A16" s="188" t="s">
        <v>144</v>
      </c>
      <c r="B16" s="189">
        <v>0</v>
      </c>
      <c r="C16" s="189">
        <v>0</v>
      </c>
      <c r="D16" s="189">
        <v>1445</v>
      </c>
      <c r="E16" s="189">
        <v>13207</v>
      </c>
      <c r="F16" s="190">
        <v>813.97923875432525</v>
      </c>
      <c r="G16" s="1"/>
    </row>
    <row r="17" spans="1:7" ht="15.6" customHeight="1">
      <c r="A17" s="188" t="s">
        <v>150</v>
      </c>
      <c r="B17" s="189">
        <v>7100</v>
      </c>
      <c r="C17" s="189">
        <v>17791</v>
      </c>
      <c r="D17" s="189">
        <v>80220</v>
      </c>
      <c r="E17" s="189">
        <v>441479</v>
      </c>
      <c r="F17" s="190">
        <v>450.33532784841691</v>
      </c>
      <c r="G17" s="2"/>
    </row>
    <row r="18" spans="1:7" ht="15.6" customHeight="1">
      <c r="A18" s="188" t="s">
        <v>147</v>
      </c>
      <c r="B18" s="189">
        <v>0</v>
      </c>
      <c r="C18" s="189">
        <v>0</v>
      </c>
      <c r="D18" s="189">
        <v>0</v>
      </c>
      <c r="E18" s="189">
        <v>0</v>
      </c>
      <c r="F18" s="190" t="s">
        <v>151</v>
      </c>
    </row>
    <row r="19" spans="1:7" ht="15.6" customHeight="1">
      <c r="A19" s="188" t="s">
        <v>143</v>
      </c>
      <c r="B19" s="189">
        <v>468</v>
      </c>
      <c r="C19" s="189">
        <v>0</v>
      </c>
      <c r="D19" s="189">
        <v>107955</v>
      </c>
      <c r="E19" s="189">
        <v>90954</v>
      </c>
      <c r="F19" s="190">
        <v>-15.748228428511879</v>
      </c>
    </row>
    <row r="20" spans="1:7" ht="15.6" customHeight="1">
      <c r="A20" s="188" t="s">
        <v>142</v>
      </c>
      <c r="B20" s="189">
        <v>95</v>
      </c>
      <c r="C20" s="189">
        <v>54</v>
      </c>
      <c r="D20" s="189">
        <v>534</v>
      </c>
      <c r="E20" s="189">
        <v>790</v>
      </c>
      <c r="F20" s="190">
        <v>47.940074906367037</v>
      </c>
    </row>
    <row r="21" spans="1:7" ht="15.6" customHeight="1">
      <c r="A21" s="188" t="s">
        <v>149</v>
      </c>
      <c r="B21" s="189">
        <v>8745</v>
      </c>
      <c r="C21" s="189">
        <v>20285</v>
      </c>
      <c r="D21" s="189">
        <v>251101</v>
      </c>
      <c r="E21" s="189">
        <v>253622</v>
      </c>
      <c r="F21" s="190">
        <v>1.003978478779459</v>
      </c>
    </row>
    <row r="22" spans="1:7" ht="15.6" customHeight="1">
      <c r="A22" s="188" t="s">
        <v>146</v>
      </c>
      <c r="B22" s="189">
        <v>1174812</v>
      </c>
      <c r="C22" s="189">
        <v>1288441</v>
      </c>
      <c r="D22" s="189">
        <v>8085602</v>
      </c>
      <c r="E22" s="189">
        <v>7974976</v>
      </c>
      <c r="F22" s="190">
        <v>-1.368185077623167</v>
      </c>
    </row>
    <row r="23" spans="1:7" ht="15.6" customHeight="1">
      <c r="A23" s="188" t="s">
        <v>165</v>
      </c>
      <c r="B23" s="189">
        <v>240277</v>
      </c>
      <c r="C23" s="189">
        <v>193251</v>
      </c>
      <c r="D23" s="189">
        <v>2282040</v>
      </c>
      <c r="E23" s="189">
        <v>2371337</v>
      </c>
      <c r="F23" s="190">
        <v>3.913033952077968</v>
      </c>
    </row>
    <row r="24" spans="1:7" ht="15.6" customHeight="1">
      <c r="A24" s="188" t="s">
        <v>141</v>
      </c>
      <c r="B24" s="189">
        <v>0</v>
      </c>
      <c r="C24" s="189">
        <v>213</v>
      </c>
      <c r="D24" s="189">
        <v>607</v>
      </c>
      <c r="E24" s="189">
        <v>64595</v>
      </c>
      <c r="F24" s="190">
        <v>10541.680395387149</v>
      </c>
    </row>
    <row r="25" spans="1:7" ht="15.6" customHeight="1">
      <c r="A25" s="188" t="s">
        <v>140</v>
      </c>
      <c r="B25" s="189">
        <v>0</v>
      </c>
      <c r="C25" s="189">
        <v>0</v>
      </c>
      <c r="D25" s="189">
        <v>0</v>
      </c>
      <c r="E25" s="189">
        <v>0</v>
      </c>
      <c r="F25" s="190" t="s">
        <v>151</v>
      </c>
    </row>
    <row r="26" spans="1:7" ht="15.6" customHeight="1">
      <c r="A26" s="188" t="s">
        <v>152</v>
      </c>
      <c r="B26" s="189">
        <v>0</v>
      </c>
      <c r="C26" s="189">
        <v>0</v>
      </c>
      <c r="D26" s="189">
        <v>0</v>
      </c>
      <c r="E26" s="189">
        <v>0</v>
      </c>
      <c r="F26" s="190" t="s">
        <v>151</v>
      </c>
    </row>
    <row r="27" spans="1:7" ht="15.6" customHeight="1">
      <c r="A27" s="188" t="s">
        <v>173</v>
      </c>
      <c r="B27" s="189">
        <v>0</v>
      </c>
      <c r="C27" s="189">
        <v>0</v>
      </c>
      <c r="D27" s="189">
        <v>0</v>
      </c>
      <c r="E27" s="189">
        <v>0</v>
      </c>
      <c r="F27" s="190" t="s">
        <v>151</v>
      </c>
    </row>
    <row r="28" spans="1:7" ht="15.6" customHeight="1">
      <c r="A28" s="188" t="s">
        <v>177</v>
      </c>
      <c r="B28" s="189">
        <v>34751</v>
      </c>
      <c r="C28" s="189">
        <v>21524</v>
      </c>
      <c r="D28" s="189">
        <v>743478</v>
      </c>
      <c r="E28" s="189">
        <v>431028</v>
      </c>
      <c r="F28" s="190">
        <v>-42.025453342264328</v>
      </c>
    </row>
    <row r="29" spans="1:7" ht="15.6" customHeight="1">
      <c r="A29" s="188" t="s">
        <v>178</v>
      </c>
      <c r="B29" s="189">
        <v>32663</v>
      </c>
      <c r="C29" s="189">
        <v>46204</v>
      </c>
      <c r="D29" s="189">
        <v>214769</v>
      </c>
      <c r="E29" s="189">
        <v>305152</v>
      </c>
      <c r="F29" s="190">
        <v>42.083820290637853</v>
      </c>
    </row>
    <row r="30" spans="1:7" ht="15.6" customHeight="1">
      <c r="A30" s="188" t="s">
        <v>179</v>
      </c>
      <c r="B30" s="189">
        <v>0</v>
      </c>
      <c r="C30" s="189">
        <v>0</v>
      </c>
      <c r="D30" s="189">
        <v>0</v>
      </c>
      <c r="E30" s="189">
        <v>8</v>
      </c>
      <c r="F30" s="190" t="s">
        <v>151</v>
      </c>
    </row>
    <row r="31" spans="1:7" ht="15.6" customHeight="1">
      <c r="A31" s="188" t="s">
        <v>180</v>
      </c>
      <c r="B31" s="189">
        <v>0</v>
      </c>
      <c r="C31" s="189">
        <v>32</v>
      </c>
      <c r="D31" s="189">
        <v>0</v>
      </c>
      <c r="E31" s="189">
        <v>487</v>
      </c>
      <c r="F31" s="190" t="s">
        <v>151</v>
      </c>
    </row>
    <row r="32" spans="1:7" ht="15.6" customHeight="1">
      <c r="A32" s="188" t="s">
        <v>181</v>
      </c>
      <c r="B32" s="189">
        <v>2505260</v>
      </c>
      <c r="C32" s="189">
        <v>2227017</v>
      </c>
      <c r="D32" s="189">
        <v>21237080</v>
      </c>
      <c r="E32" s="189">
        <v>18962907</v>
      </c>
      <c r="F32" s="190">
        <v>-10.70850135706038</v>
      </c>
    </row>
    <row r="33" spans="1:6" ht="15.6" customHeight="1">
      <c r="A33" s="188" t="s">
        <v>182</v>
      </c>
      <c r="B33" s="189">
        <v>25158</v>
      </c>
      <c r="C33" s="189">
        <v>11572</v>
      </c>
      <c r="D33" s="189">
        <v>216291</v>
      </c>
      <c r="E33" s="189">
        <v>168199</v>
      </c>
      <c r="F33" s="190">
        <v>-22.234859517964221</v>
      </c>
    </row>
    <row r="34" spans="1:6" ht="15.6" customHeight="1">
      <c r="A34" s="188" t="s">
        <v>183</v>
      </c>
      <c r="B34" s="189">
        <v>45</v>
      </c>
      <c r="C34" s="189">
        <v>162</v>
      </c>
      <c r="D34" s="189">
        <v>73</v>
      </c>
      <c r="E34" s="189">
        <v>683</v>
      </c>
      <c r="F34" s="190">
        <v>835.61643835616439</v>
      </c>
    </row>
    <row r="35" spans="1:6" ht="15.6" customHeight="1">
      <c r="A35" s="156" t="s">
        <v>153</v>
      </c>
      <c r="B35" s="76">
        <f>SUM(B7:B34)</f>
        <v>9320000</v>
      </c>
      <c r="C35" s="77">
        <f>SUM(C7:C34)</f>
        <v>9029601</v>
      </c>
      <c r="D35" s="76">
        <f>SUM(D7:D34)</f>
        <v>75615430</v>
      </c>
      <c r="E35" s="78">
        <f>SUM(E7:E34)</f>
        <v>73831383</v>
      </c>
      <c r="F35" s="140">
        <f>E35*100/D35-100</f>
        <v>-2.3593689806432394</v>
      </c>
    </row>
    <row r="36" spans="1:6" ht="15.6" customHeight="1">
      <c r="A36" s="73" t="s">
        <v>65</v>
      </c>
      <c r="B36" s="72"/>
      <c r="D36" s="72"/>
      <c r="E36" s="23"/>
      <c r="F36" s="23"/>
    </row>
  </sheetData>
  <mergeCells count="3">
    <mergeCell ref="B5:C5"/>
    <mergeCell ref="D5:F5"/>
    <mergeCell ref="A5:A6"/>
  </mergeCells>
  <conditionalFormatting sqref="A7:F34">
    <cfRule type="expression" dxfId="45" priority="2">
      <formula>MOD(ROW(),2)=0</formula>
    </cfRule>
  </conditionalFormatting>
  <conditionalFormatting sqref="F7:F35">
    <cfRule type="expression" dxfId="44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1B9A92-1F5C-4D3C-8A95-058DCE5EED2F}">
  <sheetPr codeName="Hoja18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32" t="s">
        <v>67</v>
      </c>
      <c r="E1" s="5"/>
      <c r="H1" s="4"/>
      <c r="I1" s="4"/>
      <c r="J1" s="4"/>
      <c r="K1" s="4"/>
      <c r="L1" s="4"/>
      <c r="M1" s="4"/>
    </row>
    <row r="2" spans="1:14" ht="15.6" customHeight="1">
      <c r="A2" s="139"/>
      <c r="H2" s="3"/>
      <c r="I2" s="3"/>
      <c r="J2" s="3"/>
      <c r="K2" s="3"/>
      <c r="L2" s="3"/>
      <c r="M2" s="3"/>
    </row>
    <row r="3" spans="1:14" ht="15.6" customHeight="1">
      <c r="H3" s="3"/>
      <c r="I3" s="3"/>
      <c r="J3" s="3"/>
      <c r="K3" s="3"/>
      <c r="L3" s="3"/>
      <c r="M3" s="3"/>
    </row>
    <row r="4" spans="1:14" ht="15.6" customHeight="1">
      <c r="A4" s="31" t="s">
        <v>51</v>
      </c>
    </row>
    <row r="5" spans="1:14" ht="15.6" customHeight="1">
      <c r="A5" s="210" t="s">
        <v>1</v>
      </c>
      <c r="B5" s="197" t="s">
        <v>176</v>
      </c>
      <c r="C5" s="197"/>
      <c r="D5" s="197" t="s">
        <v>0</v>
      </c>
      <c r="E5" s="197"/>
      <c r="F5" s="197"/>
      <c r="G5" s="6"/>
      <c r="M5" s="33"/>
      <c r="N5" s="74" t="s">
        <v>172</v>
      </c>
    </row>
    <row r="6" spans="1:14" ht="15.6" customHeight="1">
      <c r="A6" s="210"/>
      <c r="B6" s="164">
        <v>2025</v>
      </c>
      <c r="C6" s="164">
        <v>2026</v>
      </c>
      <c r="D6" s="164">
        <v>2025</v>
      </c>
      <c r="E6" s="164">
        <v>2026</v>
      </c>
      <c r="F6" s="154" t="s">
        <v>7</v>
      </c>
      <c r="G6" s="6"/>
    </row>
    <row r="7" spans="1:14" ht="15.6" customHeight="1">
      <c r="A7" s="188" t="s">
        <v>18</v>
      </c>
      <c r="B7" s="189">
        <v>0</v>
      </c>
      <c r="C7" s="189">
        <v>0</v>
      </c>
      <c r="D7" s="189">
        <v>0</v>
      </c>
      <c r="E7" s="189">
        <v>109</v>
      </c>
      <c r="F7" s="190" t="s">
        <v>151</v>
      </c>
      <c r="G7" s="37"/>
    </row>
    <row r="8" spans="1:14" ht="15.6" customHeight="1">
      <c r="A8" s="188" t="s">
        <v>11</v>
      </c>
      <c r="B8" s="189">
        <v>6598</v>
      </c>
      <c r="C8" s="189">
        <v>13310</v>
      </c>
      <c r="D8" s="189">
        <v>54990</v>
      </c>
      <c r="E8" s="189">
        <v>74282</v>
      </c>
      <c r="F8" s="190">
        <v>35.082742316784874</v>
      </c>
      <c r="G8" s="6"/>
    </row>
    <row r="9" spans="1:14" ht="15.6" customHeight="1">
      <c r="A9" s="188" t="s">
        <v>8</v>
      </c>
      <c r="B9" s="189">
        <v>60924</v>
      </c>
      <c r="C9" s="189">
        <v>65340</v>
      </c>
      <c r="D9" s="189">
        <v>687766</v>
      </c>
      <c r="E9" s="189">
        <v>777112</v>
      </c>
      <c r="F9" s="190">
        <v>12.9907555767514</v>
      </c>
      <c r="G9" s="6"/>
    </row>
    <row r="10" spans="1:14" ht="15.6" customHeight="1">
      <c r="A10" s="188" t="s">
        <v>10</v>
      </c>
      <c r="B10" s="189">
        <v>0</v>
      </c>
      <c r="C10" s="189">
        <v>0</v>
      </c>
      <c r="D10" s="189">
        <v>0</v>
      </c>
      <c r="E10" s="189">
        <v>0</v>
      </c>
      <c r="F10" s="190" t="s">
        <v>151</v>
      </c>
    </row>
    <row r="11" spans="1:14" ht="15.6" customHeight="1">
      <c r="A11" s="188" t="s">
        <v>9</v>
      </c>
      <c r="B11" s="189">
        <v>719770</v>
      </c>
      <c r="C11" s="189">
        <v>720939</v>
      </c>
      <c r="D11" s="189">
        <v>8504757</v>
      </c>
      <c r="E11" s="189">
        <v>8622603</v>
      </c>
      <c r="F11" s="190">
        <v>1.385648055552906</v>
      </c>
    </row>
    <row r="12" spans="1:14" ht="15.6" customHeight="1">
      <c r="A12" s="188" t="s">
        <v>6</v>
      </c>
      <c r="B12" s="189">
        <v>82440</v>
      </c>
      <c r="C12" s="189">
        <v>83057</v>
      </c>
      <c r="D12" s="189">
        <v>608188</v>
      </c>
      <c r="E12" s="189">
        <v>633982</v>
      </c>
      <c r="F12" s="190">
        <v>4.2411228107098404</v>
      </c>
    </row>
    <row r="13" spans="1:14" ht="15.6" customHeight="1">
      <c r="A13" s="188" t="s">
        <v>175</v>
      </c>
      <c r="B13" s="189">
        <v>1280730</v>
      </c>
      <c r="C13" s="189">
        <v>1321614</v>
      </c>
      <c r="D13" s="189">
        <v>10606604</v>
      </c>
      <c r="E13" s="189">
        <v>10568424</v>
      </c>
      <c r="F13" s="190">
        <v>-0.3599644146231924</v>
      </c>
    </row>
    <row r="14" spans="1:14" ht="15.6" customHeight="1">
      <c r="A14" s="188" t="s">
        <v>148</v>
      </c>
      <c r="B14" s="189">
        <v>841090</v>
      </c>
      <c r="C14" s="189">
        <v>891034</v>
      </c>
      <c r="D14" s="189">
        <v>7996772</v>
      </c>
      <c r="E14" s="189">
        <v>8181726</v>
      </c>
      <c r="F14" s="190">
        <v>2.3128582382991572</v>
      </c>
    </row>
    <row r="15" spans="1:14" ht="15.6" customHeight="1">
      <c r="A15" s="188" t="s">
        <v>145</v>
      </c>
      <c r="B15" s="189">
        <v>101191</v>
      </c>
      <c r="C15" s="189">
        <v>95146</v>
      </c>
      <c r="D15" s="189">
        <v>854457</v>
      </c>
      <c r="E15" s="189">
        <v>709806</v>
      </c>
      <c r="F15" s="190">
        <v>-16.928997012137529</v>
      </c>
    </row>
    <row r="16" spans="1:14" ht="15.6" customHeight="1">
      <c r="A16" s="188" t="s">
        <v>144</v>
      </c>
      <c r="B16" s="189">
        <v>0</v>
      </c>
      <c r="C16" s="189">
        <v>0</v>
      </c>
      <c r="D16" s="189">
        <v>366</v>
      </c>
      <c r="E16" s="189">
        <v>0</v>
      </c>
      <c r="F16" s="190">
        <v>-100</v>
      </c>
      <c r="G16" s="1"/>
    </row>
    <row r="17" spans="1:7" ht="15.6" customHeight="1">
      <c r="A17" s="188" t="s">
        <v>150</v>
      </c>
      <c r="B17" s="189">
        <v>231</v>
      </c>
      <c r="C17" s="189">
        <v>0</v>
      </c>
      <c r="D17" s="189">
        <v>231</v>
      </c>
      <c r="E17" s="189">
        <v>382</v>
      </c>
      <c r="F17" s="190">
        <v>65.367965367965354</v>
      </c>
      <c r="G17" s="2"/>
    </row>
    <row r="18" spans="1:7" ht="15.6" customHeight="1">
      <c r="A18" s="188" t="s">
        <v>147</v>
      </c>
      <c r="B18" s="189">
        <v>47614</v>
      </c>
      <c r="C18" s="189">
        <v>60361</v>
      </c>
      <c r="D18" s="189">
        <v>389475</v>
      </c>
      <c r="E18" s="189">
        <v>402284</v>
      </c>
      <c r="F18" s="190">
        <v>3.2887861865331578</v>
      </c>
    </row>
    <row r="19" spans="1:7" ht="15.6" customHeight="1">
      <c r="A19" s="188" t="s">
        <v>143</v>
      </c>
      <c r="B19" s="189">
        <v>1193</v>
      </c>
      <c r="C19" s="189">
        <v>676</v>
      </c>
      <c r="D19" s="189">
        <v>11843</v>
      </c>
      <c r="E19" s="189">
        <v>9856</v>
      </c>
      <c r="F19" s="190">
        <v>-16.77784345182809</v>
      </c>
    </row>
    <row r="20" spans="1:7" ht="15.6" customHeight="1">
      <c r="A20" s="188" t="s">
        <v>142</v>
      </c>
      <c r="B20" s="189">
        <v>0</v>
      </c>
      <c r="C20" s="189">
        <v>0</v>
      </c>
      <c r="D20" s="189">
        <v>0</v>
      </c>
      <c r="E20" s="189">
        <v>0</v>
      </c>
      <c r="F20" s="190" t="s">
        <v>151</v>
      </c>
    </row>
    <row r="21" spans="1:7" ht="15.6" customHeight="1">
      <c r="A21" s="188" t="s">
        <v>149</v>
      </c>
      <c r="B21" s="189">
        <v>44471</v>
      </c>
      <c r="C21" s="189">
        <v>38857</v>
      </c>
      <c r="D21" s="189">
        <v>418918</v>
      </c>
      <c r="E21" s="189">
        <v>375211</v>
      </c>
      <c r="F21" s="190">
        <v>-10.43330675693095</v>
      </c>
    </row>
    <row r="22" spans="1:7" ht="15.6" customHeight="1">
      <c r="A22" s="188" t="s">
        <v>146</v>
      </c>
      <c r="B22" s="189">
        <v>516301</v>
      </c>
      <c r="C22" s="189">
        <v>517689</v>
      </c>
      <c r="D22" s="189">
        <v>3839250</v>
      </c>
      <c r="E22" s="189">
        <v>4007172</v>
      </c>
      <c r="F22" s="190">
        <v>4.3738230123070849</v>
      </c>
    </row>
    <row r="23" spans="1:7" ht="15.6" customHeight="1">
      <c r="A23" s="188" t="s">
        <v>165</v>
      </c>
      <c r="B23" s="189">
        <v>32636</v>
      </c>
      <c r="C23" s="189">
        <v>33163</v>
      </c>
      <c r="D23" s="189">
        <v>289266</v>
      </c>
      <c r="E23" s="189">
        <v>295055</v>
      </c>
      <c r="F23" s="190">
        <v>2.0012721854625108</v>
      </c>
    </row>
    <row r="24" spans="1:7" ht="15.6" customHeight="1">
      <c r="A24" s="188" t="s">
        <v>141</v>
      </c>
      <c r="B24" s="189">
        <v>0</v>
      </c>
      <c r="C24" s="189">
        <v>0</v>
      </c>
      <c r="D24" s="189">
        <v>0</v>
      </c>
      <c r="E24" s="189">
        <v>0</v>
      </c>
      <c r="F24" s="190" t="s">
        <v>151</v>
      </c>
    </row>
    <row r="25" spans="1:7" ht="15.6" customHeight="1">
      <c r="A25" s="188" t="s">
        <v>140</v>
      </c>
      <c r="B25" s="189">
        <v>34617</v>
      </c>
      <c r="C25" s="189">
        <v>39502</v>
      </c>
      <c r="D25" s="189">
        <v>304509</v>
      </c>
      <c r="E25" s="189">
        <v>307131</v>
      </c>
      <c r="F25" s="190">
        <v>0.86105829384352717</v>
      </c>
    </row>
    <row r="26" spans="1:7" ht="15.6" customHeight="1">
      <c r="A26" s="188" t="s">
        <v>152</v>
      </c>
      <c r="B26" s="189">
        <v>7413</v>
      </c>
      <c r="C26" s="189">
        <v>8574</v>
      </c>
      <c r="D26" s="189">
        <v>375884</v>
      </c>
      <c r="E26" s="189">
        <v>44286</v>
      </c>
      <c r="F26" s="190">
        <v>-88.218173691883663</v>
      </c>
    </row>
    <row r="27" spans="1:7" ht="15.6" customHeight="1">
      <c r="A27" s="188" t="s">
        <v>173</v>
      </c>
      <c r="B27" s="189">
        <v>20300</v>
      </c>
      <c r="C27" s="189">
        <v>22984</v>
      </c>
      <c r="D27" s="189">
        <v>343479</v>
      </c>
      <c r="E27" s="189">
        <v>348369</v>
      </c>
      <c r="F27" s="190">
        <v>1.4236678224869621</v>
      </c>
    </row>
    <row r="28" spans="1:7" ht="15.6" customHeight="1">
      <c r="A28" s="188" t="s">
        <v>177</v>
      </c>
      <c r="B28" s="189">
        <v>375438</v>
      </c>
      <c r="C28" s="189">
        <v>394170</v>
      </c>
      <c r="D28" s="189">
        <v>3119386</v>
      </c>
      <c r="E28" s="189">
        <v>3131103</v>
      </c>
      <c r="F28" s="190">
        <v>0.375618791646815</v>
      </c>
    </row>
    <row r="29" spans="1:7" ht="15.6" customHeight="1">
      <c r="A29" s="188" t="s">
        <v>178</v>
      </c>
      <c r="B29" s="189">
        <v>143448</v>
      </c>
      <c r="C29" s="189">
        <v>130167</v>
      </c>
      <c r="D29" s="189">
        <v>1412219</v>
      </c>
      <c r="E29" s="189">
        <v>1349291</v>
      </c>
      <c r="F29" s="190">
        <v>-4.4559661072397461</v>
      </c>
    </row>
    <row r="30" spans="1:7" ht="15.6" customHeight="1">
      <c r="A30" s="188" t="s">
        <v>179</v>
      </c>
      <c r="B30" s="189">
        <v>15109</v>
      </c>
      <c r="C30" s="189">
        <v>13645</v>
      </c>
      <c r="D30" s="189">
        <v>110096</v>
      </c>
      <c r="E30" s="189">
        <v>91710</v>
      </c>
      <c r="F30" s="190">
        <v>-16.699970934457198</v>
      </c>
    </row>
    <row r="31" spans="1:7" ht="15.6" customHeight="1">
      <c r="A31" s="188" t="s">
        <v>180</v>
      </c>
      <c r="B31" s="189">
        <v>24182</v>
      </c>
      <c r="C31" s="189">
        <v>23538</v>
      </c>
      <c r="D31" s="189">
        <v>232236</v>
      </c>
      <c r="E31" s="189">
        <v>244667</v>
      </c>
      <c r="F31" s="190">
        <v>5.3527446218501922</v>
      </c>
    </row>
    <row r="32" spans="1:7" ht="15.6" customHeight="1">
      <c r="A32" s="188" t="s">
        <v>181</v>
      </c>
      <c r="B32" s="189">
        <v>984613</v>
      </c>
      <c r="C32" s="189">
        <v>1188634</v>
      </c>
      <c r="D32" s="189">
        <v>9340921</v>
      </c>
      <c r="E32" s="189">
        <v>9303184</v>
      </c>
      <c r="F32" s="190">
        <v>-0.40399656522092192</v>
      </c>
    </row>
    <row r="33" spans="1:6" ht="15.6" customHeight="1">
      <c r="A33" s="188" t="s">
        <v>182</v>
      </c>
      <c r="B33" s="189">
        <v>67723</v>
      </c>
      <c r="C33" s="189">
        <v>75815</v>
      </c>
      <c r="D33" s="189">
        <v>898342</v>
      </c>
      <c r="E33" s="189">
        <v>855658</v>
      </c>
      <c r="F33" s="190">
        <v>-4.7514198378791122</v>
      </c>
    </row>
    <row r="34" spans="1:6" ht="15.6" customHeight="1">
      <c r="A34" s="188" t="s">
        <v>183</v>
      </c>
      <c r="B34" s="189">
        <v>11925</v>
      </c>
      <c r="C34" s="189">
        <v>20047</v>
      </c>
      <c r="D34" s="189">
        <v>69647</v>
      </c>
      <c r="E34" s="189">
        <v>240053</v>
      </c>
      <c r="F34" s="190">
        <v>244.67098367481731</v>
      </c>
    </row>
    <row r="35" spans="1:6" ht="15.6" customHeight="1">
      <c r="A35" s="156" t="s">
        <v>153</v>
      </c>
      <c r="B35" s="76">
        <f>SUM(B7:B34)</f>
        <v>5419957</v>
      </c>
      <c r="C35" s="77">
        <f>SUM(C7:C34)</f>
        <v>5758262</v>
      </c>
      <c r="D35" s="76">
        <f>SUM(D7:D34)</f>
        <v>50469602</v>
      </c>
      <c r="E35" s="78">
        <f>SUM(E7:E34)</f>
        <v>50573456</v>
      </c>
      <c r="F35" s="140">
        <f>E35*100/D35-100</f>
        <v>0.20577534968474254</v>
      </c>
    </row>
    <row r="36" spans="1:6" ht="15.6" customHeight="1">
      <c r="A36" s="73" t="s">
        <v>52</v>
      </c>
      <c r="B36" s="72"/>
      <c r="D36" s="72"/>
      <c r="E36" s="23"/>
      <c r="F36" s="23"/>
    </row>
  </sheetData>
  <mergeCells count="3">
    <mergeCell ref="B5:C5"/>
    <mergeCell ref="D5:F5"/>
    <mergeCell ref="A5:A6"/>
  </mergeCells>
  <conditionalFormatting sqref="A7:F34">
    <cfRule type="expression" dxfId="43" priority="2">
      <formula>MOD(ROW(),2)=0</formula>
    </cfRule>
  </conditionalFormatting>
  <conditionalFormatting sqref="F7:F35">
    <cfRule type="expression" dxfId="42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F7A91B-35A8-421E-A1BB-6337A7014D39}">
  <sheetPr codeName="Hoja19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32" t="s">
        <v>70</v>
      </c>
      <c r="E1" s="5"/>
      <c r="H1" s="4"/>
      <c r="I1" s="4"/>
      <c r="J1" s="4"/>
      <c r="K1" s="4"/>
      <c r="L1" s="4"/>
      <c r="M1" s="4"/>
    </row>
    <row r="2" spans="1:14" ht="15.6" customHeight="1">
      <c r="A2" s="139"/>
      <c r="H2" s="3"/>
      <c r="I2" s="3"/>
      <c r="J2" s="3"/>
      <c r="K2" s="3"/>
      <c r="L2" s="3"/>
      <c r="M2" s="3"/>
    </row>
    <row r="3" spans="1:14" ht="15.6" customHeight="1">
      <c r="H3" s="3"/>
      <c r="I3" s="3"/>
      <c r="J3" s="3"/>
      <c r="K3" s="3"/>
      <c r="L3" s="3"/>
      <c r="M3" s="3"/>
    </row>
    <row r="4" spans="1:14" ht="15.6" customHeight="1">
      <c r="A4" s="31" t="s">
        <v>68</v>
      </c>
    </row>
    <row r="5" spans="1:14" ht="15.6" customHeight="1">
      <c r="A5" s="210" t="s">
        <v>1</v>
      </c>
      <c r="B5" s="197" t="s">
        <v>176</v>
      </c>
      <c r="C5" s="197"/>
      <c r="D5" s="197" t="s">
        <v>0</v>
      </c>
      <c r="E5" s="197"/>
      <c r="F5" s="197"/>
      <c r="G5" s="6"/>
      <c r="M5" s="33"/>
      <c r="N5" s="74" t="s">
        <v>172</v>
      </c>
    </row>
    <row r="6" spans="1:14" ht="15.6" customHeight="1">
      <c r="A6" s="210"/>
      <c r="B6" s="164">
        <v>2025</v>
      </c>
      <c r="C6" s="164">
        <v>2026</v>
      </c>
      <c r="D6" s="164">
        <v>2025</v>
      </c>
      <c r="E6" s="164">
        <v>2026</v>
      </c>
      <c r="F6" s="154" t="s">
        <v>7</v>
      </c>
      <c r="G6" s="6"/>
    </row>
    <row r="7" spans="1:14" ht="15.6" customHeight="1">
      <c r="A7" s="188" t="s">
        <v>18</v>
      </c>
      <c r="B7" s="189">
        <v>0</v>
      </c>
      <c r="C7" s="189">
        <v>0</v>
      </c>
      <c r="D7" s="189">
        <v>0</v>
      </c>
      <c r="E7" s="189">
        <v>0</v>
      </c>
      <c r="F7" s="190" t="s">
        <v>151</v>
      </c>
      <c r="G7" s="37"/>
    </row>
    <row r="8" spans="1:14" ht="15.6" customHeight="1">
      <c r="A8" s="188" t="s">
        <v>11</v>
      </c>
      <c r="B8" s="189">
        <v>156</v>
      </c>
      <c r="C8" s="189">
        <v>367</v>
      </c>
      <c r="D8" s="189">
        <v>1394</v>
      </c>
      <c r="E8" s="189">
        <v>1865</v>
      </c>
      <c r="F8" s="190">
        <v>33.787661406025819</v>
      </c>
      <c r="G8" s="6"/>
    </row>
    <row r="9" spans="1:14" ht="15.6" customHeight="1">
      <c r="A9" s="188" t="s">
        <v>8</v>
      </c>
      <c r="B9" s="189">
        <v>3425</v>
      </c>
      <c r="C9" s="189">
        <v>3232</v>
      </c>
      <c r="D9" s="189">
        <v>36402</v>
      </c>
      <c r="E9" s="189">
        <v>36877</v>
      </c>
      <c r="F9" s="190">
        <v>1.3048733586066701</v>
      </c>
      <c r="G9" s="6"/>
    </row>
    <row r="10" spans="1:14" ht="15.6" customHeight="1">
      <c r="A10" s="188" t="s">
        <v>10</v>
      </c>
      <c r="B10" s="189">
        <v>0</v>
      </c>
      <c r="C10" s="189">
        <v>0</v>
      </c>
      <c r="D10" s="189">
        <v>0</v>
      </c>
      <c r="E10" s="189">
        <v>0</v>
      </c>
      <c r="F10" s="190" t="s">
        <v>151</v>
      </c>
    </row>
    <row r="11" spans="1:14" ht="15.6" customHeight="1">
      <c r="A11" s="188" t="s">
        <v>9</v>
      </c>
      <c r="B11" s="189">
        <v>30375</v>
      </c>
      <c r="C11" s="189">
        <v>30247</v>
      </c>
      <c r="D11" s="189">
        <v>357160</v>
      </c>
      <c r="E11" s="189">
        <v>360061</v>
      </c>
      <c r="F11" s="190">
        <v>0.81224101243140001</v>
      </c>
    </row>
    <row r="12" spans="1:14" ht="15.6" customHeight="1">
      <c r="A12" s="188" t="s">
        <v>6</v>
      </c>
      <c r="B12" s="189">
        <v>3129</v>
      </c>
      <c r="C12" s="189">
        <v>3229</v>
      </c>
      <c r="D12" s="189">
        <v>22336</v>
      </c>
      <c r="E12" s="189">
        <v>24196</v>
      </c>
      <c r="F12" s="190">
        <v>8.3273638968481407</v>
      </c>
    </row>
    <row r="13" spans="1:14" ht="15.6" customHeight="1">
      <c r="A13" s="188" t="s">
        <v>175</v>
      </c>
      <c r="B13" s="189">
        <v>58943</v>
      </c>
      <c r="C13" s="189">
        <v>61234</v>
      </c>
      <c r="D13" s="189">
        <v>493213</v>
      </c>
      <c r="E13" s="189">
        <v>498680</v>
      </c>
      <c r="F13" s="190">
        <v>1.108446046637056</v>
      </c>
    </row>
    <row r="14" spans="1:14" ht="15.6" customHeight="1">
      <c r="A14" s="188" t="s">
        <v>148</v>
      </c>
      <c r="B14" s="189">
        <v>31726</v>
      </c>
      <c r="C14" s="189">
        <v>33811</v>
      </c>
      <c r="D14" s="189">
        <v>291876</v>
      </c>
      <c r="E14" s="189">
        <v>300800</v>
      </c>
      <c r="F14" s="190">
        <v>3.0574627581575702</v>
      </c>
    </row>
    <row r="15" spans="1:14" ht="15.6" customHeight="1">
      <c r="A15" s="188" t="s">
        <v>145</v>
      </c>
      <c r="B15" s="189">
        <v>3890</v>
      </c>
      <c r="C15" s="189">
        <v>3425</v>
      </c>
      <c r="D15" s="189">
        <v>31869</v>
      </c>
      <c r="E15" s="189">
        <v>25752</v>
      </c>
      <c r="F15" s="190">
        <v>-19.194201261413909</v>
      </c>
    </row>
    <row r="16" spans="1:14" ht="15.6" customHeight="1">
      <c r="A16" s="188" t="s">
        <v>144</v>
      </c>
      <c r="B16" s="189">
        <v>0</v>
      </c>
      <c r="C16" s="189">
        <v>0</v>
      </c>
      <c r="D16" s="189">
        <v>0</v>
      </c>
      <c r="E16" s="189">
        <v>0</v>
      </c>
      <c r="F16" s="190" t="s">
        <v>151</v>
      </c>
      <c r="G16" s="1"/>
    </row>
    <row r="17" spans="1:7" ht="15.6" customHeight="1">
      <c r="A17" s="188" t="s">
        <v>150</v>
      </c>
      <c r="B17" s="189">
        <v>0</v>
      </c>
      <c r="C17" s="189">
        <v>0</v>
      </c>
      <c r="D17" s="189">
        <v>0</v>
      </c>
      <c r="E17" s="189">
        <v>0</v>
      </c>
      <c r="F17" s="190" t="s">
        <v>151</v>
      </c>
      <c r="G17" s="2"/>
    </row>
    <row r="18" spans="1:7" ht="15.6" customHeight="1">
      <c r="A18" s="188" t="s">
        <v>147</v>
      </c>
      <c r="B18" s="189">
        <v>2584</v>
      </c>
      <c r="C18" s="189">
        <v>3029</v>
      </c>
      <c r="D18" s="189">
        <v>21560</v>
      </c>
      <c r="E18" s="189">
        <v>21406</v>
      </c>
      <c r="F18" s="190">
        <v>-0.7142857142857082</v>
      </c>
    </row>
    <row r="19" spans="1:7" ht="15.6" customHeight="1">
      <c r="A19" s="188" t="s">
        <v>143</v>
      </c>
      <c r="B19" s="189">
        <v>11</v>
      </c>
      <c r="C19" s="189">
        <v>3</v>
      </c>
      <c r="D19" s="189">
        <v>26</v>
      </c>
      <c r="E19" s="189">
        <v>46</v>
      </c>
      <c r="F19" s="190">
        <v>76.923076923076934</v>
      </c>
    </row>
    <row r="20" spans="1:7" ht="15.6" customHeight="1">
      <c r="A20" s="188" t="s">
        <v>142</v>
      </c>
      <c r="B20" s="189">
        <v>0</v>
      </c>
      <c r="C20" s="189">
        <v>0</v>
      </c>
      <c r="D20" s="189">
        <v>0</v>
      </c>
      <c r="E20" s="189">
        <v>0</v>
      </c>
      <c r="F20" s="190" t="s">
        <v>151</v>
      </c>
    </row>
    <row r="21" spans="1:7" ht="15.6" customHeight="1">
      <c r="A21" s="188" t="s">
        <v>149</v>
      </c>
      <c r="B21" s="189">
        <v>2448</v>
      </c>
      <c r="C21" s="189">
        <v>1922</v>
      </c>
      <c r="D21" s="189">
        <v>22917</v>
      </c>
      <c r="E21" s="189">
        <v>18711</v>
      </c>
      <c r="F21" s="190">
        <v>-18.353187589998701</v>
      </c>
    </row>
    <row r="22" spans="1:7" ht="15.6" customHeight="1">
      <c r="A22" s="188" t="s">
        <v>146</v>
      </c>
      <c r="B22" s="189">
        <v>30686</v>
      </c>
      <c r="C22" s="189">
        <v>30166</v>
      </c>
      <c r="D22" s="189">
        <v>234385</v>
      </c>
      <c r="E22" s="189">
        <v>236577</v>
      </c>
      <c r="F22" s="190">
        <v>0.93521343089361153</v>
      </c>
    </row>
    <row r="23" spans="1:7" ht="15.6" customHeight="1">
      <c r="A23" s="188" t="s">
        <v>165</v>
      </c>
      <c r="B23" s="189">
        <v>1693</v>
      </c>
      <c r="C23" s="189">
        <v>1698</v>
      </c>
      <c r="D23" s="189">
        <v>14361</v>
      </c>
      <c r="E23" s="189">
        <v>13858</v>
      </c>
      <c r="F23" s="190">
        <v>-3.5025416057377612</v>
      </c>
    </row>
    <row r="24" spans="1:7" ht="15.6" customHeight="1">
      <c r="A24" s="188" t="s">
        <v>141</v>
      </c>
      <c r="B24" s="189">
        <v>0</v>
      </c>
      <c r="C24" s="189">
        <v>0</v>
      </c>
      <c r="D24" s="189">
        <v>0</v>
      </c>
      <c r="E24" s="189">
        <v>0</v>
      </c>
      <c r="F24" s="190" t="s">
        <v>151</v>
      </c>
    </row>
    <row r="25" spans="1:7" ht="15.6" customHeight="1">
      <c r="A25" s="188" t="s">
        <v>140</v>
      </c>
      <c r="B25" s="189">
        <v>2159</v>
      </c>
      <c r="C25" s="189">
        <v>2410</v>
      </c>
      <c r="D25" s="189">
        <v>19175</v>
      </c>
      <c r="E25" s="189">
        <v>19030</v>
      </c>
      <c r="F25" s="190">
        <v>-0.75619295958279054</v>
      </c>
    </row>
    <row r="26" spans="1:7" ht="15.6" customHeight="1">
      <c r="A26" s="188" t="s">
        <v>152</v>
      </c>
      <c r="B26" s="189">
        <v>412</v>
      </c>
      <c r="C26" s="189">
        <v>312</v>
      </c>
      <c r="D26" s="189">
        <v>16097</v>
      </c>
      <c r="E26" s="189">
        <v>2106</v>
      </c>
      <c r="F26" s="190">
        <v>-86.91681679816115</v>
      </c>
    </row>
    <row r="27" spans="1:7" ht="15.6" customHeight="1">
      <c r="A27" s="188" t="s">
        <v>173</v>
      </c>
      <c r="B27" s="189">
        <v>238</v>
      </c>
      <c r="C27" s="189">
        <v>130</v>
      </c>
      <c r="D27" s="189">
        <v>2072</v>
      </c>
      <c r="E27" s="189">
        <v>2112</v>
      </c>
      <c r="F27" s="190">
        <v>1.9305019305019331</v>
      </c>
    </row>
    <row r="28" spans="1:7" ht="15.6" customHeight="1">
      <c r="A28" s="188" t="s">
        <v>177</v>
      </c>
      <c r="B28" s="189">
        <v>24127</v>
      </c>
      <c r="C28" s="189">
        <v>25193</v>
      </c>
      <c r="D28" s="189">
        <v>200604</v>
      </c>
      <c r="E28" s="189">
        <v>201939</v>
      </c>
      <c r="F28" s="190">
        <v>0.66549021953699139</v>
      </c>
    </row>
    <row r="29" spans="1:7" ht="15.6" customHeight="1">
      <c r="A29" s="188" t="s">
        <v>178</v>
      </c>
      <c r="B29" s="189">
        <v>3403</v>
      </c>
      <c r="C29" s="189">
        <v>2945</v>
      </c>
      <c r="D29" s="189">
        <v>31323</v>
      </c>
      <c r="E29" s="189">
        <v>27324</v>
      </c>
      <c r="F29" s="190">
        <v>-12.76697634326214</v>
      </c>
    </row>
    <row r="30" spans="1:7" ht="15.6" customHeight="1">
      <c r="A30" s="188" t="s">
        <v>179</v>
      </c>
      <c r="B30" s="189">
        <v>853</v>
      </c>
      <c r="C30" s="189">
        <v>789</v>
      </c>
      <c r="D30" s="189">
        <v>5841</v>
      </c>
      <c r="E30" s="189">
        <v>5062</v>
      </c>
      <c r="F30" s="190">
        <v>-13.336757404554019</v>
      </c>
    </row>
    <row r="31" spans="1:7" ht="15.6" customHeight="1">
      <c r="A31" s="188" t="s">
        <v>180</v>
      </c>
      <c r="B31" s="189">
        <v>0</v>
      </c>
      <c r="C31" s="189">
        <v>0</v>
      </c>
      <c r="D31" s="189">
        <v>0</v>
      </c>
      <c r="E31" s="189">
        <v>0</v>
      </c>
      <c r="F31" s="190" t="s">
        <v>151</v>
      </c>
    </row>
    <row r="32" spans="1:7" ht="15.6" customHeight="1">
      <c r="A32" s="188" t="s">
        <v>181</v>
      </c>
      <c r="B32" s="189">
        <v>37836</v>
      </c>
      <c r="C32" s="189">
        <v>45032</v>
      </c>
      <c r="D32" s="189">
        <v>356087</v>
      </c>
      <c r="E32" s="189">
        <v>345852</v>
      </c>
      <c r="F32" s="190">
        <v>-2.8742975733458418</v>
      </c>
    </row>
    <row r="33" spans="1:6" ht="15.6" customHeight="1">
      <c r="A33" s="188" t="s">
        <v>182</v>
      </c>
      <c r="B33" s="189">
        <v>917</v>
      </c>
      <c r="C33" s="189">
        <v>768</v>
      </c>
      <c r="D33" s="189">
        <v>11408</v>
      </c>
      <c r="E33" s="189">
        <v>10981</v>
      </c>
      <c r="F33" s="190">
        <v>-3.7429873772791069</v>
      </c>
    </row>
    <row r="34" spans="1:6" ht="15.6" customHeight="1">
      <c r="A34" s="188" t="s">
        <v>183</v>
      </c>
      <c r="B34" s="189">
        <v>351</v>
      </c>
      <c r="C34" s="189">
        <v>625</v>
      </c>
      <c r="D34" s="189">
        <v>1961</v>
      </c>
      <c r="E34" s="189">
        <v>7297</v>
      </c>
      <c r="F34" s="190">
        <v>272.1060683324834</v>
      </c>
    </row>
    <row r="35" spans="1:6" ht="15.6" customHeight="1">
      <c r="A35" s="156" t="s">
        <v>153</v>
      </c>
      <c r="B35" s="76">
        <f>SUM(B7:B34)</f>
        <v>239362</v>
      </c>
      <c r="C35" s="77">
        <f>SUM(C7:C34)</f>
        <v>250567</v>
      </c>
      <c r="D35" s="178">
        <f>SUM(D7:D34)</f>
        <v>2172067</v>
      </c>
      <c r="E35" s="178">
        <f>SUM(E7:E34)</f>
        <v>2160532</v>
      </c>
      <c r="F35" s="140">
        <f>E35*100/D35-100</f>
        <v>-0.53106096635140432</v>
      </c>
    </row>
    <row r="36" spans="1:6" ht="15.6" customHeight="1">
      <c r="A36" s="73" t="s">
        <v>69</v>
      </c>
      <c r="B36" s="72"/>
      <c r="D36" s="13"/>
      <c r="F36" s="23"/>
    </row>
  </sheetData>
  <mergeCells count="3">
    <mergeCell ref="B5:C5"/>
    <mergeCell ref="D5:F5"/>
    <mergeCell ref="A5:A6"/>
  </mergeCells>
  <conditionalFormatting sqref="A7:F34">
    <cfRule type="expression" dxfId="41" priority="2">
      <formula>MOD(ROW(),2)=0</formula>
    </cfRule>
  </conditionalFormatting>
  <conditionalFormatting sqref="F7:F35">
    <cfRule type="expression" dxfId="40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736083-557B-4848-98F4-FCFE08A6A371}">
  <sheetPr codeName="Hoja20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32" t="s">
        <v>71</v>
      </c>
      <c r="E1" s="5"/>
      <c r="H1" s="4"/>
      <c r="I1" s="4"/>
      <c r="J1" s="4"/>
      <c r="K1" s="4"/>
      <c r="L1" s="4"/>
      <c r="M1" s="4"/>
    </row>
    <row r="2" spans="1:14" ht="15.6" customHeight="1">
      <c r="A2" s="139"/>
      <c r="H2" s="3"/>
      <c r="I2" s="3"/>
      <c r="J2" s="3"/>
      <c r="K2" s="3"/>
      <c r="L2" s="3"/>
      <c r="M2" s="3"/>
    </row>
    <row r="3" spans="1:14" ht="15.6" customHeight="1">
      <c r="H3" s="3"/>
      <c r="I3" s="3"/>
      <c r="J3" s="3"/>
      <c r="K3" s="3"/>
      <c r="L3" s="3"/>
      <c r="M3" s="3"/>
    </row>
    <row r="4" spans="1:14" ht="15.6" customHeight="1">
      <c r="A4" s="31" t="s">
        <v>72</v>
      </c>
    </row>
    <row r="5" spans="1:14" ht="15.6" customHeight="1">
      <c r="A5" s="210" t="s">
        <v>1</v>
      </c>
      <c r="B5" s="197" t="s">
        <v>176</v>
      </c>
      <c r="C5" s="197"/>
      <c r="D5" s="197" t="s">
        <v>0</v>
      </c>
      <c r="E5" s="197"/>
      <c r="F5" s="197"/>
      <c r="G5" s="6"/>
      <c r="M5" s="33"/>
      <c r="N5" s="74" t="s">
        <v>172</v>
      </c>
    </row>
    <row r="6" spans="1:14" ht="15.6" customHeight="1">
      <c r="A6" s="210"/>
      <c r="B6" s="164">
        <v>2025</v>
      </c>
      <c r="C6" s="164">
        <v>2026</v>
      </c>
      <c r="D6" s="164">
        <v>2025</v>
      </c>
      <c r="E6" s="164">
        <v>2026</v>
      </c>
      <c r="F6" s="154" t="s">
        <v>7</v>
      </c>
      <c r="G6" s="6"/>
    </row>
    <row r="7" spans="1:14" ht="15.6" customHeight="1">
      <c r="A7" s="188" t="s">
        <v>18</v>
      </c>
      <c r="B7" s="189">
        <v>0</v>
      </c>
      <c r="C7" s="189">
        <v>0</v>
      </c>
      <c r="D7" s="189">
        <v>3</v>
      </c>
      <c r="E7" s="189">
        <v>0</v>
      </c>
      <c r="F7" s="190">
        <v>-100</v>
      </c>
      <c r="G7" s="37"/>
    </row>
    <row r="8" spans="1:14" ht="15.6" customHeight="1">
      <c r="A8" s="188" t="s">
        <v>11</v>
      </c>
      <c r="B8" s="189">
        <v>17729.25</v>
      </c>
      <c r="C8" s="189">
        <v>23895.5</v>
      </c>
      <c r="D8" s="189">
        <v>125889.5</v>
      </c>
      <c r="E8" s="189">
        <v>167385.75</v>
      </c>
      <c r="F8" s="190">
        <v>32.9624392820688</v>
      </c>
      <c r="G8" s="6"/>
    </row>
    <row r="9" spans="1:14" ht="15.6" customHeight="1">
      <c r="A9" s="188" t="s">
        <v>8</v>
      </c>
      <c r="B9" s="189">
        <v>1327</v>
      </c>
      <c r="C9" s="189">
        <v>655</v>
      </c>
      <c r="D9" s="189">
        <v>14250</v>
      </c>
      <c r="E9" s="189">
        <v>8747</v>
      </c>
      <c r="F9" s="190">
        <v>-38.617543859649118</v>
      </c>
      <c r="G9" s="6"/>
    </row>
    <row r="10" spans="1:14" ht="15.6" customHeight="1">
      <c r="A10" s="188" t="s">
        <v>10</v>
      </c>
      <c r="B10" s="189">
        <v>0</v>
      </c>
      <c r="C10" s="189">
        <v>0</v>
      </c>
      <c r="D10" s="189">
        <v>0</v>
      </c>
      <c r="E10" s="189">
        <v>8</v>
      </c>
      <c r="F10" s="190" t="s">
        <v>151</v>
      </c>
    </row>
    <row r="11" spans="1:14" ht="15.6" customHeight="1">
      <c r="A11" s="188" t="s">
        <v>9</v>
      </c>
      <c r="B11" s="189">
        <v>399755</v>
      </c>
      <c r="C11" s="189">
        <v>393191</v>
      </c>
      <c r="D11" s="189">
        <v>3129122</v>
      </c>
      <c r="E11" s="189">
        <v>3155568</v>
      </c>
      <c r="F11" s="190">
        <v>0.84515720384185045</v>
      </c>
    </row>
    <row r="12" spans="1:14" ht="15.6" customHeight="1">
      <c r="A12" s="188" t="s">
        <v>6</v>
      </c>
      <c r="B12" s="189">
        <v>18344.75</v>
      </c>
      <c r="C12" s="189">
        <v>17647.25</v>
      </c>
      <c r="D12" s="189">
        <v>141728.5</v>
      </c>
      <c r="E12" s="189">
        <v>140828.25</v>
      </c>
      <c r="F12" s="190">
        <v>-0.63519334502234415</v>
      </c>
    </row>
    <row r="13" spans="1:14" ht="15.6" customHeight="1">
      <c r="A13" s="188" t="s">
        <v>175</v>
      </c>
      <c r="B13" s="189">
        <v>7513</v>
      </c>
      <c r="C13" s="189">
        <v>8248</v>
      </c>
      <c r="D13" s="189">
        <v>58007</v>
      </c>
      <c r="E13" s="189">
        <v>60870</v>
      </c>
      <c r="F13" s="190">
        <v>4.9356112193355983</v>
      </c>
    </row>
    <row r="14" spans="1:14" ht="15.6" customHeight="1">
      <c r="A14" s="188" t="s">
        <v>148</v>
      </c>
      <c r="B14" s="189">
        <v>340497.25</v>
      </c>
      <c r="C14" s="189">
        <v>294037</v>
      </c>
      <c r="D14" s="189">
        <v>2535531.75</v>
      </c>
      <c r="E14" s="189">
        <v>2521990</v>
      </c>
      <c r="F14" s="190">
        <v>-0.53407929125714304</v>
      </c>
    </row>
    <row r="15" spans="1:14" ht="15.6" customHeight="1">
      <c r="A15" s="188" t="s">
        <v>145</v>
      </c>
      <c r="B15" s="189">
        <v>28262.75</v>
      </c>
      <c r="C15" s="189">
        <v>34100</v>
      </c>
      <c r="D15" s="189">
        <v>282173</v>
      </c>
      <c r="E15" s="189">
        <v>285097.25</v>
      </c>
      <c r="F15" s="190">
        <v>1.0363323209520421</v>
      </c>
    </row>
    <row r="16" spans="1:14" ht="15.6" customHeight="1">
      <c r="A16" s="188" t="s">
        <v>144</v>
      </c>
      <c r="B16" s="189">
        <v>4288</v>
      </c>
      <c r="C16" s="189">
        <v>3425</v>
      </c>
      <c r="D16" s="189">
        <v>29477</v>
      </c>
      <c r="E16" s="189">
        <v>28506</v>
      </c>
      <c r="F16" s="190">
        <v>-3.2940937001730219</v>
      </c>
      <c r="G16" s="1"/>
    </row>
    <row r="17" spans="1:7" ht="15.6" customHeight="1">
      <c r="A17" s="188" t="s">
        <v>150</v>
      </c>
      <c r="B17" s="189">
        <v>9124.25</v>
      </c>
      <c r="C17" s="189">
        <v>10373.75</v>
      </c>
      <c r="D17" s="189">
        <v>70417.75</v>
      </c>
      <c r="E17" s="189">
        <v>97528.5</v>
      </c>
      <c r="F17" s="190">
        <v>38.499881066918498</v>
      </c>
      <c r="G17" s="2"/>
    </row>
    <row r="18" spans="1:7" ht="15.6" customHeight="1">
      <c r="A18" s="188" t="s">
        <v>147</v>
      </c>
      <c r="B18" s="189">
        <v>432</v>
      </c>
      <c r="C18" s="189">
        <v>1026.5</v>
      </c>
      <c r="D18" s="189">
        <v>3672</v>
      </c>
      <c r="E18" s="189">
        <v>6640.25</v>
      </c>
      <c r="F18" s="190">
        <v>80.834694989106765</v>
      </c>
    </row>
    <row r="19" spans="1:7" ht="15.6" customHeight="1">
      <c r="A19" s="188" t="s">
        <v>143</v>
      </c>
      <c r="B19" s="189">
        <v>1173.25</v>
      </c>
      <c r="C19" s="189">
        <v>43.5</v>
      </c>
      <c r="D19" s="189">
        <v>20080.75</v>
      </c>
      <c r="E19" s="189">
        <v>7137.75</v>
      </c>
      <c r="F19" s="190">
        <v>-64.454763890790929</v>
      </c>
    </row>
    <row r="20" spans="1:7" ht="15.6" customHeight="1">
      <c r="A20" s="188" t="s">
        <v>142</v>
      </c>
      <c r="B20" s="189">
        <v>4788</v>
      </c>
      <c r="C20" s="189">
        <v>5926</v>
      </c>
      <c r="D20" s="189">
        <v>46447</v>
      </c>
      <c r="E20" s="189">
        <v>45885</v>
      </c>
      <c r="F20" s="190">
        <v>-1.209981268973237</v>
      </c>
    </row>
    <row r="21" spans="1:7" ht="15.6" customHeight="1">
      <c r="A21" s="188" t="s">
        <v>149</v>
      </c>
      <c r="B21" s="189">
        <v>9524.25</v>
      </c>
      <c r="C21" s="189">
        <v>9141.75</v>
      </c>
      <c r="D21" s="189">
        <v>110225.25</v>
      </c>
      <c r="E21" s="189">
        <v>77718.25</v>
      </c>
      <c r="F21" s="190">
        <v>-29.49142778083969</v>
      </c>
    </row>
    <row r="22" spans="1:7" ht="15.6" customHeight="1">
      <c r="A22" s="188" t="s">
        <v>146</v>
      </c>
      <c r="B22" s="189">
        <v>140940</v>
      </c>
      <c r="C22" s="189">
        <v>150253</v>
      </c>
      <c r="D22" s="189">
        <v>1018841</v>
      </c>
      <c r="E22" s="189">
        <v>1063607</v>
      </c>
      <c r="F22" s="190">
        <v>4.3938161106590741</v>
      </c>
    </row>
    <row r="23" spans="1:7" ht="15.6" customHeight="1">
      <c r="A23" s="188" t="s">
        <v>165</v>
      </c>
      <c r="B23" s="189">
        <v>32979.5</v>
      </c>
      <c r="C23" s="189">
        <v>39621.5</v>
      </c>
      <c r="D23" s="189">
        <v>239512.25</v>
      </c>
      <c r="E23" s="189">
        <v>301842.25</v>
      </c>
      <c r="F23" s="190">
        <v>26.023721124911152</v>
      </c>
    </row>
    <row r="24" spans="1:7" ht="15.6" customHeight="1">
      <c r="A24" s="188" t="s">
        <v>141</v>
      </c>
      <c r="B24" s="189">
        <v>2271.25</v>
      </c>
      <c r="C24" s="189">
        <v>2892.5</v>
      </c>
      <c r="D24" s="189">
        <v>26721.5</v>
      </c>
      <c r="E24" s="189">
        <v>33059</v>
      </c>
      <c r="F24" s="190">
        <v>23.71685721235708</v>
      </c>
    </row>
    <row r="25" spans="1:7" ht="15.6" customHeight="1">
      <c r="A25" s="188" t="s">
        <v>140</v>
      </c>
      <c r="B25" s="189">
        <v>279</v>
      </c>
      <c r="C25" s="189">
        <v>341.5</v>
      </c>
      <c r="D25" s="189">
        <v>3039.75</v>
      </c>
      <c r="E25" s="189">
        <v>2469.5</v>
      </c>
      <c r="F25" s="190">
        <v>-18.759766428160209</v>
      </c>
    </row>
    <row r="26" spans="1:7" ht="15.6" customHeight="1">
      <c r="A26" s="188" t="s">
        <v>152</v>
      </c>
      <c r="B26" s="189">
        <v>0</v>
      </c>
      <c r="C26" s="189">
        <v>0</v>
      </c>
      <c r="D26" s="189">
        <v>154</v>
      </c>
      <c r="E26" s="189">
        <v>0</v>
      </c>
      <c r="F26" s="190">
        <v>-100</v>
      </c>
    </row>
    <row r="27" spans="1:7" ht="15.6" customHeight="1">
      <c r="A27" s="188" t="s">
        <v>173</v>
      </c>
      <c r="B27" s="189">
        <v>0</v>
      </c>
      <c r="C27" s="189">
        <v>0</v>
      </c>
      <c r="D27" s="189">
        <v>2</v>
      </c>
      <c r="E27" s="189">
        <v>4</v>
      </c>
      <c r="F27" s="190">
        <v>100</v>
      </c>
    </row>
    <row r="28" spans="1:7" ht="15.6" customHeight="1">
      <c r="A28" s="188" t="s">
        <v>177</v>
      </c>
      <c r="B28" s="189">
        <v>37601</v>
      </c>
      <c r="C28" s="189">
        <v>42396</v>
      </c>
      <c r="D28" s="189">
        <v>362661</v>
      </c>
      <c r="E28" s="189">
        <v>339458</v>
      </c>
      <c r="F28" s="190">
        <v>-6.3979859979429827</v>
      </c>
    </row>
    <row r="29" spans="1:7" ht="15.6" customHeight="1">
      <c r="A29" s="188" t="s">
        <v>178</v>
      </c>
      <c r="B29" s="189">
        <v>14174.5</v>
      </c>
      <c r="C29" s="189">
        <v>14131.75</v>
      </c>
      <c r="D29" s="189">
        <v>106525.25</v>
      </c>
      <c r="E29" s="189">
        <v>114396</v>
      </c>
      <c r="F29" s="190">
        <v>7.3886238239290662</v>
      </c>
    </row>
    <row r="30" spans="1:7" ht="15.6" customHeight="1">
      <c r="A30" s="188" t="s">
        <v>179</v>
      </c>
      <c r="B30" s="189">
        <v>13528</v>
      </c>
      <c r="C30" s="189">
        <v>13801.25</v>
      </c>
      <c r="D30" s="189">
        <v>99979.75</v>
      </c>
      <c r="E30" s="189">
        <v>110845.5</v>
      </c>
      <c r="F30" s="190">
        <v>10.867950760028901</v>
      </c>
    </row>
    <row r="31" spans="1:7" ht="15.6" customHeight="1">
      <c r="A31" s="188" t="s">
        <v>180</v>
      </c>
      <c r="B31" s="189">
        <v>1352</v>
      </c>
      <c r="C31" s="189">
        <v>1487</v>
      </c>
      <c r="D31" s="189">
        <v>10314</v>
      </c>
      <c r="E31" s="189">
        <v>11196</v>
      </c>
      <c r="F31" s="190">
        <v>8.551483420593371</v>
      </c>
    </row>
    <row r="32" spans="1:7" ht="15.6" customHeight="1">
      <c r="A32" s="188" t="s">
        <v>181</v>
      </c>
      <c r="B32" s="189">
        <v>487384</v>
      </c>
      <c r="C32" s="189">
        <v>467192</v>
      </c>
      <c r="D32" s="189">
        <v>3811020</v>
      </c>
      <c r="E32" s="189">
        <v>3749532</v>
      </c>
      <c r="F32" s="190">
        <v>-1.6134263268101421</v>
      </c>
    </row>
    <row r="33" spans="1:6" ht="15.6" customHeight="1">
      <c r="A33" s="188" t="s">
        <v>182</v>
      </c>
      <c r="B33" s="189">
        <v>24818</v>
      </c>
      <c r="C33" s="189">
        <v>25920</v>
      </c>
      <c r="D33" s="189">
        <v>207254</v>
      </c>
      <c r="E33" s="189">
        <v>210630</v>
      </c>
      <c r="F33" s="190">
        <v>1.628919104094493</v>
      </c>
    </row>
    <row r="34" spans="1:6" ht="15.6" customHeight="1">
      <c r="A34" s="188" t="s">
        <v>183</v>
      </c>
      <c r="B34" s="189">
        <v>3347.25</v>
      </c>
      <c r="C34" s="189">
        <v>4130.5</v>
      </c>
      <c r="D34" s="189">
        <v>23744.75</v>
      </c>
      <c r="E34" s="189">
        <v>28888.5</v>
      </c>
      <c r="F34" s="190">
        <v>21.662683329999268</v>
      </c>
    </row>
    <row r="35" spans="1:6" ht="15.6" customHeight="1">
      <c r="A35" s="156" t="s">
        <v>153</v>
      </c>
      <c r="B35" s="76">
        <f>SUM(B7:B34)</f>
        <v>1601433.25</v>
      </c>
      <c r="C35" s="77">
        <f>SUM(C7:C34)</f>
        <v>1563877.25</v>
      </c>
      <c r="D35" s="76">
        <f>SUM(D7:D34)</f>
        <v>12476793.75</v>
      </c>
      <c r="E35" s="178">
        <f>SUM(E7:E34)</f>
        <v>12569837.75</v>
      </c>
      <c r="F35" s="140">
        <f>E35*100/D35-100</f>
        <v>0.74573645973750047</v>
      </c>
    </row>
    <row r="36" spans="1:6" ht="15.6" customHeight="1">
      <c r="A36" s="73" t="s">
        <v>56</v>
      </c>
      <c r="B36" s="72"/>
      <c r="D36" s="72"/>
      <c r="F36" s="23"/>
    </row>
  </sheetData>
  <mergeCells count="3">
    <mergeCell ref="B5:C5"/>
    <mergeCell ref="D5:F5"/>
    <mergeCell ref="A5:A6"/>
  </mergeCells>
  <conditionalFormatting sqref="A7:F34">
    <cfRule type="expression" dxfId="39" priority="2">
      <formula>MOD(ROW(),2)=0</formula>
    </cfRule>
  </conditionalFormatting>
  <conditionalFormatting sqref="F7:F35">
    <cfRule type="expression" dxfId="38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A703C8-3B59-44C6-AE7B-A24E3D500700}">
  <sheetPr codeName="Hoja21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32" t="s">
        <v>73</v>
      </c>
      <c r="E1" s="5"/>
      <c r="H1" s="4"/>
      <c r="I1" s="4"/>
      <c r="J1" s="4"/>
      <c r="K1" s="4"/>
      <c r="L1" s="4"/>
      <c r="M1" s="4"/>
    </row>
    <row r="2" spans="1:14" ht="15.6" customHeight="1">
      <c r="A2" s="139"/>
      <c r="H2" s="3"/>
      <c r="I2" s="3"/>
      <c r="J2" s="3"/>
      <c r="K2" s="3"/>
      <c r="L2" s="3"/>
      <c r="M2" s="3"/>
    </row>
    <row r="3" spans="1:14" ht="15.6" customHeight="1">
      <c r="H3" s="3"/>
      <c r="I3" s="3"/>
      <c r="J3" s="3"/>
      <c r="K3" s="3"/>
      <c r="L3" s="3"/>
      <c r="M3" s="3"/>
    </row>
    <row r="4" spans="1:14" ht="15.6" customHeight="1">
      <c r="A4" s="31" t="s">
        <v>72</v>
      </c>
    </row>
    <row r="5" spans="1:14" ht="15.6" customHeight="1">
      <c r="A5" s="210" t="s">
        <v>1</v>
      </c>
      <c r="B5" s="197" t="s">
        <v>176</v>
      </c>
      <c r="C5" s="197"/>
      <c r="D5" s="197" t="s">
        <v>0</v>
      </c>
      <c r="E5" s="197"/>
      <c r="F5" s="197"/>
      <c r="G5" s="6"/>
      <c r="M5" s="33"/>
      <c r="N5" s="74" t="s">
        <v>172</v>
      </c>
    </row>
    <row r="6" spans="1:14" ht="15.6" customHeight="1">
      <c r="A6" s="210"/>
      <c r="B6" s="164">
        <v>2025</v>
      </c>
      <c r="C6" s="164">
        <v>2026</v>
      </c>
      <c r="D6" s="164">
        <v>2025</v>
      </c>
      <c r="E6" s="164">
        <v>2026</v>
      </c>
      <c r="F6" s="154" t="s">
        <v>7</v>
      </c>
      <c r="G6" s="6"/>
    </row>
    <row r="7" spans="1:14" ht="15.6" customHeight="1">
      <c r="A7" s="188" t="s">
        <v>18</v>
      </c>
      <c r="B7" s="189">
        <v>0</v>
      </c>
      <c r="C7" s="189">
        <v>0</v>
      </c>
      <c r="D7" s="189">
        <v>0</v>
      </c>
      <c r="E7" s="189">
        <v>0</v>
      </c>
      <c r="F7" s="190" t="s">
        <v>151</v>
      </c>
      <c r="G7" s="37"/>
    </row>
    <row r="8" spans="1:14" ht="15.6" customHeight="1">
      <c r="A8" s="188" t="s">
        <v>11</v>
      </c>
      <c r="B8" s="189">
        <v>207</v>
      </c>
      <c r="C8" s="189">
        <v>4439.5</v>
      </c>
      <c r="D8" s="189">
        <v>1012</v>
      </c>
      <c r="E8" s="189">
        <v>30009</v>
      </c>
      <c r="F8" s="190">
        <v>2865.316205533597</v>
      </c>
      <c r="G8" s="6"/>
    </row>
    <row r="9" spans="1:14" ht="15.6" customHeight="1">
      <c r="A9" s="188" t="s">
        <v>8</v>
      </c>
      <c r="B9" s="189">
        <v>0</v>
      </c>
      <c r="C9" s="189">
        <v>0</v>
      </c>
      <c r="D9" s="189">
        <v>90</v>
      </c>
      <c r="E9" s="189">
        <v>0</v>
      </c>
      <c r="F9" s="190">
        <v>-100</v>
      </c>
      <c r="G9" s="6"/>
    </row>
    <row r="10" spans="1:14" ht="15.6" customHeight="1">
      <c r="A10" s="188" t="s">
        <v>10</v>
      </c>
      <c r="B10" s="189">
        <v>0</v>
      </c>
      <c r="C10" s="189">
        <v>0</v>
      </c>
      <c r="D10" s="189">
        <v>0</v>
      </c>
      <c r="E10" s="189">
        <v>0</v>
      </c>
      <c r="F10" s="190" t="s">
        <v>151</v>
      </c>
    </row>
    <row r="11" spans="1:14" ht="15.6" customHeight="1">
      <c r="A11" s="188" t="s">
        <v>9</v>
      </c>
      <c r="B11" s="189">
        <v>344443</v>
      </c>
      <c r="C11" s="189">
        <v>340076</v>
      </c>
      <c r="D11" s="189">
        <v>2703994</v>
      </c>
      <c r="E11" s="189">
        <v>2726718</v>
      </c>
      <c r="F11" s="190">
        <v>0.84038648014751516</v>
      </c>
    </row>
    <row r="12" spans="1:14" ht="15.6" customHeight="1">
      <c r="A12" s="188" t="s">
        <v>6</v>
      </c>
      <c r="B12" s="189">
        <v>1930</v>
      </c>
      <c r="C12" s="189">
        <v>1395.25</v>
      </c>
      <c r="D12" s="189">
        <v>12881.25</v>
      </c>
      <c r="E12" s="189">
        <v>13658.5</v>
      </c>
      <c r="F12" s="190">
        <v>6.0339640950994644</v>
      </c>
    </row>
    <row r="13" spans="1:14" ht="15.6" customHeight="1">
      <c r="A13" s="188" t="s">
        <v>175</v>
      </c>
      <c r="B13" s="189">
        <v>0</v>
      </c>
      <c r="C13" s="189">
        <v>0</v>
      </c>
      <c r="D13" s="189">
        <v>10</v>
      </c>
      <c r="E13" s="189">
        <v>6</v>
      </c>
      <c r="F13" s="190">
        <v>-40</v>
      </c>
    </row>
    <row r="14" spans="1:14" ht="15.6" customHeight="1">
      <c r="A14" s="188" t="s">
        <v>148</v>
      </c>
      <c r="B14" s="189">
        <v>145787</v>
      </c>
      <c r="C14" s="189">
        <v>118355.5</v>
      </c>
      <c r="D14" s="189">
        <v>1048587</v>
      </c>
      <c r="E14" s="189">
        <v>1073847</v>
      </c>
      <c r="F14" s="190">
        <v>2.408956052287508</v>
      </c>
    </row>
    <row r="15" spans="1:14" ht="15.6" customHeight="1">
      <c r="A15" s="188" t="s">
        <v>145</v>
      </c>
      <c r="B15" s="189">
        <v>105.75</v>
      </c>
      <c r="C15" s="189">
        <v>476.5</v>
      </c>
      <c r="D15" s="189">
        <v>2108</v>
      </c>
      <c r="E15" s="189">
        <v>17977</v>
      </c>
      <c r="F15" s="190">
        <v>752.79886148007586</v>
      </c>
    </row>
    <row r="16" spans="1:14" ht="15.6" customHeight="1">
      <c r="A16" s="188" t="s">
        <v>144</v>
      </c>
      <c r="B16" s="189">
        <v>0</v>
      </c>
      <c r="C16" s="189">
        <v>0</v>
      </c>
      <c r="D16" s="189">
        <v>202</v>
      </c>
      <c r="E16" s="189">
        <v>1104</v>
      </c>
      <c r="F16" s="190">
        <v>446.53465346534648</v>
      </c>
      <c r="G16" s="1"/>
    </row>
    <row r="17" spans="1:7" ht="15.6" customHeight="1">
      <c r="A17" s="188" t="s">
        <v>150</v>
      </c>
      <c r="B17" s="189">
        <v>538</v>
      </c>
      <c r="C17" s="189">
        <v>1184</v>
      </c>
      <c r="D17" s="189">
        <v>6459.5</v>
      </c>
      <c r="E17" s="189">
        <v>31192</v>
      </c>
      <c r="F17" s="190">
        <v>382.88567226565522</v>
      </c>
      <c r="G17" s="2"/>
    </row>
    <row r="18" spans="1:7" ht="15.6" customHeight="1">
      <c r="A18" s="188" t="s">
        <v>147</v>
      </c>
      <c r="B18" s="189">
        <v>0</v>
      </c>
      <c r="C18" s="189">
        <v>0</v>
      </c>
      <c r="D18" s="189">
        <v>0</v>
      </c>
      <c r="E18" s="189">
        <v>0</v>
      </c>
      <c r="F18" s="190" t="s">
        <v>151</v>
      </c>
    </row>
    <row r="19" spans="1:7" ht="15.6" customHeight="1">
      <c r="A19" s="188" t="s">
        <v>143</v>
      </c>
      <c r="B19" s="189">
        <v>46.75</v>
      </c>
      <c r="C19" s="189">
        <v>0</v>
      </c>
      <c r="D19" s="189">
        <v>8387.25</v>
      </c>
      <c r="E19" s="189">
        <v>5705</v>
      </c>
      <c r="F19" s="190">
        <v>-31.98008882530031</v>
      </c>
    </row>
    <row r="20" spans="1:7" ht="15.6" customHeight="1">
      <c r="A20" s="188" t="s">
        <v>142</v>
      </c>
      <c r="B20" s="189">
        <v>44</v>
      </c>
      <c r="C20" s="189">
        <v>26</v>
      </c>
      <c r="D20" s="189">
        <v>171</v>
      </c>
      <c r="E20" s="189">
        <v>330</v>
      </c>
      <c r="F20" s="190">
        <v>92.982456140350877</v>
      </c>
    </row>
    <row r="21" spans="1:7" ht="15.6" customHeight="1">
      <c r="A21" s="188" t="s">
        <v>149</v>
      </c>
      <c r="B21" s="189">
        <v>638</v>
      </c>
      <c r="C21" s="189">
        <v>1832.25</v>
      </c>
      <c r="D21" s="189">
        <v>23814</v>
      </c>
      <c r="E21" s="189">
        <v>23277</v>
      </c>
      <c r="F21" s="190">
        <v>-2.2549760644998709</v>
      </c>
    </row>
    <row r="22" spans="1:7" ht="15.6" customHeight="1">
      <c r="A22" s="188" t="s">
        <v>146</v>
      </c>
      <c r="B22" s="189">
        <v>93297</v>
      </c>
      <c r="C22" s="189">
        <v>98245</v>
      </c>
      <c r="D22" s="189">
        <v>621296</v>
      </c>
      <c r="E22" s="189">
        <v>645177</v>
      </c>
      <c r="F22" s="190">
        <v>3.84373953799799</v>
      </c>
    </row>
    <row r="23" spans="1:7" ht="15.6" customHeight="1">
      <c r="A23" s="188" t="s">
        <v>165</v>
      </c>
      <c r="B23" s="189">
        <v>26672</v>
      </c>
      <c r="C23" s="189">
        <v>28339.25</v>
      </c>
      <c r="D23" s="189">
        <v>208967.75</v>
      </c>
      <c r="E23" s="189">
        <v>237798.25</v>
      </c>
      <c r="F23" s="190">
        <v>13.79662651294278</v>
      </c>
    </row>
    <row r="24" spans="1:7" ht="15.6" customHeight="1">
      <c r="A24" s="188" t="s">
        <v>141</v>
      </c>
      <c r="B24" s="189">
        <v>0</v>
      </c>
      <c r="C24" s="189">
        <v>79</v>
      </c>
      <c r="D24" s="189">
        <v>271</v>
      </c>
      <c r="E24" s="189">
        <v>6098</v>
      </c>
      <c r="F24" s="190">
        <v>2150.184501845019</v>
      </c>
    </row>
    <row r="25" spans="1:7" ht="15.6" customHeight="1">
      <c r="A25" s="188" t="s">
        <v>140</v>
      </c>
      <c r="B25" s="189">
        <v>0</v>
      </c>
      <c r="C25" s="189">
        <v>0</v>
      </c>
      <c r="D25" s="189">
        <v>0</v>
      </c>
      <c r="E25" s="189">
        <v>0</v>
      </c>
      <c r="F25" s="190" t="s">
        <v>151</v>
      </c>
    </row>
    <row r="26" spans="1:7" ht="15.6" customHeight="1">
      <c r="A26" s="188" t="s">
        <v>152</v>
      </c>
      <c r="B26" s="189">
        <v>0</v>
      </c>
      <c r="C26" s="189">
        <v>0</v>
      </c>
      <c r="D26" s="189">
        <v>0</v>
      </c>
      <c r="E26" s="189">
        <v>0</v>
      </c>
      <c r="F26" s="190" t="s">
        <v>151</v>
      </c>
    </row>
    <row r="27" spans="1:7" ht="15.6" customHeight="1">
      <c r="A27" s="188" t="s">
        <v>173</v>
      </c>
      <c r="B27" s="189">
        <v>0</v>
      </c>
      <c r="C27" s="189">
        <v>0</v>
      </c>
      <c r="D27" s="189">
        <v>0</v>
      </c>
      <c r="E27" s="189">
        <v>0</v>
      </c>
      <c r="F27" s="190" t="s">
        <v>151</v>
      </c>
    </row>
    <row r="28" spans="1:7" ht="15.6" customHeight="1">
      <c r="A28" s="188" t="s">
        <v>177</v>
      </c>
      <c r="B28" s="189">
        <v>2254</v>
      </c>
      <c r="C28" s="189">
        <v>2686</v>
      </c>
      <c r="D28" s="189">
        <v>55830</v>
      </c>
      <c r="E28" s="189">
        <v>30252</v>
      </c>
      <c r="F28" s="190">
        <v>-45.814078452444917</v>
      </c>
    </row>
    <row r="29" spans="1:7" ht="15.6" customHeight="1">
      <c r="A29" s="188" t="s">
        <v>178</v>
      </c>
      <c r="B29" s="189">
        <v>2545</v>
      </c>
      <c r="C29" s="189">
        <v>3781.5</v>
      </c>
      <c r="D29" s="189">
        <v>17390.75</v>
      </c>
      <c r="E29" s="189">
        <v>25937</v>
      </c>
      <c r="F29" s="190">
        <v>49.142503917312347</v>
      </c>
    </row>
    <row r="30" spans="1:7" ht="15.6" customHeight="1">
      <c r="A30" s="188" t="s">
        <v>179</v>
      </c>
      <c r="B30" s="189">
        <v>0</v>
      </c>
      <c r="C30" s="189">
        <v>0</v>
      </c>
      <c r="D30" s="189">
        <v>0</v>
      </c>
      <c r="E30" s="189">
        <v>1</v>
      </c>
      <c r="F30" s="190" t="s">
        <v>151</v>
      </c>
    </row>
    <row r="31" spans="1:7" ht="15.6" customHeight="1">
      <c r="A31" s="188" t="s">
        <v>180</v>
      </c>
      <c r="B31" s="189">
        <v>0</v>
      </c>
      <c r="C31" s="189">
        <v>14</v>
      </c>
      <c r="D31" s="189">
        <v>0</v>
      </c>
      <c r="E31" s="189">
        <v>216</v>
      </c>
      <c r="F31" s="190" t="s">
        <v>151</v>
      </c>
    </row>
    <row r="32" spans="1:7" ht="15.6" customHeight="1">
      <c r="A32" s="188" t="s">
        <v>181</v>
      </c>
      <c r="B32" s="189">
        <v>218974</v>
      </c>
      <c r="C32" s="189">
        <v>185372</v>
      </c>
      <c r="D32" s="189">
        <v>1763703</v>
      </c>
      <c r="E32" s="189">
        <v>1585399</v>
      </c>
      <c r="F32" s="190">
        <v>-10.109638640972999</v>
      </c>
    </row>
    <row r="33" spans="1:6" ht="15.6" customHeight="1">
      <c r="A33" s="188" t="s">
        <v>182</v>
      </c>
      <c r="B33" s="189">
        <v>2074</v>
      </c>
      <c r="C33" s="189">
        <v>921</v>
      </c>
      <c r="D33" s="189">
        <v>16562</v>
      </c>
      <c r="E33" s="189">
        <v>12903</v>
      </c>
      <c r="F33" s="190">
        <v>-22.092742422412751</v>
      </c>
    </row>
    <row r="34" spans="1:6" ht="15.6" customHeight="1">
      <c r="A34" s="188" t="s">
        <v>183</v>
      </c>
      <c r="B34" s="189">
        <v>20</v>
      </c>
      <c r="C34" s="189">
        <v>13</v>
      </c>
      <c r="D34" s="189">
        <v>22</v>
      </c>
      <c r="E34" s="189">
        <v>83.5</v>
      </c>
      <c r="F34" s="190">
        <v>279.54545454545462</v>
      </c>
    </row>
    <row r="35" spans="1:6" ht="15.6" customHeight="1">
      <c r="A35" s="156" t="s">
        <v>153</v>
      </c>
      <c r="B35" s="76">
        <f>SUM(B7:B34)</f>
        <v>839575.5</v>
      </c>
      <c r="C35" s="77">
        <f>SUM(C7:C34)</f>
        <v>787235.75</v>
      </c>
      <c r="D35" s="178">
        <f>SUM(D7:D34)</f>
        <v>6491758.5</v>
      </c>
      <c r="E35" s="78">
        <f>SUM(E7:E34)</f>
        <v>6467688.25</v>
      </c>
      <c r="F35" s="140">
        <f>E35*100/D35-100</f>
        <v>-0.3707816610861272</v>
      </c>
    </row>
    <row r="36" spans="1:6" ht="15.6" customHeight="1">
      <c r="A36" s="73" t="s">
        <v>65</v>
      </c>
      <c r="B36" s="72"/>
      <c r="D36" s="13"/>
      <c r="E36" s="23"/>
      <c r="F36" s="23"/>
    </row>
  </sheetData>
  <mergeCells count="3">
    <mergeCell ref="B5:C5"/>
    <mergeCell ref="D5:F5"/>
    <mergeCell ref="A5:A6"/>
  </mergeCells>
  <conditionalFormatting sqref="A7:F34">
    <cfRule type="expression" dxfId="37" priority="2">
      <formula>MOD(ROW(),2)=0</formula>
    </cfRule>
  </conditionalFormatting>
  <conditionalFormatting sqref="F7:F35">
    <cfRule type="expression" dxfId="36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6DFB27-EEB4-4F70-A992-3E865E26FE86}">
  <sheetPr codeName="Hoja22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32" t="s">
        <v>166</v>
      </c>
      <c r="E1" s="5"/>
      <c r="H1" s="4"/>
      <c r="I1" s="4"/>
      <c r="J1" s="4"/>
      <c r="K1" s="4"/>
      <c r="L1" s="4"/>
      <c r="M1" s="4"/>
    </row>
    <row r="2" spans="1:14" ht="15.6" customHeight="1">
      <c r="A2" s="139"/>
      <c r="H2" s="3"/>
      <c r="I2" s="3"/>
      <c r="J2" s="3"/>
      <c r="K2" s="3"/>
      <c r="L2" s="3"/>
      <c r="M2" s="3"/>
    </row>
    <row r="3" spans="1:14" ht="15.6" customHeight="1">
      <c r="H3" s="3"/>
      <c r="I3" s="3"/>
      <c r="J3" s="3"/>
      <c r="K3" s="3"/>
      <c r="L3" s="3"/>
      <c r="M3" s="3"/>
    </row>
    <row r="4" spans="1:14" ht="15.6" customHeight="1">
      <c r="A4" s="31" t="s">
        <v>72</v>
      </c>
    </row>
    <row r="5" spans="1:14" ht="15.6" customHeight="1">
      <c r="A5" s="210" t="s">
        <v>1</v>
      </c>
      <c r="B5" s="197" t="s">
        <v>176</v>
      </c>
      <c r="C5" s="197"/>
      <c r="D5" s="197" t="s">
        <v>0</v>
      </c>
      <c r="E5" s="197"/>
      <c r="F5" s="197"/>
      <c r="G5" s="6"/>
      <c r="M5" s="33"/>
      <c r="N5" s="74" t="s">
        <v>172</v>
      </c>
    </row>
    <row r="6" spans="1:14" ht="15.6" customHeight="1">
      <c r="A6" s="210"/>
      <c r="B6" s="164">
        <v>2025</v>
      </c>
      <c r="C6" s="164">
        <v>2026</v>
      </c>
      <c r="D6" s="164">
        <v>2025</v>
      </c>
      <c r="E6" s="164">
        <v>2026</v>
      </c>
      <c r="F6" s="154" t="s">
        <v>7</v>
      </c>
      <c r="G6" s="6"/>
    </row>
    <row r="7" spans="1:14" ht="15.6" customHeight="1">
      <c r="A7" s="188" t="s">
        <v>18</v>
      </c>
      <c r="B7" s="189">
        <v>0</v>
      </c>
      <c r="C7" s="189">
        <v>0</v>
      </c>
      <c r="D7" s="189">
        <v>0</v>
      </c>
      <c r="E7" s="189">
        <v>0</v>
      </c>
      <c r="F7" s="190" t="s">
        <v>151</v>
      </c>
      <c r="G7" s="13"/>
    </row>
    <row r="8" spans="1:14" ht="15.6" customHeight="1">
      <c r="A8" s="188" t="s">
        <v>11</v>
      </c>
      <c r="B8" s="189">
        <v>14578.75</v>
      </c>
      <c r="C8" s="189">
        <v>15932</v>
      </c>
      <c r="D8" s="189">
        <v>103963.5</v>
      </c>
      <c r="E8" s="189">
        <v>114529.25</v>
      </c>
      <c r="F8" s="190">
        <v>10.16294180169001</v>
      </c>
      <c r="G8" s="6"/>
    </row>
    <row r="9" spans="1:14" ht="15.6" customHeight="1">
      <c r="A9" s="188" t="s">
        <v>8</v>
      </c>
      <c r="B9" s="189">
        <v>332</v>
      </c>
      <c r="C9" s="189">
        <v>175</v>
      </c>
      <c r="D9" s="189">
        <v>3579</v>
      </c>
      <c r="E9" s="189">
        <v>2896</v>
      </c>
      <c r="F9" s="190">
        <v>-19.083542889075161</v>
      </c>
      <c r="G9" s="6"/>
    </row>
    <row r="10" spans="1:14" ht="15.6" customHeight="1">
      <c r="A10" s="188" t="s">
        <v>10</v>
      </c>
      <c r="B10" s="189">
        <v>0</v>
      </c>
      <c r="C10" s="189">
        <v>0</v>
      </c>
      <c r="D10" s="189">
        <v>0</v>
      </c>
      <c r="E10" s="189">
        <v>0</v>
      </c>
      <c r="F10" s="190" t="s">
        <v>151</v>
      </c>
    </row>
    <row r="11" spans="1:14" ht="15.6" customHeight="1">
      <c r="A11" s="188" t="s">
        <v>9</v>
      </c>
      <c r="B11" s="189">
        <v>0</v>
      </c>
      <c r="C11" s="189">
        <v>0</v>
      </c>
      <c r="D11" s="189">
        <v>0</v>
      </c>
      <c r="E11" s="189">
        <v>0</v>
      </c>
      <c r="F11" s="190" t="s">
        <v>151</v>
      </c>
    </row>
    <row r="12" spans="1:14" ht="15.6" customHeight="1">
      <c r="A12" s="188" t="s">
        <v>6</v>
      </c>
      <c r="B12" s="189">
        <v>14217.5</v>
      </c>
      <c r="C12" s="189">
        <v>13703</v>
      </c>
      <c r="D12" s="189">
        <v>109288.75</v>
      </c>
      <c r="E12" s="189">
        <v>106679</v>
      </c>
      <c r="F12" s="190">
        <v>-2.3879402042753668</v>
      </c>
    </row>
    <row r="13" spans="1:14" ht="15.6" customHeight="1">
      <c r="A13" s="188" t="s">
        <v>175</v>
      </c>
      <c r="B13" s="189">
        <v>7513</v>
      </c>
      <c r="C13" s="189">
        <v>8248</v>
      </c>
      <c r="D13" s="189">
        <v>57957</v>
      </c>
      <c r="E13" s="189">
        <v>60806</v>
      </c>
      <c r="F13" s="190">
        <v>4.9157133737080869</v>
      </c>
    </row>
    <row r="14" spans="1:14" ht="15.6" customHeight="1">
      <c r="A14" s="188" t="s">
        <v>148</v>
      </c>
      <c r="B14" s="189">
        <v>19905.75</v>
      </c>
      <c r="C14" s="189">
        <v>20796</v>
      </c>
      <c r="D14" s="189">
        <v>150702.25</v>
      </c>
      <c r="E14" s="189">
        <v>152737.5</v>
      </c>
      <c r="F14" s="190">
        <v>1.350510692441546</v>
      </c>
    </row>
    <row r="15" spans="1:14" ht="15.6" customHeight="1">
      <c r="A15" s="188" t="s">
        <v>145</v>
      </c>
      <c r="B15" s="189">
        <v>1393.75</v>
      </c>
      <c r="C15" s="189">
        <v>1202</v>
      </c>
      <c r="D15" s="189">
        <v>11804.25</v>
      </c>
      <c r="E15" s="189">
        <v>9403</v>
      </c>
      <c r="F15" s="190">
        <v>-20.342249613486668</v>
      </c>
    </row>
    <row r="16" spans="1:14" ht="15.6" customHeight="1">
      <c r="A16" s="188" t="s">
        <v>144</v>
      </c>
      <c r="B16" s="189">
        <v>315</v>
      </c>
      <c r="C16" s="189">
        <v>598</v>
      </c>
      <c r="D16" s="189">
        <v>4304</v>
      </c>
      <c r="E16" s="189">
        <v>4039.5</v>
      </c>
      <c r="F16" s="190">
        <v>-6.1454460966542683</v>
      </c>
      <c r="G16" s="1"/>
    </row>
    <row r="17" spans="1:7" ht="15.6" customHeight="1">
      <c r="A17" s="188" t="s">
        <v>150</v>
      </c>
      <c r="B17" s="189">
        <v>1877.75</v>
      </c>
      <c r="C17" s="189">
        <v>1206.75</v>
      </c>
      <c r="D17" s="189">
        <v>6459</v>
      </c>
      <c r="E17" s="189">
        <v>8100.25</v>
      </c>
      <c r="F17" s="190">
        <v>25.410280229137641</v>
      </c>
      <c r="G17" s="2"/>
    </row>
    <row r="18" spans="1:7" ht="15.6" customHeight="1">
      <c r="A18" s="188" t="s">
        <v>147</v>
      </c>
      <c r="B18" s="189">
        <v>420</v>
      </c>
      <c r="C18" s="189">
        <v>1019</v>
      </c>
      <c r="D18" s="189">
        <v>3572</v>
      </c>
      <c r="E18" s="189">
        <v>6549</v>
      </c>
      <c r="F18" s="190">
        <v>83.342665173572215</v>
      </c>
    </row>
    <row r="19" spans="1:7" ht="15.6" customHeight="1">
      <c r="A19" s="188" t="s">
        <v>143</v>
      </c>
      <c r="B19" s="189">
        <v>518.5</v>
      </c>
      <c r="C19" s="189">
        <v>0</v>
      </c>
      <c r="D19" s="189">
        <v>3382.5</v>
      </c>
      <c r="E19" s="189">
        <v>0</v>
      </c>
      <c r="F19" s="190">
        <v>-100</v>
      </c>
    </row>
    <row r="20" spans="1:7" ht="15.6" customHeight="1">
      <c r="A20" s="188" t="s">
        <v>142</v>
      </c>
      <c r="B20" s="189">
        <v>777</v>
      </c>
      <c r="C20" s="189">
        <v>639</v>
      </c>
      <c r="D20" s="189">
        <v>7454</v>
      </c>
      <c r="E20" s="189">
        <v>3429</v>
      </c>
      <c r="F20" s="190">
        <v>-53.997853501475717</v>
      </c>
    </row>
    <row r="21" spans="1:7" ht="15.6" customHeight="1">
      <c r="A21" s="188" t="s">
        <v>149</v>
      </c>
      <c r="B21" s="189">
        <v>8065.25</v>
      </c>
      <c r="C21" s="189">
        <v>7102.5</v>
      </c>
      <c r="D21" s="189">
        <v>59120</v>
      </c>
      <c r="E21" s="189">
        <v>49935</v>
      </c>
      <c r="F21" s="190">
        <v>-15.536197564276049</v>
      </c>
    </row>
    <row r="22" spans="1:7" ht="15.6" customHeight="1">
      <c r="A22" s="188" t="s">
        <v>146</v>
      </c>
      <c r="B22" s="189">
        <v>42050</v>
      </c>
      <c r="C22" s="189">
        <v>44286</v>
      </c>
      <c r="D22" s="189">
        <v>341558</v>
      </c>
      <c r="E22" s="189">
        <v>350838</v>
      </c>
      <c r="F22" s="190">
        <v>2.7169616873269011</v>
      </c>
    </row>
    <row r="23" spans="1:7" ht="15.6" customHeight="1">
      <c r="A23" s="188" t="s">
        <v>165</v>
      </c>
      <c r="B23" s="189">
        <v>927.25</v>
      </c>
      <c r="C23" s="189">
        <v>993.5</v>
      </c>
      <c r="D23" s="189">
        <v>5615.5</v>
      </c>
      <c r="E23" s="189">
        <v>7252</v>
      </c>
      <c r="F23" s="190">
        <v>29.142551865372639</v>
      </c>
    </row>
    <row r="24" spans="1:7" ht="15.6" customHeight="1">
      <c r="A24" s="188" t="s">
        <v>141</v>
      </c>
      <c r="B24" s="189">
        <v>154.75</v>
      </c>
      <c r="C24" s="189">
        <v>231</v>
      </c>
      <c r="D24" s="189">
        <v>4984.5</v>
      </c>
      <c r="E24" s="189">
        <v>3075.25</v>
      </c>
      <c r="F24" s="190">
        <v>-38.303741598956769</v>
      </c>
    </row>
    <row r="25" spans="1:7" ht="15.6" customHeight="1">
      <c r="A25" s="188" t="s">
        <v>140</v>
      </c>
      <c r="B25" s="189">
        <v>279</v>
      </c>
      <c r="C25" s="189">
        <v>341.5</v>
      </c>
      <c r="D25" s="189">
        <v>3039.75</v>
      </c>
      <c r="E25" s="189">
        <v>2469.5</v>
      </c>
      <c r="F25" s="190">
        <v>-18.759766428160209</v>
      </c>
    </row>
    <row r="26" spans="1:7" ht="15.6" customHeight="1">
      <c r="A26" s="188" t="s">
        <v>152</v>
      </c>
      <c r="B26" s="189">
        <v>0</v>
      </c>
      <c r="C26" s="189">
        <v>0</v>
      </c>
      <c r="D26" s="189">
        <v>0</v>
      </c>
      <c r="E26" s="189">
        <v>0</v>
      </c>
      <c r="F26" s="190" t="s">
        <v>151</v>
      </c>
    </row>
    <row r="27" spans="1:7" ht="15.6" customHeight="1">
      <c r="A27" s="188" t="s">
        <v>173</v>
      </c>
      <c r="B27" s="189">
        <v>0</v>
      </c>
      <c r="C27" s="189">
        <v>0</v>
      </c>
      <c r="D27" s="189">
        <v>0</v>
      </c>
      <c r="E27" s="189">
        <v>0</v>
      </c>
      <c r="F27" s="190" t="s">
        <v>151</v>
      </c>
    </row>
    <row r="28" spans="1:7" ht="15.6" customHeight="1">
      <c r="A28" s="188" t="s">
        <v>177</v>
      </c>
      <c r="B28" s="189">
        <v>31450</v>
      </c>
      <c r="C28" s="189">
        <v>34347</v>
      </c>
      <c r="D28" s="189">
        <v>260841</v>
      </c>
      <c r="E28" s="189">
        <v>267931</v>
      </c>
      <c r="F28" s="190">
        <v>2.718130968674402</v>
      </c>
    </row>
    <row r="29" spans="1:7" ht="15.6" customHeight="1">
      <c r="A29" s="188" t="s">
        <v>178</v>
      </c>
      <c r="B29" s="189">
        <v>2286</v>
      </c>
      <c r="C29" s="189">
        <v>2784.25</v>
      </c>
      <c r="D29" s="189">
        <v>16611.25</v>
      </c>
      <c r="E29" s="189">
        <v>20317</v>
      </c>
      <c r="F29" s="190">
        <v>22.308676348859962</v>
      </c>
    </row>
    <row r="30" spans="1:7" ht="15.6" customHeight="1">
      <c r="A30" s="188" t="s">
        <v>179</v>
      </c>
      <c r="B30" s="189">
        <v>13405</v>
      </c>
      <c r="C30" s="189">
        <v>13738.25</v>
      </c>
      <c r="D30" s="189">
        <v>98393.5</v>
      </c>
      <c r="E30" s="189">
        <v>110301.75</v>
      </c>
      <c r="F30" s="190">
        <v>12.102679546921291</v>
      </c>
    </row>
    <row r="31" spans="1:7" ht="15.6" customHeight="1">
      <c r="A31" s="188" t="s">
        <v>180</v>
      </c>
      <c r="B31" s="189">
        <v>0</v>
      </c>
      <c r="C31" s="189">
        <v>0</v>
      </c>
      <c r="D31" s="189">
        <v>0</v>
      </c>
      <c r="E31" s="189">
        <v>0</v>
      </c>
      <c r="F31" s="190" t="s">
        <v>151</v>
      </c>
    </row>
    <row r="32" spans="1:7" ht="15.6" customHeight="1">
      <c r="A32" s="188" t="s">
        <v>181</v>
      </c>
      <c r="B32" s="189">
        <v>16112</v>
      </c>
      <c r="C32" s="189">
        <v>22339</v>
      </c>
      <c r="D32" s="189">
        <v>140358</v>
      </c>
      <c r="E32" s="189">
        <v>140129</v>
      </c>
      <c r="F32" s="190">
        <v>-0.16315421992334231</v>
      </c>
    </row>
    <row r="33" spans="1:6" ht="15.6" customHeight="1">
      <c r="A33" s="188" t="s">
        <v>182</v>
      </c>
      <c r="B33" s="189">
        <v>1241</v>
      </c>
      <c r="C33" s="189">
        <v>1120</v>
      </c>
      <c r="D33" s="189">
        <v>8885</v>
      </c>
      <c r="E33" s="189">
        <v>12297</v>
      </c>
      <c r="F33" s="190">
        <v>38.401800787844678</v>
      </c>
    </row>
    <row r="34" spans="1:6" ht="15.6" customHeight="1">
      <c r="A34" s="188" t="s">
        <v>183</v>
      </c>
      <c r="B34" s="189">
        <v>2730.25</v>
      </c>
      <c r="C34" s="189">
        <v>3394</v>
      </c>
      <c r="D34" s="189">
        <v>19437.5</v>
      </c>
      <c r="E34" s="189">
        <v>24063</v>
      </c>
      <c r="F34" s="190">
        <v>23.796784565916401</v>
      </c>
    </row>
    <row r="35" spans="1:6" ht="15.6" customHeight="1">
      <c r="A35" s="156" t="s">
        <v>153</v>
      </c>
      <c r="B35" s="76">
        <f>SUM(B7:B34)</f>
        <v>180549.5</v>
      </c>
      <c r="C35" s="77">
        <f>SUM(C7:C34)</f>
        <v>194195.75</v>
      </c>
      <c r="D35" s="76">
        <f>SUM(D7:D34)</f>
        <v>1421310.25</v>
      </c>
      <c r="E35" s="178">
        <f>SUM(E7:E34)</f>
        <v>1457777</v>
      </c>
      <c r="F35" s="177">
        <f>E35*100/D35-100</f>
        <v>2.5657135730921539</v>
      </c>
    </row>
    <row r="36" spans="1:6" ht="15.6" customHeight="1">
      <c r="A36" s="73" t="s">
        <v>167</v>
      </c>
      <c r="B36" s="72"/>
      <c r="D36" s="72"/>
    </row>
  </sheetData>
  <mergeCells count="3">
    <mergeCell ref="B5:C5"/>
    <mergeCell ref="D5:F5"/>
    <mergeCell ref="A5:A6"/>
  </mergeCells>
  <conditionalFormatting sqref="A7:F34">
    <cfRule type="expression" dxfId="35" priority="2">
      <formula>MOD(ROW(),2)=0</formula>
    </cfRule>
  </conditionalFormatting>
  <conditionalFormatting sqref="F7:F35">
    <cfRule type="expression" dxfId="34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5AD8B4-21DA-447F-941B-9D65D4537AA3}">
  <sheetPr codeName="Hoja23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32" t="s">
        <v>168</v>
      </c>
      <c r="E1" s="5"/>
      <c r="H1" s="4"/>
      <c r="I1" s="4"/>
      <c r="J1" s="4"/>
      <c r="K1" s="4"/>
      <c r="L1" s="4"/>
      <c r="M1" s="4"/>
    </row>
    <row r="2" spans="1:14" ht="15.6" customHeight="1">
      <c r="A2" s="139"/>
      <c r="H2" s="3"/>
      <c r="I2" s="3"/>
      <c r="J2" s="3"/>
      <c r="K2" s="3"/>
      <c r="L2" s="3"/>
      <c r="M2" s="3"/>
    </row>
    <row r="3" spans="1:14" ht="15.6" customHeight="1">
      <c r="H3" s="3"/>
      <c r="I3" s="3"/>
      <c r="J3" s="3"/>
      <c r="K3" s="3"/>
      <c r="L3" s="3"/>
      <c r="M3" s="3"/>
    </row>
    <row r="4" spans="1:14" ht="15.6" customHeight="1">
      <c r="A4" s="31" t="s">
        <v>72</v>
      </c>
    </row>
    <row r="5" spans="1:14" ht="15.6" customHeight="1">
      <c r="A5" s="210" t="s">
        <v>1</v>
      </c>
      <c r="B5" s="197" t="s">
        <v>176</v>
      </c>
      <c r="C5" s="197"/>
      <c r="D5" s="197" t="s">
        <v>0</v>
      </c>
      <c r="E5" s="197"/>
      <c r="F5" s="197"/>
      <c r="G5" s="6"/>
      <c r="M5" s="33"/>
      <c r="N5" s="74" t="s">
        <v>172</v>
      </c>
    </row>
    <row r="6" spans="1:14" ht="15.6" customHeight="1">
      <c r="A6" s="210"/>
      <c r="B6" s="164">
        <v>2025</v>
      </c>
      <c r="C6" s="164">
        <v>2026</v>
      </c>
      <c r="D6" s="164">
        <v>2025</v>
      </c>
      <c r="E6" s="164">
        <v>2026</v>
      </c>
      <c r="F6" s="154" t="s">
        <v>7</v>
      </c>
      <c r="G6" s="6"/>
    </row>
    <row r="7" spans="1:14" ht="15.6" customHeight="1">
      <c r="A7" s="188" t="s">
        <v>18</v>
      </c>
      <c r="B7" s="189">
        <v>0</v>
      </c>
      <c r="C7" s="189">
        <v>0</v>
      </c>
      <c r="D7" s="189">
        <v>3</v>
      </c>
      <c r="E7" s="189">
        <v>0</v>
      </c>
      <c r="F7" s="190">
        <v>-100</v>
      </c>
      <c r="G7" s="37"/>
    </row>
    <row r="8" spans="1:14" ht="15.6" customHeight="1">
      <c r="A8" s="188" t="s">
        <v>11</v>
      </c>
      <c r="B8" s="189">
        <v>2943.5</v>
      </c>
      <c r="C8" s="189">
        <v>3524</v>
      </c>
      <c r="D8" s="189">
        <v>20914</v>
      </c>
      <c r="E8" s="189">
        <v>22847.5</v>
      </c>
      <c r="F8" s="190">
        <v>9.2450033470402531</v>
      </c>
      <c r="G8" s="6"/>
    </row>
    <row r="9" spans="1:14" ht="15.6" customHeight="1">
      <c r="A9" s="188" t="s">
        <v>8</v>
      </c>
      <c r="B9" s="189">
        <v>995</v>
      </c>
      <c r="C9" s="189">
        <v>480</v>
      </c>
      <c r="D9" s="189">
        <v>10581</v>
      </c>
      <c r="E9" s="189">
        <v>5851</v>
      </c>
      <c r="F9" s="190">
        <v>-44.702769114450433</v>
      </c>
      <c r="G9" s="6"/>
    </row>
    <row r="10" spans="1:14" ht="15.6" customHeight="1">
      <c r="A10" s="188" t="s">
        <v>10</v>
      </c>
      <c r="B10" s="189">
        <v>0</v>
      </c>
      <c r="C10" s="189">
        <v>0</v>
      </c>
      <c r="D10" s="189">
        <v>0</v>
      </c>
      <c r="E10" s="189">
        <v>8</v>
      </c>
      <c r="F10" s="190" t="s">
        <v>151</v>
      </c>
    </row>
    <row r="11" spans="1:14" ht="15.6" customHeight="1">
      <c r="A11" s="188" t="s">
        <v>9</v>
      </c>
      <c r="B11" s="189">
        <v>55312</v>
      </c>
      <c r="C11" s="189">
        <v>53115</v>
      </c>
      <c r="D11" s="189">
        <v>425128</v>
      </c>
      <c r="E11" s="189">
        <v>428850</v>
      </c>
      <c r="F11" s="190">
        <v>0.87550102557347032</v>
      </c>
    </row>
    <row r="12" spans="1:14" ht="15.6" customHeight="1">
      <c r="A12" s="188" t="s">
        <v>6</v>
      </c>
      <c r="B12" s="189">
        <v>2197.25</v>
      </c>
      <c r="C12" s="189">
        <v>2549</v>
      </c>
      <c r="D12" s="189">
        <v>19558.5</v>
      </c>
      <c r="E12" s="189">
        <v>20490.75</v>
      </c>
      <c r="F12" s="190">
        <v>4.7664698213053214</v>
      </c>
    </row>
    <row r="13" spans="1:14" ht="15.6" customHeight="1">
      <c r="A13" s="188" t="s">
        <v>175</v>
      </c>
      <c r="B13" s="189">
        <v>0</v>
      </c>
      <c r="C13" s="189">
        <v>0</v>
      </c>
      <c r="D13" s="189">
        <v>40</v>
      </c>
      <c r="E13" s="189">
        <v>58</v>
      </c>
      <c r="F13" s="190">
        <v>45</v>
      </c>
    </row>
    <row r="14" spans="1:14" ht="15.6" customHeight="1">
      <c r="A14" s="188" t="s">
        <v>148</v>
      </c>
      <c r="B14" s="189">
        <v>174804.5</v>
      </c>
      <c r="C14" s="189">
        <v>154885.5</v>
      </c>
      <c r="D14" s="189">
        <v>1336242.5</v>
      </c>
      <c r="E14" s="189">
        <v>1295405.5</v>
      </c>
      <c r="F14" s="190">
        <v>-3.0561069566339971</v>
      </c>
    </row>
    <row r="15" spans="1:14" ht="15.6" customHeight="1">
      <c r="A15" s="188" t="s">
        <v>145</v>
      </c>
      <c r="B15" s="189">
        <v>26763.25</v>
      </c>
      <c r="C15" s="189">
        <v>32421.5</v>
      </c>
      <c r="D15" s="189">
        <v>268260.75</v>
      </c>
      <c r="E15" s="189">
        <v>257717.25</v>
      </c>
      <c r="F15" s="190">
        <v>-3.9303177971432599</v>
      </c>
    </row>
    <row r="16" spans="1:14" ht="15.6" customHeight="1">
      <c r="A16" s="188" t="s">
        <v>144</v>
      </c>
      <c r="B16" s="189">
        <v>3973</v>
      </c>
      <c r="C16" s="189">
        <v>2827</v>
      </c>
      <c r="D16" s="189">
        <v>24971</v>
      </c>
      <c r="E16" s="189">
        <v>23362.5</v>
      </c>
      <c r="F16" s="190">
        <v>-6.44147210764487</v>
      </c>
      <c r="G16" s="1"/>
    </row>
    <row r="17" spans="1:7" ht="15.6" customHeight="1">
      <c r="A17" s="188" t="s">
        <v>150</v>
      </c>
      <c r="B17" s="189">
        <v>6708.5</v>
      </c>
      <c r="C17" s="189">
        <v>7983</v>
      </c>
      <c r="D17" s="189">
        <v>57499.25</v>
      </c>
      <c r="E17" s="189">
        <v>58236.25</v>
      </c>
      <c r="F17" s="190">
        <v>1.2817558489893339</v>
      </c>
      <c r="G17" s="2"/>
    </row>
    <row r="18" spans="1:7" ht="15.6" customHeight="1">
      <c r="A18" s="188" t="s">
        <v>147</v>
      </c>
      <c r="B18" s="189">
        <v>12</v>
      </c>
      <c r="C18" s="189">
        <v>7.5</v>
      </c>
      <c r="D18" s="189">
        <v>100</v>
      </c>
      <c r="E18" s="189">
        <v>91.25</v>
      </c>
      <c r="F18" s="190">
        <v>-8.75</v>
      </c>
    </row>
    <row r="19" spans="1:7" ht="15.6" customHeight="1">
      <c r="A19" s="188" t="s">
        <v>143</v>
      </c>
      <c r="B19" s="189">
        <v>608</v>
      </c>
      <c r="C19" s="189">
        <v>43.5</v>
      </c>
      <c r="D19" s="189">
        <v>8311</v>
      </c>
      <c r="E19" s="189">
        <v>1432.75</v>
      </c>
      <c r="F19" s="190">
        <v>-82.760798941162307</v>
      </c>
    </row>
    <row r="20" spans="1:7" ht="15.6" customHeight="1">
      <c r="A20" s="188" t="s">
        <v>142</v>
      </c>
      <c r="B20" s="189">
        <v>3967</v>
      </c>
      <c r="C20" s="189">
        <v>5261</v>
      </c>
      <c r="D20" s="189">
        <v>38822</v>
      </c>
      <c r="E20" s="189">
        <v>42126</v>
      </c>
      <c r="F20" s="190">
        <v>8.5106382978723474</v>
      </c>
    </row>
    <row r="21" spans="1:7" ht="15.6" customHeight="1">
      <c r="A21" s="188" t="s">
        <v>149</v>
      </c>
      <c r="B21" s="189">
        <v>821</v>
      </c>
      <c r="C21" s="189">
        <v>207</v>
      </c>
      <c r="D21" s="189">
        <v>27291.25</v>
      </c>
      <c r="E21" s="189">
        <v>4506.25</v>
      </c>
      <c r="F21" s="190">
        <v>-83.488297531260017</v>
      </c>
    </row>
    <row r="22" spans="1:7" ht="15.6" customHeight="1">
      <c r="A22" s="188" t="s">
        <v>146</v>
      </c>
      <c r="B22" s="189">
        <v>5593</v>
      </c>
      <c r="C22" s="189">
        <v>7722</v>
      </c>
      <c r="D22" s="189">
        <v>55987</v>
      </c>
      <c r="E22" s="189">
        <v>67592</v>
      </c>
      <c r="F22" s="190">
        <v>20.72802614892743</v>
      </c>
    </row>
    <row r="23" spans="1:7" ht="15.6" customHeight="1">
      <c r="A23" s="188" t="s">
        <v>165</v>
      </c>
      <c r="B23" s="189">
        <v>5380.25</v>
      </c>
      <c r="C23" s="189">
        <v>10288.75</v>
      </c>
      <c r="D23" s="189">
        <v>24929</v>
      </c>
      <c r="E23" s="189">
        <v>56792</v>
      </c>
      <c r="F23" s="190">
        <v>127.81499458462029</v>
      </c>
    </row>
    <row r="24" spans="1:7" ht="15.6" customHeight="1">
      <c r="A24" s="188" t="s">
        <v>141</v>
      </c>
      <c r="B24" s="189">
        <v>2116.5</v>
      </c>
      <c r="C24" s="189">
        <v>2582.5</v>
      </c>
      <c r="D24" s="189">
        <v>21466</v>
      </c>
      <c r="E24" s="189">
        <v>23885.75</v>
      </c>
      <c r="F24" s="190">
        <v>11.272477406130619</v>
      </c>
    </row>
    <row r="25" spans="1:7" ht="15.6" customHeight="1">
      <c r="A25" s="188" t="s">
        <v>140</v>
      </c>
      <c r="B25" s="189">
        <v>0</v>
      </c>
      <c r="C25" s="189">
        <v>0</v>
      </c>
      <c r="D25" s="189">
        <v>0</v>
      </c>
      <c r="E25" s="189">
        <v>0</v>
      </c>
      <c r="F25" s="190" t="s">
        <v>151</v>
      </c>
    </row>
    <row r="26" spans="1:7" ht="15.6" customHeight="1">
      <c r="A26" s="188" t="s">
        <v>152</v>
      </c>
      <c r="B26" s="189">
        <v>0</v>
      </c>
      <c r="C26" s="189">
        <v>0</v>
      </c>
      <c r="D26" s="189">
        <v>154</v>
      </c>
      <c r="E26" s="189">
        <v>0</v>
      </c>
      <c r="F26" s="190">
        <v>-100</v>
      </c>
    </row>
    <row r="27" spans="1:7" ht="15.6" customHeight="1">
      <c r="A27" s="188" t="s">
        <v>173</v>
      </c>
      <c r="B27" s="189">
        <v>0</v>
      </c>
      <c r="C27" s="189">
        <v>0</v>
      </c>
      <c r="D27" s="189">
        <v>2</v>
      </c>
      <c r="E27" s="189">
        <v>4</v>
      </c>
      <c r="F27" s="190">
        <v>100</v>
      </c>
    </row>
    <row r="28" spans="1:7" ht="15.6" customHeight="1">
      <c r="A28" s="188" t="s">
        <v>177</v>
      </c>
      <c r="B28" s="189">
        <v>3897</v>
      </c>
      <c r="C28" s="189">
        <v>5363</v>
      </c>
      <c r="D28" s="189">
        <v>45990</v>
      </c>
      <c r="E28" s="189">
        <v>41275</v>
      </c>
      <c r="F28" s="190">
        <v>-10.25222874537943</v>
      </c>
    </row>
    <row r="29" spans="1:7" ht="15.6" customHeight="1">
      <c r="A29" s="188" t="s">
        <v>178</v>
      </c>
      <c r="B29" s="189">
        <v>9343.5</v>
      </c>
      <c r="C29" s="189">
        <v>7566</v>
      </c>
      <c r="D29" s="189">
        <v>72523.25</v>
      </c>
      <c r="E29" s="189">
        <v>68142</v>
      </c>
      <c r="F29" s="190">
        <v>-6.0411661087995867</v>
      </c>
    </row>
    <row r="30" spans="1:7" ht="15.6" customHeight="1">
      <c r="A30" s="188" t="s">
        <v>179</v>
      </c>
      <c r="B30" s="189">
        <v>123</v>
      </c>
      <c r="C30" s="189">
        <v>63</v>
      </c>
      <c r="D30" s="189">
        <v>1586.25</v>
      </c>
      <c r="E30" s="189">
        <v>542.75</v>
      </c>
      <c r="F30" s="190">
        <v>-65.78408195429472</v>
      </c>
    </row>
    <row r="31" spans="1:7" ht="15.6" customHeight="1">
      <c r="A31" s="188" t="s">
        <v>180</v>
      </c>
      <c r="B31" s="189">
        <v>1352</v>
      </c>
      <c r="C31" s="189">
        <v>1473</v>
      </c>
      <c r="D31" s="189">
        <v>10314</v>
      </c>
      <c r="E31" s="189">
        <v>10980</v>
      </c>
      <c r="F31" s="190">
        <v>6.4572425828970381</v>
      </c>
    </row>
    <row r="32" spans="1:7" ht="15.6" customHeight="1">
      <c r="A32" s="188" t="s">
        <v>181</v>
      </c>
      <c r="B32" s="189">
        <v>252298</v>
      </c>
      <c r="C32" s="189">
        <v>259481</v>
      </c>
      <c r="D32" s="189">
        <v>1906959</v>
      </c>
      <c r="E32" s="189">
        <v>2024004</v>
      </c>
      <c r="F32" s="190">
        <v>6.1377827210758076</v>
      </c>
    </row>
    <row r="33" spans="1:6" ht="15.6" customHeight="1">
      <c r="A33" s="188" t="s">
        <v>182</v>
      </c>
      <c r="B33" s="189">
        <v>21503</v>
      </c>
      <c r="C33" s="189">
        <v>23879</v>
      </c>
      <c r="D33" s="189">
        <v>181807</v>
      </c>
      <c r="E33" s="189">
        <v>185430</v>
      </c>
      <c r="F33" s="190">
        <v>1.9927725555121609</v>
      </c>
    </row>
    <row r="34" spans="1:6" ht="15.6" customHeight="1">
      <c r="A34" s="188" t="s">
        <v>183</v>
      </c>
      <c r="B34" s="189">
        <v>597</v>
      </c>
      <c r="C34" s="189">
        <v>723.5</v>
      </c>
      <c r="D34" s="189">
        <v>4285.25</v>
      </c>
      <c r="E34" s="189">
        <v>4742</v>
      </c>
      <c r="F34" s="190">
        <v>10.658654687591151</v>
      </c>
    </row>
    <row r="35" spans="1:6" ht="15.6" customHeight="1">
      <c r="A35" s="156" t="s">
        <v>153</v>
      </c>
      <c r="B35" s="76">
        <f>SUM(B7:B34)</f>
        <v>581308.25</v>
      </c>
      <c r="C35" s="77">
        <f>SUM(C7:C34)</f>
        <v>582445.75</v>
      </c>
      <c r="D35" s="178">
        <f>SUM(D7:D34)</f>
        <v>4563725</v>
      </c>
      <c r="E35" s="178">
        <f>SUM(E7:E34)</f>
        <v>4644372.5</v>
      </c>
      <c r="F35" s="140">
        <f>E35*100/D35-100</f>
        <v>1.7671419728401645</v>
      </c>
    </row>
    <row r="36" spans="1:6" ht="15.6" customHeight="1">
      <c r="A36" s="73" t="s">
        <v>169</v>
      </c>
      <c r="B36" s="72"/>
      <c r="D36" s="13"/>
      <c r="F36" s="23"/>
    </row>
  </sheetData>
  <mergeCells count="3">
    <mergeCell ref="B5:C5"/>
    <mergeCell ref="D5:F5"/>
    <mergeCell ref="A5:A6"/>
  </mergeCells>
  <conditionalFormatting sqref="A7:F34">
    <cfRule type="expression" dxfId="33" priority="2">
      <formula>MOD(ROW(),2)=0</formula>
    </cfRule>
  </conditionalFormatting>
  <conditionalFormatting sqref="F7:F35">
    <cfRule type="expression" dxfId="32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B5E203-4789-49A9-8C16-F3BDA87CCB86}">
  <sheetPr codeName="Hoja24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32" t="s">
        <v>75</v>
      </c>
      <c r="E1" s="5"/>
      <c r="H1" s="4"/>
      <c r="I1" s="4"/>
      <c r="J1" s="4"/>
      <c r="K1" s="4"/>
      <c r="L1" s="4"/>
      <c r="M1" s="4"/>
    </row>
    <row r="2" spans="1:14" ht="15.6" customHeight="1">
      <c r="A2" s="139"/>
      <c r="H2" s="3"/>
      <c r="I2" s="3"/>
      <c r="J2" s="3"/>
      <c r="K2" s="3"/>
      <c r="L2" s="3"/>
      <c r="M2" s="3"/>
    </row>
    <row r="3" spans="1:14" ht="15.6" customHeight="1">
      <c r="H3" s="3"/>
      <c r="I3" s="3"/>
      <c r="J3" s="3"/>
      <c r="K3" s="3"/>
      <c r="L3" s="3"/>
      <c r="M3" s="3"/>
    </row>
    <row r="4" spans="1:14" ht="15.6" customHeight="1">
      <c r="A4" s="31" t="s">
        <v>76</v>
      </c>
    </row>
    <row r="5" spans="1:14" ht="15.6" customHeight="1">
      <c r="A5" s="210" t="s">
        <v>1</v>
      </c>
      <c r="B5" s="197" t="s">
        <v>176</v>
      </c>
      <c r="C5" s="197"/>
      <c r="D5" s="197" t="s">
        <v>0</v>
      </c>
      <c r="E5" s="197"/>
      <c r="F5" s="197"/>
      <c r="G5" s="6"/>
      <c r="M5" s="33"/>
      <c r="N5" s="74" t="s">
        <v>172</v>
      </c>
    </row>
    <row r="6" spans="1:14" ht="15.6" customHeight="1">
      <c r="A6" s="210"/>
      <c r="B6" s="164">
        <v>2025</v>
      </c>
      <c r="C6" s="164">
        <v>2026</v>
      </c>
      <c r="D6" s="164">
        <v>2025</v>
      </c>
      <c r="E6" s="164">
        <v>2026</v>
      </c>
      <c r="F6" s="154" t="s">
        <v>7</v>
      </c>
      <c r="G6" s="6"/>
    </row>
    <row r="7" spans="1:14" ht="15.6" customHeight="1">
      <c r="A7" s="188" t="s">
        <v>18</v>
      </c>
      <c r="B7" s="189">
        <v>82</v>
      </c>
      <c r="C7" s="189">
        <v>102</v>
      </c>
      <c r="D7" s="189">
        <v>719</v>
      </c>
      <c r="E7" s="189">
        <v>700</v>
      </c>
      <c r="F7" s="190">
        <v>-2.6425591098748238</v>
      </c>
      <c r="G7" s="37"/>
    </row>
    <row r="8" spans="1:14" ht="15.6" customHeight="1">
      <c r="A8" s="188" t="s">
        <v>11</v>
      </c>
      <c r="B8" s="189">
        <v>92</v>
      </c>
      <c r="C8" s="189">
        <v>83</v>
      </c>
      <c r="D8" s="189">
        <v>580</v>
      </c>
      <c r="E8" s="189">
        <v>565</v>
      </c>
      <c r="F8" s="190">
        <v>-2.58620689655173</v>
      </c>
      <c r="G8" s="6"/>
    </row>
    <row r="9" spans="1:14" ht="15.6" customHeight="1">
      <c r="A9" s="188" t="s">
        <v>8</v>
      </c>
      <c r="B9" s="189">
        <v>272</v>
      </c>
      <c r="C9" s="189">
        <v>255</v>
      </c>
      <c r="D9" s="189">
        <v>1235</v>
      </c>
      <c r="E9" s="189">
        <v>1218</v>
      </c>
      <c r="F9" s="190">
        <v>-1.3765182186234881</v>
      </c>
      <c r="G9" s="6"/>
    </row>
    <row r="10" spans="1:14" ht="15.6" customHeight="1">
      <c r="A10" s="188" t="s">
        <v>10</v>
      </c>
      <c r="B10" s="189">
        <v>50</v>
      </c>
      <c r="C10" s="189">
        <v>65</v>
      </c>
      <c r="D10" s="189">
        <v>524</v>
      </c>
      <c r="E10" s="189">
        <v>466</v>
      </c>
      <c r="F10" s="190">
        <v>-11.068702290076329</v>
      </c>
    </row>
    <row r="11" spans="1:14" ht="15.6" customHeight="1">
      <c r="A11" s="188" t="s">
        <v>9</v>
      </c>
      <c r="B11" s="189">
        <v>3228</v>
      </c>
      <c r="C11" s="189">
        <v>3203</v>
      </c>
      <c r="D11" s="189">
        <v>20469</v>
      </c>
      <c r="E11" s="189">
        <v>19858</v>
      </c>
      <c r="F11" s="190">
        <v>-2.9850017099027748</v>
      </c>
    </row>
    <row r="12" spans="1:14" ht="15.6" customHeight="1">
      <c r="A12" s="188" t="s">
        <v>6</v>
      </c>
      <c r="B12" s="189">
        <v>128</v>
      </c>
      <c r="C12" s="189">
        <v>137</v>
      </c>
      <c r="D12" s="189">
        <v>1025</v>
      </c>
      <c r="E12" s="189">
        <v>1125</v>
      </c>
      <c r="F12" s="190">
        <v>9.7560975609756042</v>
      </c>
    </row>
    <row r="13" spans="1:14" ht="15.6" customHeight="1">
      <c r="A13" s="188" t="s">
        <v>175</v>
      </c>
      <c r="B13" s="189">
        <v>5037</v>
      </c>
      <c r="C13" s="189">
        <v>5113</v>
      </c>
      <c r="D13" s="189">
        <v>31481</v>
      </c>
      <c r="E13" s="189">
        <v>30258</v>
      </c>
      <c r="F13" s="190">
        <v>-3.884882945268572</v>
      </c>
    </row>
    <row r="14" spans="1:14" ht="15.6" customHeight="1">
      <c r="A14" s="188" t="s">
        <v>148</v>
      </c>
      <c r="B14" s="189">
        <v>791</v>
      </c>
      <c r="C14" s="189">
        <v>795</v>
      </c>
      <c r="D14" s="189">
        <v>5571</v>
      </c>
      <c r="E14" s="189">
        <v>5555</v>
      </c>
      <c r="F14" s="190">
        <v>-0.2872015796086913</v>
      </c>
    </row>
    <row r="15" spans="1:14" ht="15.6" customHeight="1">
      <c r="A15" s="188" t="s">
        <v>145</v>
      </c>
      <c r="B15" s="189">
        <v>223</v>
      </c>
      <c r="C15" s="189">
        <v>216</v>
      </c>
      <c r="D15" s="189">
        <v>1792</v>
      </c>
      <c r="E15" s="189">
        <v>1704</v>
      </c>
      <c r="F15" s="190">
        <v>-4.9107142857142918</v>
      </c>
    </row>
    <row r="16" spans="1:14" ht="15.6" customHeight="1">
      <c r="A16" s="188" t="s">
        <v>144</v>
      </c>
      <c r="B16" s="189">
        <v>185</v>
      </c>
      <c r="C16" s="189">
        <v>215</v>
      </c>
      <c r="D16" s="189">
        <v>1364</v>
      </c>
      <c r="E16" s="189">
        <v>1590</v>
      </c>
      <c r="F16" s="190">
        <v>16.568914956011721</v>
      </c>
      <c r="G16" s="1"/>
    </row>
    <row r="17" spans="1:7" ht="15.6" customHeight="1">
      <c r="A17" s="188" t="s">
        <v>150</v>
      </c>
      <c r="B17" s="189">
        <v>105</v>
      </c>
      <c r="C17" s="189">
        <v>116</v>
      </c>
      <c r="D17" s="189">
        <v>905</v>
      </c>
      <c r="E17" s="189">
        <v>956</v>
      </c>
      <c r="F17" s="190">
        <v>5.6353591160221006</v>
      </c>
      <c r="G17" s="2"/>
    </row>
    <row r="18" spans="1:7" ht="15.6" customHeight="1">
      <c r="A18" s="188" t="s">
        <v>147</v>
      </c>
      <c r="B18" s="189">
        <v>974</v>
      </c>
      <c r="C18" s="189">
        <v>928</v>
      </c>
      <c r="D18" s="189">
        <v>7031</v>
      </c>
      <c r="E18" s="189">
        <v>6415</v>
      </c>
      <c r="F18" s="190">
        <v>-8.7612003982363831</v>
      </c>
    </row>
    <row r="19" spans="1:7" ht="15.6" customHeight="1">
      <c r="A19" s="188" t="s">
        <v>143</v>
      </c>
      <c r="B19" s="189">
        <v>82</v>
      </c>
      <c r="C19" s="189">
        <v>65</v>
      </c>
      <c r="D19" s="189">
        <v>613</v>
      </c>
      <c r="E19" s="189">
        <v>490</v>
      </c>
      <c r="F19" s="190">
        <v>-20.0652528548124</v>
      </c>
    </row>
    <row r="20" spans="1:7" ht="15.6" customHeight="1">
      <c r="A20" s="188" t="s">
        <v>142</v>
      </c>
      <c r="B20" s="189">
        <v>79</v>
      </c>
      <c r="C20" s="189">
        <v>114</v>
      </c>
      <c r="D20" s="189">
        <v>752</v>
      </c>
      <c r="E20" s="189">
        <v>773</v>
      </c>
      <c r="F20" s="190">
        <v>2.7925531914893611</v>
      </c>
    </row>
    <row r="21" spans="1:7" ht="15.6" customHeight="1">
      <c r="A21" s="188" t="s">
        <v>149</v>
      </c>
      <c r="B21" s="189">
        <v>166</v>
      </c>
      <c r="C21" s="189">
        <v>210</v>
      </c>
      <c r="D21" s="189">
        <v>1472</v>
      </c>
      <c r="E21" s="189">
        <v>1511</v>
      </c>
      <c r="F21" s="190">
        <v>2.649456521739125</v>
      </c>
    </row>
    <row r="22" spans="1:7" ht="15.6" customHeight="1">
      <c r="A22" s="188" t="s">
        <v>146</v>
      </c>
      <c r="B22" s="189">
        <v>1230</v>
      </c>
      <c r="C22" s="189">
        <v>1407</v>
      </c>
      <c r="D22" s="189">
        <v>9984</v>
      </c>
      <c r="E22" s="189">
        <v>10589</v>
      </c>
      <c r="F22" s="190">
        <v>6.059695512820511</v>
      </c>
    </row>
    <row r="23" spans="1:7" ht="15.6" customHeight="1">
      <c r="A23" s="188" t="s">
        <v>165</v>
      </c>
      <c r="B23" s="189">
        <v>102</v>
      </c>
      <c r="C23" s="189">
        <v>119</v>
      </c>
      <c r="D23" s="189">
        <v>829</v>
      </c>
      <c r="E23" s="189">
        <v>912</v>
      </c>
      <c r="F23" s="190">
        <v>10.01206272617611</v>
      </c>
    </row>
    <row r="24" spans="1:7" ht="15.6" customHeight="1">
      <c r="A24" s="188" t="s">
        <v>141</v>
      </c>
      <c r="B24" s="189">
        <v>30</v>
      </c>
      <c r="C24" s="189">
        <v>35</v>
      </c>
      <c r="D24" s="189">
        <v>313</v>
      </c>
      <c r="E24" s="189">
        <v>376</v>
      </c>
      <c r="F24" s="190">
        <v>20.12779552715655</v>
      </c>
    </row>
    <row r="25" spans="1:7" ht="15.6" customHeight="1">
      <c r="A25" s="188" t="s">
        <v>140</v>
      </c>
      <c r="B25" s="189">
        <v>79</v>
      </c>
      <c r="C25" s="189">
        <v>91</v>
      </c>
      <c r="D25" s="189">
        <v>523</v>
      </c>
      <c r="E25" s="189">
        <v>536</v>
      </c>
      <c r="F25" s="190">
        <v>2.4856596558317392</v>
      </c>
    </row>
    <row r="26" spans="1:7" ht="15.6" customHeight="1">
      <c r="A26" s="188" t="s">
        <v>152</v>
      </c>
      <c r="B26" s="189">
        <v>96</v>
      </c>
      <c r="C26" s="189">
        <v>84</v>
      </c>
      <c r="D26" s="189">
        <v>639</v>
      </c>
      <c r="E26" s="189">
        <v>437</v>
      </c>
      <c r="F26" s="190">
        <v>-31.611893583724559</v>
      </c>
    </row>
    <row r="27" spans="1:7" ht="15.6" customHeight="1">
      <c r="A27" s="188" t="s">
        <v>173</v>
      </c>
      <c r="B27" s="189">
        <v>60</v>
      </c>
      <c r="C27" s="189">
        <v>55</v>
      </c>
      <c r="D27" s="189">
        <v>590</v>
      </c>
      <c r="E27" s="189">
        <v>581</v>
      </c>
      <c r="F27" s="190">
        <v>-1.5254237288135639</v>
      </c>
    </row>
    <row r="28" spans="1:7" ht="15.6" customHeight="1">
      <c r="A28" s="188" t="s">
        <v>177</v>
      </c>
      <c r="B28" s="189">
        <v>1575</v>
      </c>
      <c r="C28" s="189">
        <v>1730</v>
      </c>
      <c r="D28" s="189">
        <v>12083</v>
      </c>
      <c r="E28" s="189">
        <v>12359</v>
      </c>
      <c r="F28" s="190">
        <v>2.2842009434743029</v>
      </c>
    </row>
    <row r="29" spans="1:7" ht="15.6" customHeight="1">
      <c r="A29" s="188" t="s">
        <v>178</v>
      </c>
      <c r="B29" s="189">
        <v>129</v>
      </c>
      <c r="C29" s="189">
        <v>129</v>
      </c>
      <c r="D29" s="189">
        <v>1049</v>
      </c>
      <c r="E29" s="189">
        <v>956</v>
      </c>
      <c r="F29" s="190">
        <v>-8.8655862726406127</v>
      </c>
    </row>
    <row r="30" spans="1:7" ht="15.6" customHeight="1">
      <c r="A30" s="188" t="s">
        <v>179</v>
      </c>
      <c r="B30" s="189">
        <v>80</v>
      </c>
      <c r="C30" s="189">
        <v>88</v>
      </c>
      <c r="D30" s="189">
        <v>617</v>
      </c>
      <c r="E30" s="189">
        <v>643</v>
      </c>
      <c r="F30" s="190">
        <v>4.2139384116693748</v>
      </c>
    </row>
    <row r="31" spans="1:7" ht="15.6" customHeight="1">
      <c r="A31" s="188" t="s">
        <v>180</v>
      </c>
      <c r="B31" s="189">
        <v>164</v>
      </c>
      <c r="C31" s="189">
        <v>190</v>
      </c>
      <c r="D31" s="189">
        <v>1436</v>
      </c>
      <c r="E31" s="189">
        <v>1480</v>
      </c>
      <c r="F31" s="190">
        <v>3.0640668523676871</v>
      </c>
    </row>
    <row r="32" spans="1:7" ht="15.6" customHeight="1">
      <c r="A32" s="188" t="s">
        <v>181</v>
      </c>
      <c r="B32" s="189">
        <v>606</v>
      </c>
      <c r="C32" s="189">
        <v>741</v>
      </c>
      <c r="D32" s="189">
        <v>4851</v>
      </c>
      <c r="E32" s="189">
        <v>4947</v>
      </c>
      <c r="F32" s="190">
        <v>1.978973407544842</v>
      </c>
    </row>
    <row r="33" spans="1:6" ht="15.6" customHeight="1">
      <c r="A33" s="188" t="s">
        <v>182</v>
      </c>
      <c r="B33" s="189">
        <v>133</v>
      </c>
      <c r="C33" s="189">
        <v>132</v>
      </c>
      <c r="D33" s="189">
        <v>1176</v>
      </c>
      <c r="E33" s="189">
        <v>1195</v>
      </c>
      <c r="F33" s="190">
        <v>1.615646258503403</v>
      </c>
    </row>
    <row r="34" spans="1:6" ht="15.6" customHeight="1">
      <c r="A34" s="188" t="s">
        <v>183</v>
      </c>
      <c r="B34" s="189">
        <v>40</v>
      </c>
      <c r="C34" s="189">
        <v>35</v>
      </c>
      <c r="D34" s="189">
        <v>278</v>
      </c>
      <c r="E34" s="189">
        <v>266</v>
      </c>
      <c r="F34" s="190">
        <v>-4.3165467625899234</v>
      </c>
    </row>
    <row r="35" spans="1:6" ht="15.6" customHeight="1">
      <c r="A35" s="156" t="s">
        <v>153</v>
      </c>
      <c r="B35" s="76">
        <f>SUM(B7:B34)</f>
        <v>15818</v>
      </c>
      <c r="C35" s="77">
        <f>SUM(C7:C34)</f>
        <v>16453</v>
      </c>
      <c r="D35" s="178">
        <f>SUM(D7:D34)</f>
        <v>109901</v>
      </c>
      <c r="E35" s="78">
        <f>SUM(E7:E34)</f>
        <v>108461</v>
      </c>
      <c r="F35" s="140">
        <f>E35*100/D35-100</f>
        <v>-1.3102701522279148</v>
      </c>
    </row>
    <row r="36" spans="1:6" ht="15.6" customHeight="1">
      <c r="A36" s="73" t="s">
        <v>77</v>
      </c>
      <c r="B36" s="72"/>
      <c r="D36" s="13"/>
      <c r="E36" s="23"/>
      <c r="F36" s="23"/>
    </row>
  </sheetData>
  <mergeCells count="3">
    <mergeCell ref="B5:C5"/>
    <mergeCell ref="D5:F5"/>
    <mergeCell ref="A5:A6"/>
  </mergeCells>
  <conditionalFormatting sqref="A7:F34">
    <cfRule type="expression" dxfId="31" priority="2">
      <formula>MOD(ROW(),2)=0</formula>
    </cfRule>
  </conditionalFormatting>
  <conditionalFormatting sqref="F7:F35">
    <cfRule type="expression" dxfId="30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EDFFD4-3AD8-4F36-8777-5EE19037FA85}">
  <sheetPr codeName="Hoja25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32" t="s">
        <v>74</v>
      </c>
      <c r="E1" s="5"/>
      <c r="H1" s="4"/>
      <c r="I1" s="4"/>
      <c r="J1" s="4"/>
      <c r="K1" s="4"/>
      <c r="L1" s="4"/>
      <c r="M1" s="4"/>
    </row>
    <row r="2" spans="1:14" ht="15.6" customHeight="1">
      <c r="A2" s="139"/>
      <c r="H2" s="3"/>
      <c r="I2" s="3"/>
      <c r="J2" s="3"/>
      <c r="K2" s="3"/>
      <c r="L2" s="3"/>
      <c r="M2" s="3"/>
    </row>
    <row r="3" spans="1:14" ht="15.6" customHeight="1">
      <c r="H3" s="3"/>
      <c r="I3" s="3"/>
      <c r="J3" s="3"/>
      <c r="K3" s="3"/>
      <c r="L3" s="3"/>
      <c r="M3" s="3"/>
    </row>
    <row r="4" spans="1:14" ht="15.6" customHeight="1">
      <c r="A4" s="31" t="s">
        <v>78</v>
      </c>
    </row>
    <row r="5" spans="1:14" ht="15.6" customHeight="1">
      <c r="A5" s="210" t="s">
        <v>1</v>
      </c>
      <c r="B5" s="197" t="s">
        <v>176</v>
      </c>
      <c r="C5" s="197"/>
      <c r="D5" s="197" t="s">
        <v>0</v>
      </c>
      <c r="E5" s="197"/>
      <c r="F5" s="197"/>
      <c r="G5" s="6"/>
      <c r="M5" s="33"/>
      <c r="N5" s="74" t="s">
        <v>172</v>
      </c>
    </row>
    <row r="6" spans="1:14" ht="15.6" customHeight="1">
      <c r="A6" s="210"/>
      <c r="B6" s="164">
        <v>2025</v>
      </c>
      <c r="C6" s="164">
        <v>2026</v>
      </c>
      <c r="D6" s="164">
        <v>2025</v>
      </c>
      <c r="E6" s="164">
        <v>2026</v>
      </c>
      <c r="F6" s="154" t="s">
        <v>7</v>
      </c>
      <c r="G6" s="6"/>
    </row>
    <row r="7" spans="1:14" ht="15.6" customHeight="1">
      <c r="A7" s="188" t="s">
        <v>18</v>
      </c>
      <c r="B7" s="189">
        <v>3114081</v>
      </c>
      <c r="C7" s="189">
        <v>3811424</v>
      </c>
      <c r="D7" s="189">
        <v>21530320</v>
      </c>
      <c r="E7" s="189">
        <v>20275220</v>
      </c>
      <c r="F7" s="190">
        <v>-5.8294535334356388</v>
      </c>
      <c r="G7" s="37"/>
    </row>
    <row r="8" spans="1:14" ht="15.6" customHeight="1">
      <c r="A8" s="188" t="s">
        <v>11</v>
      </c>
      <c r="B8" s="189">
        <v>3026675</v>
      </c>
      <c r="C8" s="189">
        <v>2043941</v>
      </c>
      <c r="D8" s="189">
        <v>13041219</v>
      </c>
      <c r="E8" s="189">
        <v>13379722</v>
      </c>
      <c r="F8" s="190">
        <v>2.5956392573424272</v>
      </c>
      <c r="G8" s="6"/>
    </row>
    <row r="9" spans="1:14" ht="15.6" customHeight="1">
      <c r="A9" s="188" t="s">
        <v>8</v>
      </c>
      <c r="B9" s="189">
        <v>6098929</v>
      </c>
      <c r="C9" s="189">
        <v>5895543</v>
      </c>
      <c r="D9" s="189">
        <v>24430239</v>
      </c>
      <c r="E9" s="189">
        <v>23519828</v>
      </c>
      <c r="F9" s="190">
        <v>-3.726574267243151</v>
      </c>
      <c r="G9" s="6"/>
    </row>
    <row r="10" spans="1:14" ht="15.6" customHeight="1">
      <c r="A10" s="188" t="s">
        <v>10</v>
      </c>
      <c r="B10" s="189">
        <v>291338</v>
      </c>
      <c r="C10" s="189">
        <v>457715</v>
      </c>
      <c r="D10" s="189">
        <v>3593688</v>
      </c>
      <c r="E10" s="189">
        <v>3478306</v>
      </c>
      <c r="F10" s="190">
        <v>-3.2106849565126372</v>
      </c>
    </row>
    <row r="11" spans="1:14" ht="15.6" customHeight="1">
      <c r="A11" s="188" t="s">
        <v>9</v>
      </c>
      <c r="B11" s="189">
        <v>52494542</v>
      </c>
      <c r="C11" s="189">
        <v>53403951</v>
      </c>
      <c r="D11" s="189">
        <v>363119497</v>
      </c>
      <c r="E11" s="189">
        <v>349885008</v>
      </c>
      <c r="F11" s="190">
        <v>-3.6446649406985752</v>
      </c>
    </row>
    <row r="12" spans="1:14" ht="15.6" customHeight="1">
      <c r="A12" s="188" t="s">
        <v>6</v>
      </c>
      <c r="B12" s="189">
        <v>3253902</v>
      </c>
      <c r="C12" s="189">
        <v>4049668</v>
      </c>
      <c r="D12" s="189">
        <v>23579660</v>
      </c>
      <c r="E12" s="189">
        <v>27387635</v>
      </c>
      <c r="F12" s="190">
        <v>16.149405886259601</v>
      </c>
    </row>
    <row r="13" spans="1:14" ht="15.6" customHeight="1">
      <c r="A13" s="188" t="s">
        <v>175</v>
      </c>
      <c r="B13" s="189">
        <v>29168521</v>
      </c>
      <c r="C13" s="189">
        <v>31168423</v>
      </c>
      <c r="D13" s="189">
        <v>187485081</v>
      </c>
      <c r="E13" s="189">
        <v>178773662</v>
      </c>
      <c r="F13" s="190">
        <v>-4.6464598428501063</v>
      </c>
    </row>
    <row r="14" spans="1:14" ht="15.6" customHeight="1">
      <c r="A14" s="188" t="s">
        <v>148</v>
      </c>
      <c r="B14" s="189">
        <v>35553873</v>
      </c>
      <c r="C14" s="189">
        <v>37241099</v>
      </c>
      <c r="D14" s="189">
        <v>246502607</v>
      </c>
      <c r="E14" s="189">
        <v>253874407</v>
      </c>
      <c r="F14" s="190">
        <v>2.9905566069733278</v>
      </c>
    </row>
    <row r="15" spans="1:14" ht="15.6" customHeight="1">
      <c r="A15" s="188" t="s">
        <v>145</v>
      </c>
      <c r="B15" s="189">
        <v>5444202</v>
      </c>
      <c r="C15" s="189">
        <v>6534223</v>
      </c>
      <c r="D15" s="189">
        <v>37021220</v>
      </c>
      <c r="E15" s="189">
        <v>41680159</v>
      </c>
      <c r="F15" s="190">
        <v>12.58450964068714</v>
      </c>
    </row>
    <row r="16" spans="1:14" ht="15.6" customHeight="1">
      <c r="A16" s="188" t="s">
        <v>144</v>
      </c>
      <c r="B16" s="189">
        <v>4650735</v>
      </c>
      <c r="C16" s="189">
        <v>5014101</v>
      </c>
      <c r="D16" s="189">
        <v>31573297</v>
      </c>
      <c r="E16" s="189">
        <v>34587635</v>
      </c>
      <c r="F16" s="190">
        <v>9.5471119154898503</v>
      </c>
      <c r="G16" s="1"/>
    </row>
    <row r="17" spans="1:7" ht="15.6" customHeight="1">
      <c r="A17" s="188" t="s">
        <v>150</v>
      </c>
      <c r="B17" s="189">
        <v>1364818</v>
      </c>
      <c r="C17" s="189">
        <v>1862392</v>
      </c>
      <c r="D17" s="189">
        <v>13187146</v>
      </c>
      <c r="E17" s="189">
        <v>14240111</v>
      </c>
      <c r="F17" s="190">
        <v>7.9847830607168504</v>
      </c>
      <c r="G17" s="2"/>
    </row>
    <row r="18" spans="1:7" ht="15.6" customHeight="1">
      <c r="A18" s="188" t="s">
        <v>147</v>
      </c>
      <c r="B18" s="189">
        <v>6811690</v>
      </c>
      <c r="C18" s="189">
        <v>7696790</v>
      </c>
      <c r="D18" s="189">
        <v>50372179</v>
      </c>
      <c r="E18" s="189">
        <v>55481235</v>
      </c>
      <c r="F18" s="190">
        <v>10.14261463654371</v>
      </c>
    </row>
    <row r="19" spans="1:7" ht="15.6" customHeight="1">
      <c r="A19" s="188" t="s">
        <v>143</v>
      </c>
      <c r="B19" s="189">
        <v>1441113</v>
      </c>
      <c r="C19" s="189">
        <v>1270626</v>
      </c>
      <c r="D19" s="189">
        <v>10582074</v>
      </c>
      <c r="E19" s="189">
        <v>8896123</v>
      </c>
      <c r="F19" s="190">
        <v>-15.93214146867618</v>
      </c>
    </row>
    <row r="20" spans="1:7" ht="15.6" customHeight="1">
      <c r="A20" s="188" t="s">
        <v>142</v>
      </c>
      <c r="B20" s="189">
        <v>1132613</v>
      </c>
      <c r="C20" s="189">
        <v>2687627</v>
      </c>
      <c r="D20" s="189">
        <v>12807451</v>
      </c>
      <c r="E20" s="189">
        <v>13254026</v>
      </c>
      <c r="F20" s="190">
        <v>3.4868374667215249</v>
      </c>
    </row>
    <row r="21" spans="1:7" ht="15.6" customHeight="1">
      <c r="A21" s="188" t="s">
        <v>149</v>
      </c>
      <c r="B21" s="189">
        <v>3035193</v>
      </c>
      <c r="C21" s="189">
        <v>3675755</v>
      </c>
      <c r="D21" s="189">
        <v>26888359</v>
      </c>
      <c r="E21" s="189">
        <v>25837485</v>
      </c>
      <c r="F21" s="190">
        <v>-3.9082861099853692</v>
      </c>
    </row>
    <row r="22" spans="1:7" ht="15.6" customHeight="1">
      <c r="A22" s="188" t="s">
        <v>146</v>
      </c>
      <c r="B22" s="189">
        <v>23579987</v>
      </c>
      <c r="C22" s="189">
        <v>25570979</v>
      </c>
      <c r="D22" s="189">
        <v>222895148</v>
      </c>
      <c r="E22" s="189">
        <v>225331308</v>
      </c>
      <c r="F22" s="190">
        <v>1.0929623286371419</v>
      </c>
    </row>
    <row r="23" spans="1:7" ht="15.6" customHeight="1">
      <c r="A23" s="188" t="s">
        <v>165</v>
      </c>
      <c r="B23" s="189">
        <v>5754171</v>
      </c>
      <c r="C23" s="189">
        <v>5560222</v>
      </c>
      <c r="D23" s="189">
        <v>41772148</v>
      </c>
      <c r="E23" s="189">
        <v>42407662</v>
      </c>
      <c r="F23" s="190">
        <v>1.521382141995673</v>
      </c>
    </row>
    <row r="24" spans="1:7" ht="15.6" customHeight="1">
      <c r="A24" s="188" t="s">
        <v>141</v>
      </c>
      <c r="B24" s="189">
        <v>142503</v>
      </c>
      <c r="C24" s="189">
        <v>280802</v>
      </c>
      <c r="D24" s="189">
        <v>1912661</v>
      </c>
      <c r="E24" s="189">
        <v>2369403</v>
      </c>
      <c r="F24" s="190">
        <v>23.879924356694669</v>
      </c>
    </row>
    <row r="25" spans="1:7" ht="15.6" customHeight="1">
      <c r="A25" s="188" t="s">
        <v>140</v>
      </c>
      <c r="B25" s="189">
        <v>2243780</v>
      </c>
      <c r="C25" s="189">
        <v>2611679</v>
      </c>
      <c r="D25" s="189">
        <v>14868762</v>
      </c>
      <c r="E25" s="189">
        <v>15115564</v>
      </c>
      <c r="F25" s="190">
        <v>1.6598691942207471</v>
      </c>
    </row>
    <row r="26" spans="1:7" ht="15.6" customHeight="1">
      <c r="A26" s="188" t="s">
        <v>152</v>
      </c>
      <c r="B26" s="189">
        <v>1513237</v>
      </c>
      <c r="C26" s="189">
        <v>1904538</v>
      </c>
      <c r="D26" s="189">
        <v>10613085</v>
      </c>
      <c r="E26" s="189">
        <v>8619160</v>
      </c>
      <c r="F26" s="190">
        <v>-18.787421376536599</v>
      </c>
    </row>
    <row r="27" spans="1:7" ht="15.6" customHeight="1">
      <c r="A27" s="188" t="s">
        <v>173</v>
      </c>
      <c r="B27" s="189">
        <v>358263</v>
      </c>
      <c r="C27" s="189">
        <v>322125</v>
      </c>
      <c r="D27" s="189">
        <v>4567679</v>
      </c>
      <c r="E27" s="189">
        <v>4372603</v>
      </c>
      <c r="F27" s="190">
        <v>-4.2707904824310106</v>
      </c>
    </row>
    <row r="28" spans="1:7" ht="15.6" customHeight="1">
      <c r="A28" s="188" t="s">
        <v>177</v>
      </c>
      <c r="B28" s="189">
        <v>15721578</v>
      </c>
      <c r="C28" s="189">
        <v>17164676</v>
      </c>
      <c r="D28" s="189">
        <v>146878936</v>
      </c>
      <c r="E28" s="189">
        <v>155957119</v>
      </c>
      <c r="F28" s="190">
        <v>6.180724920284006</v>
      </c>
    </row>
    <row r="29" spans="1:7" ht="15.6" customHeight="1">
      <c r="A29" s="188" t="s">
        <v>178</v>
      </c>
      <c r="B29" s="189">
        <v>2610534</v>
      </c>
      <c r="C29" s="189">
        <v>2997822</v>
      </c>
      <c r="D29" s="189">
        <v>20671983</v>
      </c>
      <c r="E29" s="189">
        <v>19677282</v>
      </c>
      <c r="F29" s="190">
        <v>-4.811831549977569</v>
      </c>
    </row>
    <row r="30" spans="1:7" ht="15.6" customHeight="1">
      <c r="A30" s="188" t="s">
        <v>179</v>
      </c>
      <c r="B30" s="189">
        <v>428327</v>
      </c>
      <c r="C30" s="189">
        <v>455085</v>
      </c>
      <c r="D30" s="189">
        <v>3693920</v>
      </c>
      <c r="E30" s="189">
        <v>3961349</v>
      </c>
      <c r="F30" s="190">
        <v>7.2397074110971573</v>
      </c>
    </row>
    <row r="31" spans="1:7" ht="15.6" customHeight="1">
      <c r="A31" s="188" t="s">
        <v>180</v>
      </c>
      <c r="B31" s="189">
        <v>4178279</v>
      </c>
      <c r="C31" s="189">
        <v>4150757</v>
      </c>
      <c r="D31" s="189">
        <v>30166942</v>
      </c>
      <c r="E31" s="189">
        <v>29960973</v>
      </c>
      <c r="F31" s="190">
        <v>-0.68276393411039749</v>
      </c>
    </row>
    <row r="32" spans="1:7" ht="15.6" customHeight="1">
      <c r="A32" s="188" t="s">
        <v>181</v>
      </c>
      <c r="B32" s="189">
        <v>25423749</v>
      </c>
      <c r="C32" s="189">
        <v>31924943</v>
      </c>
      <c r="D32" s="189">
        <v>201250815</v>
      </c>
      <c r="E32" s="189">
        <v>200119446</v>
      </c>
      <c r="F32" s="190">
        <v>-0.56216865506854674</v>
      </c>
    </row>
    <row r="33" spans="1:6" ht="15.6" customHeight="1">
      <c r="A33" s="188" t="s">
        <v>182</v>
      </c>
      <c r="B33" s="189">
        <v>3461887</v>
      </c>
      <c r="C33" s="189">
        <v>4041738</v>
      </c>
      <c r="D33" s="189">
        <v>31899990</v>
      </c>
      <c r="E33" s="189">
        <v>33349132</v>
      </c>
      <c r="F33" s="190">
        <v>4.5427663143468067</v>
      </c>
    </row>
    <row r="34" spans="1:6" ht="15.6" customHeight="1">
      <c r="A34" s="188" t="s">
        <v>183</v>
      </c>
      <c r="B34" s="189">
        <v>329238</v>
      </c>
      <c r="C34" s="189">
        <v>317488</v>
      </c>
      <c r="D34" s="189">
        <v>2202788</v>
      </c>
      <c r="E34" s="189">
        <v>2530889</v>
      </c>
      <c r="F34" s="190">
        <v>14.894806036713479</v>
      </c>
    </row>
    <row r="35" spans="1:6" ht="15.6" customHeight="1">
      <c r="A35" s="156" t="s">
        <v>153</v>
      </c>
      <c r="B35" s="76">
        <f>SUM(B7:B34)</f>
        <v>242627758</v>
      </c>
      <c r="C35" s="77">
        <f>SUM(C7:C34)</f>
        <v>264116132</v>
      </c>
      <c r="D35" s="178">
        <f>SUM(D7:D34)</f>
        <v>1799108894</v>
      </c>
      <c r="E35" s="78">
        <f>SUM(E7:E34)</f>
        <v>1808322452</v>
      </c>
      <c r="F35" s="140">
        <f>E35*100/D35-100</f>
        <v>0.51211786183299068</v>
      </c>
    </row>
    <row r="36" spans="1:6" ht="15.6" customHeight="1">
      <c r="A36" s="73" t="s">
        <v>77</v>
      </c>
      <c r="B36" s="72"/>
      <c r="D36" s="13"/>
      <c r="E36" s="23"/>
      <c r="F36" s="23"/>
    </row>
  </sheetData>
  <mergeCells count="3">
    <mergeCell ref="B5:C5"/>
    <mergeCell ref="D5:F5"/>
    <mergeCell ref="A5:A6"/>
  </mergeCells>
  <conditionalFormatting sqref="A7:F34">
    <cfRule type="expression" dxfId="29" priority="2">
      <formula>MOD(ROW(),2)=0</formula>
    </cfRule>
  </conditionalFormatting>
  <conditionalFormatting sqref="F7:F35">
    <cfRule type="expression" dxfId="28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9706CE-36ED-42D1-93A7-A20CF9319F50}">
  <sheetPr codeName="Hoja26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32" t="s">
        <v>79</v>
      </c>
      <c r="E1" s="5"/>
      <c r="H1" s="4"/>
      <c r="I1" s="4"/>
      <c r="J1" s="4"/>
      <c r="K1" s="4"/>
      <c r="L1" s="4"/>
      <c r="M1" s="4"/>
    </row>
    <row r="2" spans="1:14" ht="15.6" customHeight="1">
      <c r="A2" s="139"/>
      <c r="H2" s="3"/>
      <c r="I2" s="3"/>
      <c r="J2" s="3"/>
      <c r="K2" s="3"/>
      <c r="L2" s="3"/>
      <c r="M2" s="3"/>
    </row>
    <row r="3" spans="1:14" ht="15.6" customHeight="1">
      <c r="H3" s="3"/>
      <c r="I3" s="3"/>
      <c r="J3" s="3"/>
      <c r="K3" s="3"/>
      <c r="L3" s="3"/>
      <c r="M3" s="3"/>
    </row>
    <row r="4" spans="1:14" ht="15.6" customHeight="1">
      <c r="A4" s="31" t="s">
        <v>76</v>
      </c>
    </row>
    <row r="5" spans="1:14" ht="15.6" customHeight="1">
      <c r="A5" s="210" t="s">
        <v>1</v>
      </c>
      <c r="B5" s="197" t="s">
        <v>176</v>
      </c>
      <c r="C5" s="197"/>
      <c r="D5" s="197" t="s">
        <v>0</v>
      </c>
      <c r="E5" s="197"/>
      <c r="F5" s="197"/>
      <c r="G5" s="6"/>
      <c r="M5" s="33"/>
      <c r="N5" s="74" t="s">
        <v>172</v>
      </c>
    </row>
    <row r="6" spans="1:14" ht="15.6" customHeight="1">
      <c r="A6" s="210"/>
      <c r="B6" s="164">
        <v>2025</v>
      </c>
      <c r="C6" s="164">
        <v>2026</v>
      </c>
      <c r="D6" s="164">
        <v>2025</v>
      </c>
      <c r="E6" s="164">
        <v>2026</v>
      </c>
      <c r="F6" s="154" t="s">
        <v>7</v>
      </c>
      <c r="G6" s="6"/>
    </row>
    <row r="7" spans="1:14" ht="15.6" customHeight="1">
      <c r="A7" s="188" t="s">
        <v>18</v>
      </c>
      <c r="B7" s="189">
        <v>18</v>
      </c>
      <c r="C7" s="189">
        <v>24</v>
      </c>
      <c r="D7" s="189">
        <v>113</v>
      </c>
      <c r="E7" s="189">
        <v>106</v>
      </c>
      <c r="F7" s="190">
        <v>-6.1946902654867273</v>
      </c>
      <c r="G7" s="37"/>
    </row>
    <row r="8" spans="1:14" ht="15.6" customHeight="1">
      <c r="A8" s="188" t="s">
        <v>11</v>
      </c>
      <c r="B8" s="189">
        <v>13</v>
      </c>
      <c r="C8" s="189">
        <v>11</v>
      </c>
      <c r="D8" s="189">
        <v>64</v>
      </c>
      <c r="E8" s="189">
        <v>64</v>
      </c>
      <c r="F8" s="190">
        <v>0</v>
      </c>
      <c r="G8" s="6"/>
    </row>
    <row r="9" spans="1:14" ht="15.6" customHeight="1">
      <c r="A9" s="188" t="s">
        <v>8</v>
      </c>
      <c r="B9" s="189">
        <v>1</v>
      </c>
      <c r="C9" s="189">
        <v>4</v>
      </c>
      <c r="D9" s="189">
        <v>18</v>
      </c>
      <c r="E9" s="189">
        <v>17</v>
      </c>
      <c r="F9" s="190">
        <v>-5.5555555555555571</v>
      </c>
      <c r="G9" s="6"/>
    </row>
    <row r="10" spans="1:14" ht="15.6" customHeight="1">
      <c r="A10" s="188" t="s">
        <v>10</v>
      </c>
      <c r="B10" s="189">
        <v>0</v>
      </c>
      <c r="C10" s="189">
        <v>0</v>
      </c>
      <c r="D10" s="189">
        <v>1</v>
      </c>
      <c r="E10" s="189">
        <v>2</v>
      </c>
      <c r="F10" s="190">
        <v>100</v>
      </c>
    </row>
    <row r="11" spans="1:14" ht="15.6" customHeight="1">
      <c r="A11" s="188" t="s">
        <v>9</v>
      </c>
      <c r="B11" s="189">
        <v>0</v>
      </c>
      <c r="C11" s="189">
        <v>0</v>
      </c>
      <c r="D11" s="189">
        <v>0</v>
      </c>
      <c r="E11" s="189">
        <v>2</v>
      </c>
      <c r="F11" s="190" t="s">
        <v>151</v>
      </c>
    </row>
    <row r="12" spans="1:14" ht="15.6" customHeight="1">
      <c r="A12" s="188" t="s">
        <v>6</v>
      </c>
      <c r="B12" s="189">
        <v>27</v>
      </c>
      <c r="C12" s="189">
        <v>36</v>
      </c>
      <c r="D12" s="189">
        <v>196</v>
      </c>
      <c r="E12" s="189">
        <v>223</v>
      </c>
      <c r="F12" s="190">
        <v>13.77551020408163</v>
      </c>
    </row>
    <row r="13" spans="1:14" ht="15.6" customHeight="1">
      <c r="A13" s="188" t="s">
        <v>175</v>
      </c>
      <c r="B13" s="189">
        <v>96</v>
      </c>
      <c r="C13" s="189">
        <v>122</v>
      </c>
      <c r="D13" s="189">
        <v>524</v>
      </c>
      <c r="E13" s="189">
        <v>519</v>
      </c>
      <c r="F13" s="190">
        <v>-0.954198473282446</v>
      </c>
    </row>
    <row r="14" spans="1:14" ht="15.6" customHeight="1">
      <c r="A14" s="188" t="s">
        <v>148</v>
      </c>
      <c r="B14" s="189">
        <v>86</v>
      </c>
      <c r="C14" s="189">
        <v>96</v>
      </c>
      <c r="D14" s="189">
        <v>549</v>
      </c>
      <c r="E14" s="189">
        <v>577</v>
      </c>
      <c r="F14" s="190">
        <v>5.1001821493624817</v>
      </c>
    </row>
    <row r="15" spans="1:14" ht="15.6" customHeight="1">
      <c r="A15" s="188" t="s">
        <v>145</v>
      </c>
      <c r="B15" s="189">
        <v>14</v>
      </c>
      <c r="C15" s="189">
        <v>25</v>
      </c>
      <c r="D15" s="189">
        <v>66</v>
      </c>
      <c r="E15" s="189">
        <v>73</v>
      </c>
      <c r="F15" s="190">
        <v>10.606060606060611</v>
      </c>
    </row>
    <row r="16" spans="1:14" ht="15.6" customHeight="1">
      <c r="A16" s="188" t="s">
        <v>144</v>
      </c>
      <c r="B16" s="189">
        <v>14</v>
      </c>
      <c r="C16" s="189">
        <v>14</v>
      </c>
      <c r="D16" s="189">
        <v>101</v>
      </c>
      <c r="E16" s="189">
        <v>106</v>
      </c>
      <c r="F16" s="190">
        <v>4.9504950495049513</v>
      </c>
      <c r="G16" s="1"/>
    </row>
    <row r="17" spans="1:7" ht="15.6" customHeight="1">
      <c r="A17" s="188" t="s">
        <v>150</v>
      </c>
      <c r="B17" s="189">
        <v>0</v>
      </c>
      <c r="C17" s="189">
        <v>1</v>
      </c>
      <c r="D17" s="189">
        <v>3</v>
      </c>
      <c r="E17" s="189">
        <v>2</v>
      </c>
      <c r="F17" s="190">
        <v>-33.333333333333329</v>
      </c>
      <c r="G17" s="2"/>
    </row>
    <row r="18" spans="1:7" ht="15.6" customHeight="1">
      <c r="A18" s="188" t="s">
        <v>147</v>
      </c>
      <c r="B18" s="189">
        <v>0</v>
      </c>
      <c r="C18" s="189">
        <v>0</v>
      </c>
      <c r="D18" s="189">
        <v>8</v>
      </c>
      <c r="E18" s="189">
        <v>2</v>
      </c>
      <c r="F18" s="190">
        <v>-75</v>
      </c>
    </row>
    <row r="19" spans="1:7" ht="15.6" customHeight="1">
      <c r="A19" s="188" t="s">
        <v>143</v>
      </c>
      <c r="B19" s="189">
        <v>2</v>
      </c>
      <c r="C19" s="189">
        <v>5</v>
      </c>
      <c r="D19" s="189">
        <v>14</v>
      </c>
      <c r="E19" s="189">
        <v>13</v>
      </c>
      <c r="F19" s="190">
        <v>-7.1428571428571388</v>
      </c>
    </row>
    <row r="20" spans="1:7" ht="15.6" customHeight="1">
      <c r="A20" s="188" t="s">
        <v>142</v>
      </c>
      <c r="B20" s="189">
        <v>1</v>
      </c>
      <c r="C20" s="189">
        <v>10</v>
      </c>
      <c r="D20" s="189">
        <v>16</v>
      </c>
      <c r="E20" s="189">
        <v>29</v>
      </c>
      <c r="F20" s="190">
        <v>81.25</v>
      </c>
    </row>
    <row r="21" spans="1:7" ht="15.6" customHeight="1">
      <c r="A21" s="188" t="s">
        <v>149</v>
      </c>
      <c r="B21" s="189">
        <v>0</v>
      </c>
      <c r="C21" s="189">
        <v>0</v>
      </c>
      <c r="D21" s="189">
        <v>7</v>
      </c>
      <c r="E21" s="189">
        <v>9</v>
      </c>
      <c r="F21" s="190">
        <v>28.57142857142858</v>
      </c>
    </row>
    <row r="22" spans="1:7" ht="15.6" customHeight="1">
      <c r="A22" s="188" t="s">
        <v>146</v>
      </c>
      <c r="B22" s="189">
        <v>5</v>
      </c>
      <c r="C22" s="189">
        <v>3</v>
      </c>
      <c r="D22" s="189">
        <v>464</v>
      </c>
      <c r="E22" s="189">
        <v>507</v>
      </c>
      <c r="F22" s="190">
        <v>9.2672413793103487</v>
      </c>
    </row>
    <row r="23" spans="1:7" ht="15.6" customHeight="1">
      <c r="A23" s="188" t="s">
        <v>165</v>
      </c>
      <c r="B23" s="189">
        <v>19</v>
      </c>
      <c r="C23" s="189">
        <v>23</v>
      </c>
      <c r="D23" s="189">
        <v>191</v>
      </c>
      <c r="E23" s="189">
        <v>187</v>
      </c>
      <c r="F23" s="190">
        <v>-2.0942408376963328</v>
      </c>
    </row>
    <row r="24" spans="1:7" ht="15.6" customHeight="1">
      <c r="A24" s="188" t="s">
        <v>141</v>
      </c>
      <c r="B24" s="189">
        <v>0</v>
      </c>
      <c r="C24" s="189">
        <v>0</v>
      </c>
      <c r="D24" s="189">
        <v>0</v>
      </c>
      <c r="E24" s="189">
        <v>0</v>
      </c>
      <c r="F24" s="190" t="s">
        <v>151</v>
      </c>
    </row>
    <row r="25" spans="1:7" ht="15.6" customHeight="1">
      <c r="A25" s="188" t="s">
        <v>140</v>
      </c>
      <c r="B25" s="189">
        <v>0</v>
      </c>
      <c r="C25" s="189">
        <v>0</v>
      </c>
      <c r="D25" s="189">
        <v>7</v>
      </c>
      <c r="E25" s="189">
        <v>4</v>
      </c>
      <c r="F25" s="190">
        <v>-42.857142857142847</v>
      </c>
    </row>
    <row r="26" spans="1:7" ht="15.6" customHeight="1">
      <c r="A26" s="188" t="s">
        <v>152</v>
      </c>
      <c r="B26" s="189">
        <v>2</v>
      </c>
      <c r="C26" s="189">
        <v>5</v>
      </c>
      <c r="D26" s="189">
        <v>27</v>
      </c>
      <c r="E26" s="189">
        <v>37</v>
      </c>
      <c r="F26" s="190">
        <v>37.037037037037038</v>
      </c>
    </row>
    <row r="27" spans="1:7" ht="15.6" customHeight="1">
      <c r="A27" s="188" t="s">
        <v>173</v>
      </c>
      <c r="B27" s="189">
        <v>0</v>
      </c>
      <c r="C27" s="189">
        <v>0</v>
      </c>
      <c r="D27" s="189">
        <v>2</v>
      </c>
      <c r="E27" s="189">
        <v>5</v>
      </c>
      <c r="F27" s="190">
        <v>150</v>
      </c>
    </row>
    <row r="28" spans="1:7" ht="15.6" customHeight="1">
      <c r="A28" s="188" t="s">
        <v>177</v>
      </c>
      <c r="B28" s="189">
        <v>3</v>
      </c>
      <c r="C28" s="189">
        <v>3</v>
      </c>
      <c r="D28" s="189">
        <v>405</v>
      </c>
      <c r="E28" s="189">
        <v>430</v>
      </c>
      <c r="F28" s="190">
        <v>6.1728395061728349</v>
      </c>
    </row>
    <row r="29" spans="1:7" ht="15.6" customHeight="1">
      <c r="A29" s="188" t="s">
        <v>178</v>
      </c>
      <c r="B29" s="189">
        <v>3</v>
      </c>
      <c r="C29" s="189">
        <v>9</v>
      </c>
      <c r="D29" s="189">
        <v>23</v>
      </c>
      <c r="E29" s="189">
        <v>24</v>
      </c>
      <c r="F29" s="190">
        <v>4.3478260869565162</v>
      </c>
    </row>
    <row r="30" spans="1:7" ht="15.6" customHeight="1">
      <c r="A30" s="188" t="s">
        <v>179</v>
      </c>
      <c r="B30" s="189">
        <v>6</v>
      </c>
      <c r="C30" s="189">
        <v>5</v>
      </c>
      <c r="D30" s="189">
        <v>51</v>
      </c>
      <c r="E30" s="189">
        <v>56</v>
      </c>
      <c r="F30" s="190">
        <v>9.8039215686274446</v>
      </c>
    </row>
    <row r="31" spans="1:7" ht="15.6" customHeight="1">
      <c r="A31" s="188" t="s">
        <v>180</v>
      </c>
      <c r="B31" s="189">
        <v>6</v>
      </c>
      <c r="C31" s="189">
        <v>11</v>
      </c>
      <c r="D31" s="189">
        <v>36</v>
      </c>
      <c r="E31" s="189">
        <v>45</v>
      </c>
      <c r="F31" s="190">
        <v>25</v>
      </c>
    </row>
    <row r="32" spans="1:7" ht="15.6" customHeight="1">
      <c r="A32" s="188" t="s">
        <v>181</v>
      </c>
      <c r="B32" s="189">
        <v>27</v>
      </c>
      <c r="C32" s="189">
        <v>38</v>
      </c>
      <c r="D32" s="189">
        <v>189</v>
      </c>
      <c r="E32" s="189">
        <v>173</v>
      </c>
      <c r="F32" s="190">
        <v>-8.4656084656084687</v>
      </c>
    </row>
    <row r="33" spans="1:6" ht="15.6" customHeight="1">
      <c r="A33" s="188" t="s">
        <v>182</v>
      </c>
      <c r="B33" s="189">
        <v>9</v>
      </c>
      <c r="C33" s="189">
        <v>13</v>
      </c>
      <c r="D33" s="189">
        <v>72</v>
      </c>
      <c r="E33" s="189">
        <v>74</v>
      </c>
      <c r="F33" s="190">
        <v>2.777777777777771</v>
      </c>
    </row>
    <row r="34" spans="1:6" ht="15.6" customHeight="1">
      <c r="A34" s="188" t="s">
        <v>183</v>
      </c>
      <c r="B34" s="189">
        <v>0</v>
      </c>
      <c r="C34" s="189">
        <v>0</v>
      </c>
      <c r="D34" s="189">
        <v>3</v>
      </c>
      <c r="E34" s="189">
        <v>0</v>
      </c>
      <c r="F34" s="190">
        <v>-100</v>
      </c>
    </row>
    <row r="35" spans="1:6" ht="15.6" customHeight="1">
      <c r="A35" s="156" t="s">
        <v>153</v>
      </c>
      <c r="B35" s="76">
        <f>SUM(B7:B34)</f>
        <v>352</v>
      </c>
      <c r="C35" s="77">
        <f>SUM(C7:C34)</f>
        <v>458</v>
      </c>
      <c r="D35" s="178">
        <f>SUM(D7:D34)</f>
        <v>3150</v>
      </c>
      <c r="E35" s="178">
        <f>SUM(E7:E34)</f>
        <v>3286</v>
      </c>
      <c r="F35" s="140">
        <f>E35*100/D35-100</f>
        <v>4.3174603174603163</v>
      </c>
    </row>
    <row r="36" spans="1:6" ht="15.6" customHeight="1">
      <c r="A36" s="73" t="s">
        <v>161</v>
      </c>
      <c r="B36" s="72"/>
      <c r="D36" s="13"/>
      <c r="F36" s="23"/>
    </row>
  </sheetData>
  <mergeCells count="3">
    <mergeCell ref="B5:C5"/>
    <mergeCell ref="D5:F5"/>
    <mergeCell ref="A5:A6"/>
  </mergeCells>
  <conditionalFormatting sqref="A7:F34">
    <cfRule type="expression" dxfId="27" priority="2">
      <formula>MOD(ROW(),2)=0</formula>
    </cfRule>
  </conditionalFormatting>
  <conditionalFormatting sqref="F7:F35">
    <cfRule type="expression" dxfId="26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554423-34FF-4923-96D0-E84C3335C617}">
  <sheetPr codeName="Hoja27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32" t="s">
        <v>81</v>
      </c>
      <c r="E1" s="5"/>
      <c r="H1" s="4"/>
      <c r="I1" s="4"/>
      <c r="J1" s="4"/>
      <c r="K1" s="4"/>
      <c r="L1" s="4"/>
      <c r="M1" s="4"/>
    </row>
    <row r="2" spans="1:14" ht="15.6" customHeight="1">
      <c r="A2" s="139"/>
      <c r="H2" s="3"/>
      <c r="I2" s="3"/>
      <c r="J2" s="3"/>
      <c r="K2" s="3"/>
      <c r="L2" s="3"/>
      <c r="M2" s="3"/>
    </row>
    <row r="3" spans="1:14" ht="15.6" customHeight="1">
      <c r="H3" s="3"/>
      <c r="I3" s="3"/>
      <c r="J3" s="3"/>
      <c r="K3" s="3"/>
      <c r="L3" s="3"/>
      <c r="M3" s="3"/>
    </row>
    <row r="4" spans="1:14" ht="15.6" customHeight="1">
      <c r="A4" s="31" t="s">
        <v>76</v>
      </c>
    </row>
    <row r="5" spans="1:14" ht="15.6" customHeight="1">
      <c r="A5" s="210" t="s">
        <v>1</v>
      </c>
      <c r="B5" s="197" t="s">
        <v>176</v>
      </c>
      <c r="C5" s="197"/>
      <c r="D5" s="197" t="s">
        <v>0</v>
      </c>
      <c r="E5" s="197"/>
      <c r="F5" s="197"/>
      <c r="G5" s="6"/>
      <c r="M5" s="33"/>
      <c r="N5" s="74" t="s">
        <v>172</v>
      </c>
    </row>
    <row r="6" spans="1:14" ht="15.6" customHeight="1">
      <c r="A6" s="210"/>
      <c r="B6" s="164">
        <v>2025</v>
      </c>
      <c r="C6" s="164">
        <v>2026</v>
      </c>
      <c r="D6" s="164">
        <v>2025</v>
      </c>
      <c r="E6" s="164">
        <v>2026</v>
      </c>
      <c r="F6" s="154" t="s">
        <v>7</v>
      </c>
      <c r="G6" s="6"/>
    </row>
    <row r="7" spans="1:14" ht="15.6" customHeight="1">
      <c r="A7" s="188" t="s">
        <v>18</v>
      </c>
      <c r="B7" s="189">
        <v>52667</v>
      </c>
      <c r="C7" s="189">
        <v>73245</v>
      </c>
      <c r="D7" s="189">
        <v>305101</v>
      </c>
      <c r="E7" s="189">
        <v>282246</v>
      </c>
      <c r="F7" s="190">
        <v>-7.490962009301839</v>
      </c>
      <c r="G7" s="37"/>
    </row>
    <row r="8" spans="1:14" ht="15.6" customHeight="1">
      <c r="A8" s="188" t="s">
        <v>11</v>
      </c>
      <c r="B8" s="189">
        <v>81705</v>
      </c>
      <c r="C8" s="189">
        <v>59192</v>
      </c>
      <c r="D8" s="189">
        <v>296171</v>
      </c>
      <c r="E8" s="189">
        <v>298788</v>
      </c>
      <c r="F8" s="190">
        <v>0.88361115706804583</v>
      </c>
      <c r="G8" s="6"/>
    </row>
    <row r="9" spans="1:14" ht="15.6" customHeight="1">
      <c r="A9" s="188" t="s">
        <v>8</v>
      </c>
      <c r="B9" s="189">
        <v>279999</v>
      </c>
      <c r="C9" s="189">
        <v>273227</v>
      </c>
      <c r="D9" s="189">
        <v>712983</v>
      </c>
      <c r="E9" s="189">
        <v>700499</v>
      </c>
      <c r="F9" s="190">
        <v>-1.750953388790478</v>
      </c>
      <c r="G9" s="6"/>
    </row>
    <row r="10" spans="1:14" ht="15.6" customHeight="1">
      <c r="A10" s="188" t="s">
        <v>10</v>
      </c>
      <c r="B10" s="189">
        <v>0</v>
      </c>
      <c r="C10" s="189">
        <v>0</v>
      </c>
      <c r="D10" s="189">
        <v>221</v>
      </c>
      <c r="E10" s="189">
        <v>294</v>
      </c>
      <c r="F10" s="190">
        <v>33.031674208144807</v>
      </c>
    </row>
    <row r="11" spans="1:14" ht="15.6" customHeight="1">
      <c r="A11" s="188" t="s">
        <v>9</v>
      </c>
      <c r="B11" s="189">
        <v>1401061</v>
      </c>
      <c r="C11" s="189">
        <v>1323406</v>
      </c>
      <c r="D11" s="189">
        <v>4676685</v>
      </c>
      <c r="E11" s="189">
        <v>4509912</v>
      </c>
      <c r="F11" s="190">
        <v>-3.5660515942382318</v>
      </c>
    </row>
    <row r="12" spans="1:14" ht="15.6" customHeight="1">
      <c r="A12" s="188" t="s">
        <v>6</v>
      </c>
      <c r="B12" s="189">
        <v>66046</v>
      </c>
      <c r="C12" s="189">
        <v>83348</v>
      </c>
      <c r="D12" s="189">
        <v>375538</v>
      </c>
      <c r="E12" s="189">
        <v>438518</v>
      </c>
      <c r="F12" s="190">
        <v>16.770606436632249</v>
      </c>
    </row>
    <row r="13" spans="1:14" ht="15.6" customHeight="1">
      <c r="A13" s="188" t="s">
        <v>175</v>
      </c>
      <c r="B13" s="189">
        <v>1637683</v>
      </c>
      <c r="C13" s="189">
        <v>1620694</v>
      </c>
      <c r="D13" s="189">
        <v>7131079</v>
      </c>
      <c r="E13" s="189">
        <v>6828116</v>
      </c>
      <c r="F13" s="190">
        <v>-4.2484875009798628</v>
      </c>
    </row>
    <row r="14" spans="1:14" ht="15.6" customHeight="1">
      <c r="A14" s="188" t="s">
        <v>148</v>
      </c>
      <c r="B14" s="189">
        <v>901883</v>
      </c>
      <c r="C14" s="189">
        <v>941186</v>
      </c>
      <c r="D14" s="189">
        <v>3972055</v>
      </c>
      <c r="E14" s="189">
        <v>4172742</v>
      </c>
      <c r="F14" s="190">
        <v>5.0524728383670379</v>
      </c>
    </row>
    <row r="15" spans="1:14" ht="15.6" customHeight="1">
      <c r="A15" s="188" t="s">
        <v>145</v>
      </c>
      <c r="B15" s="189">
        <v>56792</v>
      </c>
      <c r="C15" s="189">
        <v>86984</v>
      </c>
      <c r="D15" s="189">
        <v>234842</v>
      </c>
      <c r="E15" s="189">
        <v>279607</v>
      </c>
      <c r="F15" s="190">
        <v>19.061752156769231</v>
      </c>
    </row>
    <row r="16" spans="1:14" ht="15.6" customHeight="1">
      <c r="A16" s="188" t="s">
        <v>144</v>
      </c>
      <c r="B16" s="189">
        <v>39195</v>
      </c>
      <c r="C16" s="189">
        <v>26443</v>
      </c>
      <c r="D16" s="189">
        <v>158339</v>
      </c>
      <c r="E16" s="189">
        <v>175175</v>
      </c>
      <c r="F16" s="190">
        <v>10.63288261262228</v>
      </c>
      <c r="G16" s="1"/>
    </row>
    <row r="17" spans="1:7" ht="15.6" customHeight="1">
      <c r="A17" s="188" t="s">
        <v>150</v>
      </c>
      <c r="B17" s="189">
        <v>0</v>
      </c>
      <c r="C17" s="189">
        <v>632</v>
      </c>
      <c r="D17" s="189">
        <v>1735</v>
      </c>
      <c r="E17" s="189">
        <v>877</v>
      </c>
      <c r="F17" s="190">
        <v>-49.452449567723342</v>
      </c>
      <c r="G17" s="2"/>
    </row>
    <row r="18" spans="1:7" ht="15.6" customHeight="1">
      <c r="A18" s="188" t="s">
        <v>147</v>
      </c>
      <c r="B18" s="189">
        <v>275987</v>
      </c>
      <c r="C18" s="189">
        <v>218871</v>
      </c>
      <c r="D18" s="189">
        <v>1411373</v>
      </c>
      <c r="E18" s="189">
        <v>1232878</v>
      </c>
      <c r="F18" s="190">
        <v>-12.64690482246721</v>
      </c>
    </row>
    <row r="19" spans="1:7" ht="15.6" customHeight="1">
      <c r="A19" s="188" t="s">
        <v>143</v>
      </c>
      <c r="B19" s="189">
        <v>302</v>
      </c>
      <c r="C19" s="189">
        <v>6107</v>
      </c>
      <c r="D19" s="189">
        <v>10908</v>
      </c>
      <c r="E19" s="189">
        <v>11084</v>
      </c>
      <c r="F19" s="190">
        <v>1.613494682801615</v>
      </c>
    </row>
    <row r="20" spans="1:7" ht="15.6" customHeight="1">
      <c r="A20" s="188" t="s">
        <v>142</v>
      </c>
      <c r="B20" s="189">
        <v>2456</v>
      </c>
      <c r="C20" s="189">
        <v>13503</v>
      </c>
      <c r="D20" s="189">
        <v>34184</v>
      </c>
      <c r="E20" s="189">
        <v>45383</v>
      </c>
      <c r="F20" s="190">
        <v>32.760940791013333</v>
      </c>
    </row>
    <row r="21" spans="1:7" ht="15.6" customHeight="1">
      <c r="A21" s="188" t="s">
        <v>149</v>
      </c>
      <c r="B21" s="189">
        <v>6766</v>
      </c>
      <c r="C21" s="189">
        <v>4253</v>
      </c>
      <c r="D21" s="189">
        <v>36103</v>
      </c>
      <c r="E21" s="189">
        <v>30608</v>
      </c>
      <c r="F21" s="190">
        <v>-15.220341799850431</v>
      </c>
    </row>
    <row r="22" spans="1:7" ht="15.6" customHeight="1">
      <c r="A22" s="188" t="s">
        <v>146</v>
      </c>
      <c r="B22" s="189">
        <v>226119</v>
      </c>
      <c r="C22" s="189">
        <v>233764</v>
      </c>
      <c r="D22" s="189">
        <v>2291448</v>
      </c>
      <c r="E22" s="189">
        <v>2402904</v>
      </c>
      <c r="F22" s="190">
        <v>4.8639986593629914</v>
      </c>
    </row>
    <row r="23" spans="1:7" ht="15.6" customHeight="1">
      <c r="A23" s="188" t="s">
        <v>165</v>
      </c>
      <c r="B23" s="189">
        <v>122685</v>
      </c>
      <c r="C23" s="189">
        <v>125260</v>
      </c>
      <c r="D23" s="189">
        <v>576335</v>
      </c>
      <c r="E23" s="189">
        <v>582456</v>
      </c>
      <c r="F23" s="190">
        <v>1.0620559223368391</v>
      </c>
    </row>
    <row r="24" spans="1:7" ht="15.6" customHeight="1">
      <c r="A24" s="188" t="s">
        <v>141</v>
      </c>
      <c r="B24" s="189">
        <v>0</v>
      </c>
      <c r="C24" s="189">
        <v>0</v>
      </c>
      <c r="D24" s="189">
        <v>0</v>
      </c>
      <c r="E24" s="189">
        <v>0</v>
      </c>
      <c r="F24" s="190" t="s">
        <v>151</v>
      </c>
    </row>
    <row r="25" spans="1:7" ht="15.6" customHeight="1">
      <c r="A25" s="188" t="s">
        <v>140</v>
      </c>
      <c r="B25" s="189">
        <v>116817</v>
      </c>
      <c r="C25" s="189">
        <v>124231</v>
      </c>
      <c r="D25" s="189">
        <v>425105</v>
      </c>
      <c r="E25" s="189">
        <v>475896</v>
      </c>
      <c r="F25" s="190">
        <v>11.94787170228531</v>
      </c>
    </row>
    <row r="26" spans="1:7" ht="15.6" customHeight="1">
      <c r="A26" s="188" t="s">
        <v>152</v>
      </c>
      <c r="B26" s="189">
        <v>70651</v>
      </c>
      <c r="C26" s="189">
        <v>71748</v>
      </c>
      <c r="D26" s="189">
        <v>181338</v>
      </c>
      <c r="E26" s="189">
        <v>210599</v>
      </c>
      <c r="F26" s="190">
        <v>16.13616561338495</v>
      </c>
    </row>
    <row r="27" spans="1:7" ht="15.6" customHeight="1">
      <c r="A27" s="188" t="s">
        <v>173</v>
      </c>
      <c r="B27" s="189">
        <v>0</v>
      </c>
      <c r="C27" s="189">
        <v>0</v>
      </c>
      <c r="D27" s="189">
        <v>1089</v>
      </c>
      <c r="E27" s="189">
        <v>1380</v>
      </c>
      <c r="F27" s="190">
        <v>26.721763085399449</v>
      </c>
    </row>
    <row r="28" spans="1:7" ht="15.6" customHeight="1">
      <c r="A28" s="188" t="s">
        <v>177</v>
      </c>
      <c r="B28" s="189">
        <v>658433</v>
      </c>
      <c r="C28" s="189">
        <v>693867</v>
      </c>
      <c r="D28" s="189">
        <v>4906273</v>
      </c>
      <c r="E28" s="189">
        <v>4946760</v>
      </c>
      <c r="F28" s="190">
        <v>0.82520887035842361</v>
      </c>
    </row>
    <row r="29" spans="1:7" ht="15.6" customHeight="1">
      <c r="A29" s="188" t="s">
        <v>178</v>
      </c>
      <c r="B29" s="189">
        <v>39387</v>
      </c>
      <c r="C29" s="189">
        <v>51415</v>
      </c>
      <c r="D29" s="189">
        <v>179977</v>
      </c>
      <c r="E29" s="189">
        <v>185890</v>
      </c>
      <c r="F29" s="190">
        <v>3.2854198036415738</v>
      </c>
    </row>
    <row r="30" spans="1:7" ht="15.6" customHeight="1">
      <c r="A30" s="188" t="s">
        <v>179</v>
      </c>
      <c r="B30" s="189">
        <v>1417</v>
      </c>
      <c r="C30" s="189">
        <v>712</v>
      </c>
      <c r="D30" s="189">
        <v>13814</v>
      </c>
      <c r="E30" s="189">
        <v>13024</v>
      </c>
      <c r="F30" s="190">
        <v>-5.718835963515275</v>
      </c>
    </row>
    <row r="31" spans="1:7" ht="15.6" customHeight="1">
      <c r="A31" s="188" t="s">
        <v>180</v>
      </c>
      <c r="B31" s="189">
        <v>21873</v>
      </c>
      <c r="C31" s="189">
        <v>28838</v>
      </c>
      <c r="D31" s="189">
        <v>79067</v>
      </c>
      <c r="E31" s="189">
        <v>84612</v>
      </c>
      <c r="F31" s="190">
        <v>7.0130395740321481</v>
      </c>
    </row>
    <row r="32" spans="1:7" ht="15.6" customHeight="1">
      <c r="A32" s="188" t="s">
        <v>181</v>
      </c>
      <c r="B32" s="189">
        <v>245933</v>
      </c>
      <c r="C32" s="189">
        <v>265698</v>
      </c>
      <c r="D32" s="189">
        <v>1142077</v>
      </c>
      <c r="E32" s="189">
        <v>1011303</v>
      </c>
      <c r="F32" s="190">
        <v>-11.450541425840809</v>
      </c>
    </row>
    <row r="33" spans="1:6" ht="15.6" customHeight="1">
      <c r="A33" s="188" t="s">
        <v>182</v>
      </c>
      <c r="B33" s="189">
        <v>25928</v>
      </c>
      <c r="C33" s="189">
        <v>28776</v>
      </c>
      <c r="D33" s="189">
        <v>186596</v>
      </c>
      <c r="E33" s="189">
        <v>187371</v>
      </c>
      <c r="F33" s="190">
        <v>0.41533580569786471</v>
      </c>
    </row>
    <row r="34" spans="1:6" ht="15.6" customHeight="1">
      <c r="A34" s="188" t="s">
        <v>183</v>
      </c>
      <c r="B34" s="189">
        <v>0</v>
      </c>
      <c r="C34" s="189">
        <v>0</v>
      </c>
      <c r="D34" s="189">
        <v>352</v>
      </c>
      <c r="E34" s="189">
        <v>0</v>
      </c>
      <c r="F34" s="190">
        <v>-100</v>
      </c>
    </row>
    <row r="35" spans="1:6" ht="15.6" customHeight="1">
      <c r="A35" s="156" t="s">
        <v>153</v>
      </c>
      <c r="B35" s="76">
        <f>SUM(B7:B34)</f>
        <v>6331785</v>
      </c>
      <c r="C35" s="77">
        <f>SUM(C7:C34)</f>
        <v>6355400</v>
      </c>
      <c r="D35" s="76">
        <f>SUM(D7:D34)</f>
        <v>29340788</v>
      </c>
      <c r="E35" s="78">
        <f>SUM(E7:E34)</f>
        <v>29108922</v>
      </c>
      <c r="F35" s="140">
        <f>E35*100/D35-100</f>
        <v>-0.79025144109967016</v>
      </c>
    </row>
    <row r="36" spans="1:6" ht="15.6" customHeight="1">
      <c r="A36" s="73" t="s">
        <v>80</v>
      </c>
      <c r="B36" s="72"/>
      <c r="D36" s="72"/>
      <c r="E36" s="23"/>
      <c r="F36" s="23"/>
    </row>
  </sheetData>
  <mergeCells count="3">
    <mergeCell ref="B5:C5"/>
    <mergeCell ref="D5:F5"/>
    <mergeCell ref="A5:A6"/>
  </mergeCells>
  <conditionalFormatting sqref="A7:F34">
    <cfRule type="expression" dxfId="25" priority="2">
      <formula>MOD(ROW(),2)=0</formula>
    </cfRule>
  </conditionalFormatting>
  <conditionalFormatting sqref="F7:F35">
    <cfRule type="expression" dxfId="24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221DEF-1C71-4C4F-88D7-DCB83DBEC441}">
  <sheetPr codeName="Hoja28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32" t="s">
        <v>87</v>
      </c>
      <c r="E1" s="5"/>
      <c r="H1" s="4"/>
      <c r="I1" s="4"/>
      <c r="J1" s="4"/>
      <c r="K1" s="4"/>
      <c r="L1" s="4"/>
      <c r="M1" s="4"/>
    </row>
    <row r="2" spans="1:14" ht="15.6" customHeight="1">
      <c r="A2" s="139"/>
      <c r="H2" s="3"/>
      <c r="I2" s="3"/>
      <c r="J2" s="3"/>
      <c r="K2" s="3"/>
      <c r="L2" s="3"/>
      <c r="M2" s="3"/>
    </row>
    <row r="3" spans="1:14" ht="15.6" customHeight="1">
      <c r="H3" s="3"/>
      <c r="I3" s="3"/>
      <c r="J3" s="3"/>
      <c r="K3" s="3"/>
      <c r="L3" s="3"/>
      <c r="M3" s="3"/>
    </row>
    <row r="4" spans="1:14" ht="15.6" customHeight="1">
      <c r="A4" s="31" t="s">
        <v>76</v>
      </c>
    </row>
    <row r="5" spans="1:14" ht="15.6" customHeight="1">
      <c r="A5" s="210" t="s">
        <v>1</v>
      </c>
      <c r="B5" s="197" t="s">
        <v>176</v>
      </c>
      <c r="C5" s="197"/>
      <c r="D5" s="197" t="s">
        <v>0</v>
      </c>
      <c r="E5" s="197"/>
      <c r="F5" s="197"/>
      <c r="G5" s="6"/>
      <c r="M5" s="33"/>
      <c r="N5" s="74" t="s">
        <v>172</v>
      </c>
    </row>
    <row r="6" spans="1:14" ht="15.6" customHeight="1">
      <c r="A6" s="210"/>
      <c r="B6" s="164">
        <v>2025</v>
      </c>
      <c r="C6" s="164">
        <v>2026</v>
      </c>
      <c r="D6" s="164">
        <v>2025</v>
      </c>
      <c r="E6" s="164">
        <v>2026</v>
      </c>
      <c r="F6" s="154" t="s">
        <v>7</v>
      </c>
      <c r="G6" s="6"/>
    </row>
    <row r="7" spans="1:14" ht="15.6" customHeight="1">
      <c r="A7" s="188" t="s">
        <v>18</v>
      </c>
      <c r="B7" s="189">
        <v>0</v>
      </c>
      <c r="C7" s="189">
        <v>0</v>
      </c>
      <c r="D7" s="189">
        <v>0</v>
      </c>
      <c r="E7" s="189">
        <v>0</v>
      </c>
      <c r="F7" s="190" t="s">
        <v>151</v>
      </c>
      <c r="G7" s="13"/>
    </row>
    <row r="8" spans="1:14" ht="15.6" customHeight="1">
      <c r="A8" s="188" t="s">
        <v>11</v>
      </c>
      <c r="B8" s="189">
        <v>35980</v>
      </c>
      <c r="C8" s="189">
        <v>26359</v>
      </c>
      <c r="D8" s="189">
        <v>123829</v>
      </c>
      <c r="E8" s="189">
        <v>107102</v>
      </c>
      <c r="F8" s="190">
        <v>-13.508144295762699</v>
      </c>
      <c r="G8" s="6"/>
    </row>
    <row r="9" spans="1:14" ht="15.6" customHeight="1">
      <c r="A9" s="188" t="s">
        <v>8</v>
      </c>
      <c r="B9" s="189">
        <v>279725</v>
      </c>
      <c r="C9" s="189">
        <v>268894</v>
      </c>
      <c r="D9" s="189">
        <v>701342</v>
      </c>
      <c r="E9" s="189">
        <v>691585</v>
      </c>
      <c r="F9" s="190">
        <v>-1.391190032822792</v>
      </c>
      <c r="G9" s="6"/>
    </row>
    <row r="10" spans="1:14" ht="15.6" customHeight="1">
      <c r="A10" s="188" t="s">
        <v>10</v>
      </c>
      <c r="B10" s="189">
        <v>0</v>
      </c>
      <c r="C10" s="189">
        <v>0</v>
      </c>
      <c r="D10" s="189">
        <v>0</v>
      </c>
      <c r="E10" s="189">
        <v>0</v>
      </c>
      <c r="F10" s="190" t="s">
        <v>151</v>
      </c>
    </row>
    <row r="11" spans="1:14" ht="15.6" customHeight="1">
      <c r="A11" s="188" t="s">
        <v>9</v>
      </c>
      <c r="B11" s="189">
        <v>1401061</v>
      </c>
      <c r="C11" s="189">
        <v>1323406</v>
      </c>
      <c r="D11" s="189">
        <v>4676685</v>
      </c>
      <c r="E11" s="189">
        <v>4509912</v>
      </c>
      <c r="F11" s="190">
        <v>-3.5660515942382318</v>
      </c>
    </row>
    <row r="12" spans="1:14" ht="15.6" customHeight="1">
      <c r="A12" s="188" t="s">
        <v>6</v>
      </c>
      <c r="B12" s="189">
        <v>5616</v>
      </c>
      <c r="C12" s="189">
        <v>5117</v>
      </c>
      <c r="D12" s="189">
        <v>30364</v>
      </c>
      <c r="E12" s="189">
        <v>29254</v>
      </c>
      <c r="F12" s="190">
        <v>-3.6556448425767338</v>
      </c>
    </row>
    <row r="13" spans="1:14" ht="15.6" customHeight="1">
      <c r="A13" s="188" t="s">
        <v>175</v>
      </c>
      <c r="B13" s="189">
        <v>1271459</v>
      </c>
      <c r="C13" s="189">
        <v>1227424</v>
      </c>
      <c r="D13" s="189">
        <v>5347628</v>
      </c>
      <c r="E13" s="189">
        <v>5188330</v>
      </c>
      <c r="F13" s="190">
        <v>-2.9788534280993408</v>
      </c>
    </row>
    <row r="14" spans="1:14" ht="15.6" customHeight="1">
      <c r="A14" s="188" t="s">
        <v>148</v>
      </c>
      <c r="B14" s="189">
        <v>413279</v>
      </c>
      <c r="C14" s="189">
        <v>399418</v>
      </c>
      <c r="D14" s="189">
        <v>1338366</v>
      </c>
      <c r="E14" s="189">
        <v>1328958</v>
      </c>
      <c r="F14" s="190">
        <v>-0.70294672757675869</v>
      </c>
    </row>
    <row r="15" spans="1:14" ht="15.6" customHeight="1">
      <c r="A15" s="188" t="s">
        <v>145</v>
      </c>
      <c r="B15" s="189">
        <v>26551</v>
      </c>
      <c r="C15" s="189">
        <v>25558</v>
      </c>
      <c r="D15" s="189">
        <v>116769</v>
      </c>
      <c r="E15" s="189">
        <v>106765</v>
      </c>
      <c r="F15" s="190">
        <v>-8.5673423597016267</v>
      </c>
    </row>
    <row r="16" spans="1:14" ht="15.6" customHeight="1">
      <c r="A16" s="188" t="s">
        <v>144</v>
      </c>
      <c r="B16" s="189">
        <v>0</v>
      </c>
      <c r="C16" s="189">
        <v>0</v>
      </c>
      <c r="D16" s="189">
        <v>0</v>
      </c>
      <c r="E16" s="189">
        <v>0</v>
      </c>
      <c r="F16" s="190" t="s">
        <v>151</v>
      </c>
      <c r="G16" s="1"/>
    </row>
    <row r="17" spans="1:7" ht="15.6" customHeight="1">
      <c r="A17" s="188" t="s">
        <v>150</v>
      </c>
      <c r="B17" s="189">
        <v>0</v>
      </c>
      <c r="C17" s="189">
        <v>0</v>
      </c>
      <c r="D17" s="189">
        <v>0</v>
      </c>
      <c r="E17" s="189">
        <v>0</v>
      </c>
      <c r="F17" s="190" t="s">
        <v>151</v>
      </c>
      <c r="G17" s="2"/>
    </row>
    <row r="18" spans="1:7" ht="15.6" customHeight="1">
      <c r="A18" s="188" t="s">
        <v>147</v>
      </c>
      <c r="B18" s="189">
        <v>275987</v>
      </c>
      <c r="C18" s="189">
        <v>218871</v>
      </c>
      <c r="D18" s="189">
        <v>1404162</v>
      </c>
      <c r="E18" s="189">
        <v>1232053</v>
      </c>
      <c r="F18" s="190">
        <v>-12.257061507148039</v>
      </c>
    </row>
    <row r="19" spans="1:7" ht="15.6" customHeight="1">
      <c r="A19" s="188" t="s">
        <v>143</v>
      </c>
      <c r="B19" s="189">
        <v>0</v>
      </c>
      <c r="C19" s="189">
        <v>0</v>
      </c>
      <c r="D19" s="189">
        <v>0</v>
      </c>
      <c r="E19" s="189">
        <v>0</v>
      </c>
      <c r="F19" s="190" t="s">
        <v>151</v>
      </c>
    </row>
    <row r="20" spans="1:7" ht="15.6" customHeight="1">
      <c r="A20" s="188" t="s">
        <v>142</v>
      </c>
      <c r="B20" s="189">
        <v>0</v>
      </c>
      <c r="C20" s="189">
        <v>0</v>
      </c>
      <c r="D20" s="189">
        <v>0</v>
      </c>
      <c r="E20" s="189">
        <v>5</v>
      </c>
      <c r="F20" s="190" t="s">
        <v>151</v>
      </c>
    </row>
    <row r="21" spans="1:7" ht="15.6" customHeight="1">
      <c r="A21" s="188" t="s">
        <v>149</v>
      </c>
      <c r="B21" s="189">
        <v>6766</v>
      </c>
      <c r="C21" s="189">
        <v>4253</v>
      </c>
      <c r="D21" s="189">
        <v>34088</v>
      </c>
      <c r="E21" s="189">
        <v>29486</v>
      </c>
      <c r="F21" s="190">
        <v>-13.50035203003989</v>
      </c>
    </row>
    <row r="22" spans="1:7" ht="15.6" customHeight="1">
      <c r="A22" s="188" t="s">
        <v>146</v>
      </c>
      <c r="B22" s="189">
        <v>206681</v>
      </c>
      <c r="C22" s="189">
        <v>221008</v>
      </c>
      <c r="D22" s="189">
        <v>1078638</v>
      </c>
      <c r="E22" s="189">
        <v>1082046</v>
      </c>
      <c r="F22" s="190">
        <v>0.31595400866648049</v>
      </c>
    </row>
    <row r="23" spans="1:7" ht="15.6" customHeight="1">
      <c r="A23" s="188" t="s">
        <v>165</v>
      </c>
      <c r="B23" s="189">
        <v>66840</v>
      </c>
      <c r="C23" s="189">
        <v>68114</v>
      </c>
      <c r="D23" s="189">
        <v>256354</v>
      </c>
      <c r="E23" s="189">
        <v>271065</v>
      </c>
      <c r="F23" s="190">
        <v>5.7385490376588564</v>
      </c>
    </row>
    <row r="24" spans="1:7" ht="15.6" customHeight="1">
      <c r="A24" s="188" t="s">
        <v>141</v>
      </c>
      <c r="B24" s="189">
        <v>0</v>
      </c>
      <c r="C24" s="189">
        <v>0</v>
      </c>
      <c r="D24" s="189">
        <v>0</v>
      </c>
      <c r="E24" s="189">
        <v>0</v>
      </c>
      <c r="F24" s="190" t="s">
        <v>151</v>
      </c>
    </row>
    <row r="25" spans="1:7" ht="15.6" customHeight="1">
      <c r="A25" s="188" t="s">
        <v>140</v>
      </c>
      <c r="B25" s="189">
        <v>116817</v>
      </c>
      <c r="C25" s="189">
        <v>124231</v>
      </c>
      <c r="D25" s="189">
        <v>421712</v>
      </c>
      <c r="E25" s="189">
        <v>470997</v>
      </c>
      <c r="F25" s="190">
        <v>11.686885836779609</v>
      </c>
    </row>
    <row r="26" spans="1:7" ht="15.6" customHeight="1">
      <c r="A26" s="188" t="s">
        <v>152</v>
      </c>
      <c r="B26" s="189">
        <v>68998</v>
      </c>
      <c r="C26" s="189">
        <v>59112</v>
      </c>
      <c r="D26" s="189">
        <v>156353</v>
      </c>
      <c r="E26" s="189">
        <v>143422</v>
      </c>
      <c r="F26" s="190">
        <v>-8.2703881601248526</v>
      </c>
    </row>
    <row r="27" spans="1:7" ht="15.6" customHeight="1">
      <c r="A27" s="188" t="s">
        <v>173</v>
      </c>
      <c r="B27" s="189">
        <v>0</v>
      </c>
      <c r="C27" s="189">
        <v>0</v>
      </c>
      <c r="D27" s="189">
        <v>5</v>
      </c>
      <c r="E27" s="189">
        <v>0</v>
      </c>
      <c r="F27" s="190">
        <v>-100</v>
      </c>
    </row>
    <row r="28" spans="1:7" ht="15.6" customHeight="1">
      <c r="A28" s="188" t="s">
        <v>177</v>
      </c>
      <c r="B28" s="189">
        <v>645329</v>
      </c>
      <c r="C28" s="189">
        <v>685860</v>
      </c>
      <c r="D28" s="189">
        <v>3975429</v>
      </c>
      <c r="E28" s="189">
        <v>3930705</v>
      </c>
      <c r="F28" s="190">
        <v>-1.1250106592269731</v>
      </c>
    </row>
    <row r="29" spans="1:7" ht="15.6" customHeight="1">
      <c r="A29" s="188" t="s">
        <v>178</v>
      </c>
      <c r="B29" s="189">
        <v>34771</v>
      </c>
      <c r="C29" s="189">
        <v>35519</v>
      </c>
      <c r="D29" s="189">
        <v>155628</v>
      </c>
      <c r="E29" s="189">
        <v>148362</v>
      </c>
      <c r="F29" s="190">
        <v>-4.6688256611920744</v>
      </c>
    </row>
    <row r="30" spans="1:7" ht="15.6" customHeight="1">
      <c r="A30" s="188" t="s">
        <v>179</v>
      </c>
      <c r="B30" s="189">
        <v>0</v>
      </c>
      <c r="C30" s="189">
        <v>0</v>
      </c>
      <c r="D30" s="189">
        <v>0</v>
      </c>
      <c r="E30" s="189">
        <v>0</v>
      </c>
      <c r="F30" s="190" t="s">
        <v>151</v>
      </c>
    </row>
    <row r="31" spans="1:7" ht="15.6" customHeight="1">
      <c r="A31" s="188" t="s">
        <v>180</v>
      </c>
      <c r="B31" s="189">
        <v>0</v>
      </c>
      <c r="C31" s="189">
        <v>0</v>
      </c>
      <c r="D31" s="189">
        <v>0</v>
      </c>
      <c r="E31" s="189">
        <v>19</v>
      </c>
      <c r="F31" s="190" t="s">
        <v>151</v>
      </c>
    </row>
    <row r="32" spans="1:7" ht="15.6" customHeight="1">
      <c r="A32" s="188" t="s">
        <v>181</v>
      </c>
      <c r="B32" s="189">
        <v>141099</v>
      </c>
      <c r="C32" s="189">
        <v>154021</v>
      </c>
      <c r="D32" s="189">
        <v>607020</v>
      </c>
      <c r="E32" s="189">
        <v>617605</v>
      </c>
      <c r="F32" s="190">
        <v>1.743764620605575</v>
      </c>
    </row>
    <row r="33" spans="1:6" ht="15.6" customHeight="1">
      <c r="A33" s="188" t="s">
        <v>182</v>
      </c>
      <c r="B33" s="189">
        <v>0</v>
      </c>
      <c r="C33" s="189">
        <v>0</v>
      </c>
      <c r="D33" s="189">
        <v>0</v>
      </c>
      <c r="E33" s="189">
        <v>0</v>
      </c>
      <c r="F33" s="190" t="s">
        <v>151</v>
      </c>
    </row>
    <row r="34" spans="1:6" ht="15.6" customHeight="1">
      <c r="A34" s="188" t="s">
        <v>183</v>
      </c>
      <c r="B34" s="189">
        <v>0</v>
      </c>
      <c r="C34" s="189">
        <v>0</v>
      </c>
      <c r="D34" s="189">
        <v>0</v>
      </c>
      <c r="E34" s="189">
        <v>0</v>
      </c>
      <c r="F34" s="190" t="s">
        <v>151</v>
      </c>
    </row>
    <row r="35" spans="1:6" ht="15.6" customHeight="1">
      <c r="A35" s="179" t="s">
        <v>153</v>
      </c>
      <c r="B35" s="178">
        <f>SUM(B7:B34)</f>
        <v>4996959</v>
      </c>
      <c r="C35" s="77">
        <f>SUM(C7:C34)</f>
        <v>4847165</v>
      </c>
      <c r="D35" s="76">
        <f>SUM(D7:D34)</f>
        <v>20424372</v>
      </c>
      <c r="E35" s="78">
        <f>SUM(E7:E34)</f>
        <v>19887671</v>
      </c>
      <c r="F35" s="140">
        <f>E35*100/D35-100</f>
        <v>-2.6277478690654448</v>
      </c>
    </row>
    <row r="36" spans="1:6" ht="15.6" customHeight="1">
      <c r="A36" s="73" t="s">
        <v>85</v>
      </c>
      <c r="B36" s="72"/>
      <c r="C36" s="23"/>
      <c r="D36" s="72"/>
      <c r="E36" s="23"/>
      <c r="F36" s="23"/>
    </row>
  </sheetData>
  <mergeCells count="3">
    <mergeCell ref="B5:C5"/>
    <mergeCell ref="D5:F5"/>
    <mergeCell ref="A5:A6"/>
  </mergeCells>
  <conditionalFormatting sqref="A7:F34">
    <cfRule type="expression" dxfId="23" priority="2">
      <formula>MOD(ROW(),2)=0</formula>
    </cfRule>
  </conditionalFormatting>
  <conditionalFormatting sqref="F7:F35">
    <cfRule type="expression" dxfId="22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868C37-DAC4-42A5-A7DF-3231D02C009E}">
  <sheetPr codeName="Hoja29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32" t="s">
        <v>83</v>
      </c>
      <c r="E1" s="5"/>
      <c r="H1" s="4"/>
      <c r="I1" s="4"/>
      <c r="J1" s="4"/>
      <c r="K1" s="4"/>
      <c r="L1" s="4"/>
      <c r="M1" s="4"/>
    </row>
    <row r="2" spans="1:14" ht="15.6" customHeight="1">
      <c r="A2" s="139"/>
      <c r="H2" s="3"/>
      <c r="I2" s="3"/>
      <c r="J2" s="3"/>
      <c r="K2" s="3"/>
      <c r="L2" s="3"/>
      <c r="M2" s="3"/>
    </row>
    <row r="3" spans="1:14" ht="15.6" customHeight="1">
      <c r="H3" s="3"/>
      <c r="I3" s="3"/>
      <c r="J3" s="3"/>
      <c r="K3" s="3"/>
      <c r="L3" s="3"/>
      <c r="M3" s="3"/>
    </row>
    <row r="4" spans="1:14" ht="15.6" customHeight="1">
      <c r="A4" s="31" t="s">
        <v>76</v>
      </c>
    </row>
    <row r="5" spans="1:14" ht="15.6" customHeight="1">
      <c r="A5" s="210" t="s">
        <v>1</v>
      </c>
      <c r="B5" s="197" t="s">
        <v>176</v>
      </c>
      <c r="C5" s="197"/>
      <c r="D5" s="197" t="s">
        <v>0</v>
      </c>
      <c r="E5" s="197"/>
      <c r="F5" s="197"/>
      <c r="G5" s="6"/>
      <c r="M5" s="33"/>
      <c r="N5" s="74" t="s">
        <v>172</v>
      </c>
    </row>
    <row r="6" spans="1:14" ht="15.6" customHeight="1">
      <c r="A6" s="210"/>
      <c r="B6" s="164">
        <v>2025</v>
      </c>
      <c r="C6" s="164">
        <v>2026</v>
      </c>
      <c r="D6" s="164">
        <v>2025</v>
      </c>
      <c r="E6" s="164">
        <v>2026</v>
      </c>
      <c r="F6" s="154" t="s">
        <v>7</v>
      </c>
      <c r="G6" s="6"/>
    </row>
    <row r="7" spans="1:14" ht="15.6" customHeight="1">
      <c r="A7" s="188" t="s">
        <v>18</v>
      </c>
      <c r="B7" s="189">
        <v>52667</v>
      </c>
      <c r="C7" s="189">
        <v>73245</v>
      </c>
      <c r="D7" s="189">
        <v>305101</v>
      </c>
      <c r="E7" s="189">
        <v>282246</v>
      </c>
      <c r="F7" s="190">
        <v>-7.490962009301839</v>
      </c>
      <c r="G7" s="13"/>
    </row>
    <row r="8" spans="1:14" ht="15.6" customHeight="1">
      <c r="A8" s="188" t="s">
        <v>11</v>
      </c>
      <c r="B8" s="189">
        <v>45725</v>
      </c>
      <c r="C8" s="189">
        <v>32833</v>
      </c>
      <c r="D8" s="189">
        <v>172342</v>
      </c>
      <c r="E8" s="189">
        <v>191686</v>
      </c>
      <c r="F8" s="190">
        <v>11.22419375427928</v>
      </c>
      <c r="G8" s="6"/>
    </row>
    <row r="9" spans="1:14" ht="15.6" customHeight="1">
      <c r="A9" s="188" t="s">
        <v>8</v>
      </c>
      <c r="B9" s="189">
        <v>274</v>
      </c>
      <c r="C9" s="189">
        <v>4333</v>
      </c>
      <c r="D9" s="189">
        <v>11641</v>
      </c>
      <c r="E9" s="189">
        <v>8914</v>
      </c>
      <c r="F9" s="190">
        <v>-23.425822523838161</v>
      </c>
      <c r="G9" s="6"/>
    </row>
    <row r="10" spans="1:14" ht="15.6" customHeight="1">
      <c r="A10" s="188" t="s">
        <v>10</v>
      </c>
      <c r="B10" s="189">
        <v>0</v>
      </c>
      <c r="C10" s="189">
        <v>0</v>
      </c>
      <c r="D10" s="189">
        <v>221</v>
      </c>
      <c r="E10" s="189">
        <v>294</v>
      </c>
      <c r="F10" s="190">
        <v>33.031674208144807</v>
      </c>
    </row>
    <row r="11" spans="1:14" ht="15.6" customHeight="1">
      <c r="A11" s="188" t="s">
        <v>9</v>
      </c>
      <c r="B11" s="189">
        <v>0</v>
      </c>
      <c r="C11" s="189">
        <v>0</v>
      </c>
      <c r="D11" s="189">
        <v>0</v>
      </c>
      <c r="E11" s="189">
        <v>0</v>
      </c>
      <c r="F11" s="190" t="s">
        <v>151</v>
      </c>
    </row>
    <row r="12" spans="1:14" ht="15.6" customHeight="1">
      <c r="A12" s="188" t="s">
        <v>6</v>
      </c>
      <c r="B12" s="189">
        <v>60430</v>
      </c>
      <c r="C12" s="189">
        <v>78231</v>
      </c>
      <c r="D12" s="189">
        <v>345174</v>
      </c>
      <c r="E12" s="189">
        <v>409264</v>
      </c>
      <c r="F12" s="190">
        <v>18.567447142600539</v>
      </c>
    </row>
    <row r="13" spans="1:14" ht="15.6" customHeight="1">
      <c r="A13" s="188" t="s">
        <v>175</v>
      </c>
      <c r="B13" s="189">
        <v>366224</v>
      </c>
      <c r="C13" s="189">
        <v>393270</v>
      </c>
      <c r="D13" s="189">
        <v>1783451</v>
      </c>
      <c r="E13" s="189">
        <v>1639786</v>
      </c>
      <c r="F13" s="190">
        <v>-8.055449799293612</v>
      </c>
    </row>
    <row r="14" spans="1:14" ht="15.6" customHeight="1">
      <c r="A14" s="188" t="s">
        <v>148</v>
      </c>
      <c r="B14" s="189">
        <v>488604</v>
      </c>
      <c r="C14" s="189">
        <v>541768</v>
      </c>
      <c r="D14" s="189">
        <v>2633689</v>
      </c>
      <c r="E14" s="189">
        <v>2843784</v>
      </c>
      <c r="F14" s="190">
        <v>7.9772137105026397</v>
      </c>
    </row>
    <row r="15" spans="1:14" ht="15.6" customHeight="1">
      <c r="A15" s="188" t="s">
        <v>145</v>
      </c>
      <c r="B15" s="189">
        <v>30241</v>
      </c>
      <c r="C15" s="189">
        <v>61426</v>
      </c>
      <c r="D15" s="189">
        <v>118073</v>
      </c>
      <c r="E15" s="189">
        <v>172842</v>
      </c>
      <c r="F15" s="190">
        <v>46.385710535008002</v>
      </c>
    </row>
    <row r="16" spans="1:14" ht="15.6" customHeight="1">
      <c r="A16" s="188" t="s">
        <v>144</v>
      </c>
      <c r="B16" s="189">
        <v>39195</v>
      </c>
      <c r="C16" s="189">
        <v>26443</v>
      </c>
      <c r="D16" s="189">
        <v>158339</v>
      </c>
      <c r="E16" s="189">
        <v>175175</v>
      </c>
      <c r="F16" s="190">
        <v>10.63288261262228</v>
      </c>
      <c r="G16" s="1"/>
    </row>
    <row r="17" spans="1:7" ht="15.6" customHeight="1">
      <c r="A17" s="188" t="s">
        <v>150</v>
      </c>
      <c r="B17" s="189">
        <v>0</v>
      </c>
      <c r="C17" s="189">
        <v>632</v>
      </c>
      <c r="D17" s="189">
        <v>1735</v>
      </c>
      <c r="E17" s="189">
        <v>877</v>
      </c>
      <c r="F17" s="190">
        <v>-49.452449567723342</v>
      </c>
      <c r="G17" s="2"/>
    </row>
    <row r="18" spans="1:7" ht="15.6" customHeight="1">
      <c r="A18" s="188" t="s">
        <v>147</v>
      </c>
      <c r="B18" s="189">
        <v>0</v>
      </c>
      <c r="C18" s="189">
        <v>0</v>
      </c>
      <c r="D18" s="189">
        <v>7211</v>
      </c>
      <c r="E18" s="189">
        <v>825</v>
      </c>
      <c r="F18" s="190">
        <v>-88.559145749549302</v>
      </c>
    </row>
    <row r="19" spans="1:7" ht="15.6" customHeight="1">
      <c r="A19" s="188" t="s">
        <v>143</v>
      </c>
      <c r="B19" s="189">
        <v>302</v>
      </c>
      <c r="C19" s="189">
        <v>6107</v>
      </c>
      <c r="D19" s="189">
        <v>10908</v>
      </c>
      <c r="E19" s="189">
        <v>11084</v>
      </c>
      <c r="F19" s="190">
        <v>1.613494682801615</v>
      </c>
    </row>
    <row r="20" spans="1:7" ht="15.6" customHeight="1">
      <c r="A20" s="188" t="s">
        <v>142</v>
      </c>
      <c r="B20" s="189">
        <v>2456</v>
      </c>
      <c r="C20" s="189">
        <v>13503</v>
      </c>
      <c r="D20" s="189">
        <v>34184</v>
      </c>
      <c r="E20" s="189">
        <v>45378</v>
      </c>
      <c r="F20" s="190">
        <v>32.746314065059657</v>
      </c>
    </row>
    <row r="21" spans="1:7" ht="15.6" customHeight="1">
      <c r="A21" s="188" t="s">
        <v>149</v>
      </c>
      <c r="B21" s="189">
        <v>0</v>
      </c>
      <c r="C21" s="189">
        <v>0</v>
      </c>
      <c r="D21" s="189">
        <v>2015</v>
      </c>
      <c r="E21" s="189">
        <v>1122</v>
      </c>
      <c r="F21" s="190">
        <v>-44.317617866004973</v>
      </c>
    </row>
    <row r="22" spans="1:7" ht="15.6" customHeight="1">
      <c r="A22" s="188" t="s">
        <v>146</v>
      </c>
      <c r="B22" s="189">
        <v>19438</v>
      </c>
      <c r="C22" s="189">
        <v>12756</v>
      </c>
      <c r="D22" s="189">
        <v>1212810</v>
      </c>
      <c r="E22" s="189">
        <v>1320858</v>
      </c>
      <c r="F22" s="190">
        <v>8.9088975189848298</v>
      </c>
    </row>
    <row r="23" spans="1:7" ht="15.6" customHeight="1">
      <c r="A23" s="188" t="s">
        <v>165</v>
      </c>
      <c r="B23" s="189">
        <v>55845</v>
      </c>
      <c r="C23" s="189">
        <v>57146</v>
      </c>
      <c r="D23" s="189">
        <v>319981</v>
      </c>
      <c r="E23" s="189">
        <v>311391</v>
      </c>
      <c r="F23" s="190">
        <v>-2.684534394229658</v>
      </c>
    </row>
    <row r="24" spans="1:7" ht="15.6" customHeight="1">
      <c r="A24" s="188" t="s">
        <v>141</v>
      </c>
      <c r="B24" s="189">
        <v>0</v>
      </c>
      <c r="C24" s="189">
        <v>0</v>
      </c>
      <c r="D24" s="189">
        <v>0</v>
      </c>
      <c r="E24" s="189">
        <v>0</v>
      </c>
      <c r="F24" s="190" t="s">
        <v>151</v>
      </c>
    </row>
    <row r="25" spans="1:7" ht="15.6" customHeight="1">
      <c r="A25" s="188" t="s">
        <v>140</v>
      </c>
      <c r="B25" s="189">
        <v>0</v>
      </c>
      <c r="C25" s="189">
        <v>0</v>
      </c>
      <c r="D25" s="189">
        <v>3393</v>
      </c>
      <c r="E25" s="189">
        <v>4899</v>
      </c>
      <c r="F25" s="190">
        <v>44.385499557913363</v>
      </c>
    </row>
    <row r="26" spans="1:7" ht="15.6" customHeight="1">
      <c r="A26" s="188" t="s">
        <v>152</v>
      </c>
      <c r="B26" s="189">
        <v>1653</v>
      </c>
      <c r="C26" s="189">
        <v>12636</v>
      </c>
      <c r="D26" s="189">
        <v>24985</v>
      </c>
      <c r="E26" s="189">
        <v>67177</v>
      </c>
      <c r="F26" s="190">
        <v>168.8693215929558</v>
      </c>
    </row>
    <row r="27" spans="1:7" ht="15.6" customHeight="1">
      <c r="A27" s="188" t="s">
        <v>173</v>
      </c>
      <c r="B27" s="189">
        <v>0</v>
      </c>
      <c r="C27" s="189">
        <v>0</v>
      </c>
      <c r="D27" s="189">
        <v>1084</v>
      </c>
      <c r="E27" s="189">
        <v>1380</v>
      </c>
      <c r="F27" s="190">
        <v>27.306273062730629</v>
      </c>
    </row>
    <row r="28" spans="1:7" ht="15.6" customHeight="1">
      <c r="A28" s="188" t="s">
        <v>177</v>
      </c>
      <c r="B28" s="189">
        <v>13104</v>
      </c>
      <c r="C28" s="189">
        <v>8007</v>
      </c>
      <c r="D28" s="189">
        <v>930844</v>
      </c>
      <c r="E28" s="189">
        <v>1016055</v>
      </c>
      <c r="F28" s="190">
        <v>9.15416546703851</v>
      </c>
    </row>
    <row r="29" spans="1:7" ht="15.6" customHeight="1">
      <c r="A29" s="188" t="s">
        <v>178</v>
      </c>
      <c r="B29" s="189">
        <v>4616</v>
      </c>
      <c r="C29" s="189">
        <v>15896</v>
      </c>
      <c r="D29" s="189">
        <v>24349</v>
      </c>
      <c r="E29" s="189">
        <v>37528</v>
      </c>
      <c r="F29" s="190">
        <v>54.12542609552753</v>
      </c>
    </row>
    <row r="30" spans="1:7" ht="15.6" customHeight="1">
      <c r="A30" s="188" t="s">
        <v>179</v>
      </c>
      <c r="B30" s="189">
        <v>1417</v>
      </c>
      <c r="C30" s="189">
        <v>712</v>
      </c>
      <c r="D30" s="189">
        <v>13814</v>
      </c>
      <c r="E30" s="189">
        <v>13024</v>
      </c>
      <c r="F30" s="190">
        <v>-5.718835963515275</v>
      </c>
    </row>
    <row r="31" spans="1:7" ht="15.6" customHeight="1">
      <c r="A31" s="188" t="s">
        <v>180</v>
      </c>
      <c r="B31" s="189">
        <v>21873</v>
      </c>
      <c r="C31" s="189">
        <v>28838</v>
      </c>
      <c r="D31" s="189">
        <v>79067</v>
      </c>
      <c r="E31" s="189">
        <v>84593</v>
      </c>
      <c r="F31" s="190">
        <v>6.9890093212085986</v>
      </c>
    </row>
    <row r="32" spans="1:7" ht="15.6" customHeight="1">
      <c r="A32" s="188" t="s">
        <v>181</v>
      </c>
      <c r="B32" s="189">
        <v>104834</v>
      </c>
      <c r="C32" s="189">
        <v>111677</v>
      </c>
      <c r="D32" s="189">
        <v>535057</v>
      </c>
      <c r="E32" s="189">
        <v>393698</v>
      </c>
      <c r="F32" s="190">
        <v>-26.419428210452342</v>
      </c>
    </row>
    <row r="33" spans="1:6" ht="15.6" customHeight="1">
      <c r="A33" s="188" t="s">
        <v>182</v>
      </c>
      <c r="B33" s="189">
        <v>25928</v>
      </c>
      <c r="C33" s="189">
        <v>28776</v>
      </c>
      <c r="D33" s="189">
        <v>186596</v>
      </c>
      <c r="E33" s="189">
        <v>187371</v>
      </c>
      <c r="F33" s="190">
        <v>0.41533580569786471</v>
      </c>
    </row>
    <row r="34" spans="1:6" ht="15.6" customHeight="1">
      <c r="A34" s="188" t="s">
        <v>183</v>
      </c>
      <c r="B34" s="189">
        <v>0</v>
      </c>
      <c r="C34" s="189">
        <v>0</v>
      </c>
      <c r="D34" s="189">
        <v>352</v>
      </c>
      <c r="E34" s="189">
        <v>0</v>
      </c>
      <c r="F34" s="190">
        <v>-100</v>
      </c>
    </row>
    <row r="35" spans="1:6" ht="15.6" customHeight="1">
      <c r="A35" s="179" t="s">
        <v>153</v>
      </c>
      <c r="B35" s="76">
        <f>SUM(B7:B34)</f>
        <v>1334826</v>
      </c>
      <c r="C35" s="77">
        <f>SUM(C7:C34)</f>
        <v>1508235</v>
      </c>
      <c r="D35" s="76">
        <f>SUM(D7:D34)</f>
        <v>8916416</v>
      </c>
      <c r="E35" s="178">
        <f>SUM(E7:E34)</f>
        <v>9221251</v>
      </c>
      <c r="F35" s="140">
        <f>E35*100/D35-100</f>
        <v>3.4188063903703068</v>
      </c>
    </row>
    <row r="36" spans="1:6" ht="15.6" customHeight="1">
      <c r="A36" s="73" t="s">
        <v>159</v>
      </c>
      <c r="B36" s="72"/>
      <c r="D36" s="72"/>
      <c r="F36" s="23"/>
    </row>
  </sheetData>
  <mergeCells count="3">
    <mergeCell ref="B5:C5"/>
    <mergeCell ref="D5:F5"/>
    <mergeCell ref="A5:A6"/>
  </mergeCells>
  <conditionalFormatting sqref="A7:F34">
    <cfRule type="expression" dxfId="21" priority="2">
      <formula>MOD(ROW(),2)=0</formula>
    </cfRule>
  </conditionalFormatting>
  <conditionalFormatting sqref="F7:F35">
    <cfRule type="expression" dxfId="20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D7D843-B233-45D0-B8FC-E5125CF88A15}">
  <sheetPr codeName="Hoja30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32" t="s">
        <v>84</v>
      </c>
      <c r="E1" s="5"/>
      <c r="H1" s="4"/>
      <c r="I1" s="4"/>
      <c r="J1" s="4"/>
      <c r="K1" s="4"/>
      <c r="L1" s="4"/>
      <c r="M1" s="4"/>
    </row>
    <row r="2" spans="1:14" ht="15.6" customHeight="1">
      <c r="A2" s="139"/>
      <c r="H2" s="3"/>
      <c r="I2" s="3"/>
      <c r="J2" s="3"/>
      <c r="K2" s="3"/>
      <c r="L2" s="3"/>
      <c r="M2" s="3"/>
    </row>
    <row r="3" spans="1:14" ht="15.6" customHeight="1">
      <c r="H3" s="3"/>
      <c r="I3" s="3"/>
      <c r="J3" s="3"/>
      <c r="K3" s="3"/>
      <c r="L3" s="3"/>
      <c r="M3" s="3"/>
    </row>
    <row r="4" spans="1:14" ht="15.6" customHeight="1">
      <c r="A4" s="31" t="s">
        <v>68</v>
      </c>
    </row>
    <row r="5" spans="1:14" ht="15.6" customHeight="1">
      <c r="A5" s="210" t="s">
        <v>1</v>
      </c>
      <c r="B5" s="197" t="s">
        <v>176</v>
      </c>
      <c r="C5" s="197"/>
      <c r="D5" s="197" t="s">
        <v>0</v>
      </c>
      <c r="E5" s="197"/>
      <c r="F5" s="197"/>
      <c r="G5" s="6"/>
      <c r="M5" s="33"/>
      <c r="N5" s="74" t="s">
        <v>172</v>
      </c>
    </row>
    <row r="6" spans="1:14" ht="15.6" customHeight="1">
      <c r="A6" s="210"/>
      <c r="B6" s="164">
        <v>2025</v>
      </c>
      <c r="C6" s="164">
        <v>2026</v>
      </c>
      <c r="D6" s="164">
        <v>2025</v>
      </c>
      <c r="E6" s="164">
        <v>2026</v>
      </c>
      <c r="F6" s="154" t="s">
        <v>7</v>
      </c>
      <c r="G6" s="6"/>
    </row>
    <row r="7" spans="1:14" ht="15.6" customHeight="1">
      <c r="A7" s="188" t="s">
        <v>18</v>
      </c>
      <c r="B7" s="189">
        <v>0</v>
      </c>
      <c r="C7" s="189">
        <v>0</v>
      </c>
      <c r="D7" s="189">
        <v>0</v>
      </c>
      <c r="E7" s="189">
        <v>0</v>
      </c>
      <c r="F7" s="190" t="s">
        <v>151</v>
      </c>
      <c r="G7" s="37"/>
    </row>
    <row r="8" spans="1:14" ht="15.6" customHeight="1">
      <c r="A8" s="188" t="s">
        <v>11</v>
      </c>
      <c r="B8" s="189">
        <v>11054</v>
      </c>
      <c r="C8" s="189">
        <v>9269</v>
      </c>
      <c r="D8" s="189">
        <v>45652</v>
      </c>
      <c r="E8" s="189">
        <v>49287</v>
      </c>
      <c r="F8" s="190">
        <v>7.9624112853763203</v>
      </c>
      <c r="G8" s="6"/>
    </row>
    <row r="9" spans="1:14" ht="15.6" customHeight="1">
      <c r="A9" s="188" t="s">
        <v>8</v>
      </c>
      <c r="B9" s="189">
        <v>68470</v>
      </c>
      <c r="C9" s="189">
        <v>67333</v>
      </c>
      <c r="D9" s="189">
        <v>184880</v>
      </c>
      <c r="E9" s="189">
        <v>187382</v>
      </c>
      <c r="F9" s="190">
        <v>1.353310255300741</v>
      </c>
      <c r="G9" s="6"/>
    </row>
    <row r="10" spans="1:14" ht="15.6" customHeight="1">
      <c r="A10" s="188" t="s">
        <v>10</v>
      </c>
      <c r="B10" s="189">
        <v>0</v>
      </c>
      <c r="C10" s="189">
        <v>0</v>
      </c>
      <c r="D10" s="189">
        <v>0</v>
      </c>
      <c r="E10" s="189">
        <v>0</v>
      </c>
      <c r="F10" s="190" t="s">
        <v>151</v>
      </c>
    </row>
    <row r="11" spans="1:14" ht="15.6" customHeight="1">
      <c r="A11" s="188" t="s">
        <v>9</v>
      </c>
      <c r="B11" s="189">
        <v>319873</v>
      </c>
      <c r="C11" s="189">
        <v>308609</v>
      </c>
      <c r="D11" s="189">
        <v>1039495</v>
      </c>
      <c r="E11" s="189">
        <v>1007451</v>
      </c>
      <c r="F11" s="190">
        <v>-3.0826507102006251</v>
      </c>
    </row>
    <row r="12" spans="1:14" ht="15.6" customHeight="1">
      <c r="A12" s="188" t="s">
        <v>6</v>
      </c>
      <c r="B12" s="189">
        <v>2797</v>
      </c>
      <c r="C12" s="189">
        <v>2764</v>
      </c>
      <c r="D12" s="189">
        <v>17426</v>
      </c>
      <c r="E12" s="189">
        <v>17161</v>
      </c>
      <c r="F12" s="190">
        <v>-1.520716171238377</v>
      </c>
    </row>
    <row r="13" spans="1:14" ht="15.6" customHeight="1">
      <c r="A13" s="188" t="s">
        <v>175</v>
      </c>
      <c r="B13" s="189">
        <v>195206</v>
      </c>
      <c r="C13" s="189">
        <v>193533</v>
      </c>
      <c r="D13" s="189">
        <v>921911</v>
      </c>
      <c r="E13" s="189">
        <v>895995</v>
      </c>
      <c r="F13" s="190">
        <v>-2.811117342129549</v>
      </c>
    </row>
    <row r="14" spans="1:14" ht="15.6" customHeight="1">
      <c r="A14" s="188" t="s">
        <v>148</v>
      </c>
      <c r="B14" s="189">
        <v>129061</v>
      </c>
      <c r="C14" s="189">
        <v>126941</v>
      </c>
      <c r="D14" s="189">
        <v>413588</v>
      </c>
      <c r="E14" s="189">
        <v>416580</v>
      </c>
      <c r="F14" s="190">
        <v>0.72342524444616174</v>
      </c>
    </row>
    <row r="15" spans="1:14" ht="15.6" customHeight="1">
      <c r="A15" s="188" t="s">
        <v>145</v>
      </c>
      <c r="B15" s="189">
        <v>8935</v>
      </c>
      <c r="C15" s="189">
        <v>8765</v>
      </c>
      <c r="D15" s="189">
        <v>48648</v>
      </c>
      <c r="E15" s="189">
        <v>45598</v>
      </c>
      <c r="F15" s="190">
        <v>-6.2695280381516199</v>
      </c>
    </row>
    <row r="16" spans="1:14" ht="15.6" customHeight="1">
      <c r="A16" s="188" t="s">
        <v>144</v>
      </c>
      <c r="B16" s="189">
        <v>0</v>
      </c>
      <c r="C16" s="189">
        <v>0</v>
      </c>
      <c r="D16" s="189">
        <v>0</v>
      </c>
      <c r="E16" s="189">
        <v>0</v>
      </c>
      <c r="F16" s="190" t="s">
        <v>151</v>
      </c>
      <c r="G16" s="1"/>
    </row>
    <row r="17" spans="1:7" ht="15.6" customHeight="1">
      <c r="A17" s="188" t="s">
        <v>150</v>
      </c>
      <c r="B17" s="189">
        <v>0</v>
      </c>
      <c r="C17" s="189">
        <v>0</v>
      </c>
      <c r="D17" s="189">
        <v>0</v>
      </c>
      <c r="E17" s="189">
        <v>0</v>
      </c>
      <c r="F17" s="190" t="s">
        <v>151</v>
      </c>
      <c r="G17" s="2"/>
    </row>
    <row r="18" spans="1:7" ht="15.6" customHeight="1">
      <c r="A18" s="188" t="s">
        <v>147</v>
      </c>
      <c r="B18" s="189">
        <v>64695</v>
      </c>
      <c r="C18" s="189">
        <v>52733</v>
      </c>
      <c r="D18" s="189">
        <v>349989</v>
      </c>
      <c r="E18" s="189">
        <v>295183</v>
      </c>
      <c r="F18" s="190">
        <v>-15.65934929383495</v>
      </c>
    </row>
    <row r="19" spans="1:7" ht="15.6" customHeight="1">
      <c r="A19" s="188" t="s">
        <v>143</v>
      </c>
      <c r="B19" s="189">
        <v>0</v>
      </c>
      <c r="C19" s="189">
        <v>0</v>
      </c>
      <c r="D19" s="189">
        <v>0</v>
      </c>
      <c r="E19" s="189">
        <v>0</v>
      </c>
      <c r="F19" s="190" t="s">
        <v>151</v>
      </c>
    </row>
    <row r="20" spans="1:7" ht="15.6" customHeight="1">
      <c r="A20" s="188" t="s">
        <v>142</v>
      </c>
      <c r="B20" s="189">
        <v>0</v>
      </c>
      <c r="C20" s="189">
        <v>0</v>
      </c>
      <c r="D20" s="189">
        <v>0</v>
      </c>
      <c r="E20" s="189">
        <v>0</v>
      </c>
      <c r="F20" s="190" t="s">
        <v>151</v>
      </c>
    </row>
    <row r="21" spans="1:7" ht="15.6" customHeight="1">
      <c r="A21" s="188" t="s">
        <v>149</v>
      </c>
      <c r="B21" s="189">
        <v>3720</v>
      </c>
      <c r="C21" s="189">
        <v>2425</v>
      </c>
      <c r="D21" s="189">
        <v>20245</v>
      </c>
      <c r="E21" s="189">
        <v>18234</v>
      </c>
      <c r="F21" s="190">
        <v>-9.933316868362553</v>
      </c>
    </row>
    <row r="22" spans="1:7" ht="15.6" customHeight="1">
      <c r="A22" s="188" t="s">
        <v>146</v>
      </c>
      <c r="B22" s="189">
        <v>81615</v>
      </c>
      <c r="C22" s="189">
        <v>86863</v>
      </c>
      <c r="D22" s="189">
        <v>456485</v>
      </c>
      <c r="E22" s="189">
        <v>460859</v>
      </c>
      <c r="F22" s="190">
        <v>0.95819139730768654</v>
      </c>
    </row>
    <row r="23" spans="1:7" ht="15.6" customHeight="1">
      <c r="A23" s="188" t="s">
        <v>165</v>
      </c>
      <c r="B23" s="189">
        <v>14965</v>
      </c>
      <c r="C23" s="189">
        <v>15792</v>
      </c>
      <c r="D23" s="189">
        <v>57112</v>
      </c>
      <c r="E23" s="189">
        <v>62962</v>
      </c>
      <c r="F23" s="190">
        <v>10.24303123686791</v>
      </c>
    </row>
    <row r="24" spans="1:7" ht="15.6" customHeight="1">
      <c r="A24" s="188" t="s">
        <v>141</v>
      </c>
      <c r="B24" s="189">
        <v>0</v>
      </c>
      <c r="C24" s="189">
        <v>0</v>
      </c>
      <c r="D24" s="189">
        <v>0</v>
      </c>
      <c r="E24" s="189">
        <v>0</v>
      </c>
      <c r="F24" s="190" t="s">
        <v>151</v>
      </c>
    </row>
    <row r="25" spans="1:7" ht="15.6" customHeight="1">
      <c r="A25" s="188" t="s">
        <v>140</v>
      </c>
      <c r="B25" s="189">
        <v>27214</v>
      </c>
      <c r="C25" s="189">
        <v>29398</v>
      </c>
      <c r="D25" s="189">
        <v>101940</v>
      </c>
      <c r="E25" s="189">
        <v>120604</v>
      </c>
      <c r="F25" s="190">
        <v>18.30880910339415</v>
      </c>
    </row>
    <row r="26" spans="1:7" ht="15.6" customHeight="1">
      <c r="A26" s="188" t="s">
        <v>152</v>
      </c>
      <c r="B26" s="189">
        <v>17073</v>
      </c>
      <c r="C26" s="189">
        <v>14651</v>
      </c>
      <c r="D26" s="189">
        <v>39517</v>
      </c>
      <c r="E26" s="189">
        <v>39317</v>
      </c>
      <c r="F26" s="190">
        <v>-0.50611129387351639</v>
      </c>
    </row>
    <row r="27" spans="1:7" ht="15.6" customHeight="1">
      <c r="A27" s="188" t="s">
        <v>173</v>
      </c>
      <c r="B27" s="189">
        <v>0</v>
      </c>
      <c r="C27" s="189">
        <v>0</v>
      </c>
      <c r="D27" s="189">
        <v>0</v>
      </c>
      <c r="E27" s="189">
        <v>0</v>
      </c>
      <c r="F27" s="190" t="s">
        <v>151</v>
      </c>
    </row>
    <row r="28" spans="1:7" ht="15.6" customHeight="1">
      <c r="A28" s="188" t="s">
        <v>177</v>
      </c>
      <c r="B28" s="189">
        <v>217061</v>
      </c>
      <c r="C28" s="189">
        <v>234882</v>
      </c>
      <c r="D28" s="189">
        <v>1291498</v>
      </c>
      <c r="E28" s="189">
        <v>1299277</v>
      </c>
      <c r="F28" s="190">
        <v>0.60232381312243888</v>
      </c>
    </row>
    <row r="29" spans="1:7" ht="15.6" customHeight="1">
      <c r="A29" s="188" t="s">
        <v>178</v>
      </c>
      <c r="B29" s="189">
        <v>11934</v>
      </c>
      <c r="C29" s="189">
        <v>12192</v>
      </c>
      <c r="D29" s="189">
        <v>69301</v>
      </c>
      <c r="E29" s="189">
        <v>67263</v>
      </c>
      <c r="F29" s="190">
        <v>-2.940794505129801</v>
      </c>
    </row>
    <row r="30" spans="1:7" ht="15.6" customHeight="1">
      <c r="A30" s="188" t="s">
        <v>179</v>
      </c>
      <c r="B30" s="189">
        <v>0</v>
      </c>
      <c r="C30" s="189">
        <v>0</v>
      </c>
      <c r="D30" s="189">
        <v>0</v>
      </c>
      <c r="E30" s="189">
        <v>0</v>
      </c>
      <c r="F30" s="190" t="s">
        <v>151</v>
      </c>
    </row>
    <row r="31" spans="1:7" ht="15.6" customHeight="1">
      <c r="A31" s="188" t="s">
        <v>180</v>
      </c>
      <c r="B31" s="189">
        <v>0</v>
      </c>
      <c r="C31" s="189">
        <v>0</v>
      </c>
      <c r="D31" s="189">
        <v>0</v>
      </c>
      <c r="E31" s="189">
        <v>0</v>
      </c>
      <c r="F31" s="190" t="s">
        <v>151</v>
      </c>
    </row>
    <row r="32" spans="1:7" ht="15.6" customHeight="1">
      <c r="A32" s="188" t="s">
        <v>181</v>
      </c>
      <c r="B32" s="189">
        <v>40932</v>
      </c>
      <c r="C32" s="189">
        <v>44976</v>
      </c>
      <c r="D32" s="189">
        <v>165070</v>
      </c>
      <c r="E32" s="189">
        <v>171978</v>
      </c>
      <c r="F32" s="190">
        <v>4.1848912582540692</v>
      </c>
    </row>
    <row r="33" spans="1:6" ht="15.6" customHeight="1">
      <c r="A33" s="188" t="s">
        <v>182</v>
      </c>
      <c r="B33" s="189">
        <v>0</v>
      </c>
      <c r="C33" s="189">
        <v>0</v>
      </c>
      <c r="D33" s="189">
        <v>0</v>
      </c>
      <c r="E33" s="189">
        <v>0</v>
      </c>
      <c r="F33" s="190" t="s">
        <v>151</v>
      </c>
    </row>
    <row r="34" spans="1:6" ht="15.6" customHeight="1">
      <c r="A34" s="188" t="s">
        <v>183</v>
      </c>
      <c r="B34" s="189">
        <v>0</v>
      </c>
      <c r="C34" s="189">
        <v>0</v>
      </c>
      <c r="D34" s="189">
        <v>0</v>
      </c>
      <c r="E34" s="189">
        <v>0</v>
      </c>
      <c r="F34" s="190" t="s">
        <v>151</v>
      </c>
    </row>
    <row r="35" spans="1:6" ht="15.6" customHeight="1">
      <c r="A35" s="156" t="s">
        <v>153</v>
      </c>
      <c r="B35" s="76">
        <f>SUM(B7:B34)</f>
        <v>1214605</v>
      </c>
      <c r="C35" s="77">
        <f>SUM(C7:C34)</f>
        <v>1211126</v>
      </c>
      <c r="D35" s="178">
        <f>SUM(D7:D34)</f>
        <v>5222757</v>
      </c>
      <c r="E35" s="178">
        <f>SUM(E7:E34)</f>
        <v>5155131</v>
      </c>
      <c r="F35" s="140">
        <f>E35*100/D35-100</f>
        <v>-1.2948333610007126</v>
      </c>
    </row>
    <row r="36" spans="1:6" ht="15.6" customHeight="1">
      <c r="A36" s="73" t="s">
        <v>85</v>
      </c>
      <c r="B36" s="72"/>
      <c r="D36" s="72"/>
      <c r="E36" s="23"/>
      <c r="F36" s="23"/>
    </row>
  </sheetData>
  <mergeCells count="3">
    <mergeCell ref="B5:C5"/>
    <mergeCell ref="D5:F5"/>
    <mergeCell ref="A5:A6"/>
  </mergeCells>
  <conditionalFormatting sqref="A7:F34">
    <cfRule type="expression" dxfId="19" priority="2">
      <formula>MOD(ROW(),2)=0</formula>
    </cfRule>
  </conditionalFormatting>
  <conditionalFormatting sqref="F7:F35">
    <cfRule type="expression" dxfId="18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3FDFF4-2E7D-49CD-B816-E94CEFD560A7}">
  <sheetPr codeName="Hoja31">
    <pageSetUpPr fitToPage="1"/>
  </sheetPr>
  <dimension ref="A1:N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32" t="s">
        <v>157</v>
      </c>
      <c r="E1" s="5"/>
      <c r="H1" s="4"/>
      <c r="I1" s="4"/>
      <c r="J1" s="4"/>
      <c r="K1" s="4"/>
      <c r="L1" s="4"/>
      <c r="M1" s="4"/>
    </row>
    <row r="2" spans="1:14" ht="15.6" customHeight="1">
      <c r="A2" s="139"/>
      <c r="H2" s="3"/>
      <c r="I2" s="3"/>
      <c r="J2" s="3"/>
      <c r="K2" s="3"/>
      <c r="L2" s="3"/>
      <c r="M2" s="3"/>
    </row>
    <row r="3" spans="1:14" ht="15.6" customHeight="1">
      <c r="H3" s="3"/>
      <c r="I3" s="3"/>
      <c r="J3" s="3"/>
      <c r="K3" s="3"/>
      <c r="L3" s="3"/>
      <c r="M3" s="3"/>
    </row>
    <row r="4" spans="1:14" ht="15.6" customHeight="1">
      <c r="A4" s="31" t="s">
        <v>68</v>
      </c>
    </row>
    <row r="5" spans="1:14" ht="15.6" customHeight="1">
      <c r="A5" s="210" t="s">
        <v>1</v>
      </c>
      <c r="B5" s="197" t="s">
        <v>176</v>
      </c>
      <c r="C5" s="197"/>
      <c r="D5" s="197" t="s">
        <v>0</v>
      </c>
      <c r="E5" s="197"/>
      <c r="F5" s="197"/>
      <c r="G5" s="6"/>
      <c r="M5" s="33"/>
      <c r="N5" s="74" t="s">
        <v>172</v>
      </c>
    </row>
    <row r="6" spans="1:14" ht="15.6" customHeight="1">
      <c r="A6" s="210"/>
      <c r="B6" s="164">
        <v>2025</v>
      </c>
      <c r="C6" s="164">
        <v>2026</v>
      </c>
      <c r="D6" s="164">
        <v>2025</v>
      </c>
      <c r="E6" s="164">
        <v>2026</v>
      </c>
      <c r="F6" s="154" t="s">
        <v>7</v>
      </c>
      <c r="G6" s="6"/>
    </row>
    <row r="7" spans="1:14" ht="15.6" customHeight="1">
      <c r="A7" s="188" t="s">
        <v>18</v>
      </c>
      <c r="B7" s="189">
        <v>0</v>
      </c>
      <c r="C7" s="189">
        <v>0</v>
      </c>
      <c r="D7" s="189">
        <v>0</v>
      </c>
      <c r="E7" s="189">
        <v>0</v>
      </c>
      <c r="F7" s="190" t="s">
        <v>151</v>
      </c>
      <c r="G7" s="13"/>
    </row>
    <row r="8" spans="1:14" ht="15.6" customHeight="1">
      <c r="A8" s="188" t="s">
        <v>11</v>
      </c>
      <c r="B8" s="189">
        <v>455</v>
      </c>
      <c r="C8" s="189">
        <v>650</v>
      </c>
      <c r="D8" s="189">
        <v>6858</v>
      </c>
      <c r="E8" s="189">
        <v>19446</v>
      </c>
      <c r="F8" s="190">
        <v>183.55205599300089</v>
      </c>
      <c r="G8" s="6"/>
    </row>
    <row r="9" spans="1:14" ht="15.6" customHeight="1">
      <c r="A9" s="188" t="s">
        <v>8</v>
      </c>
      <c r="B9" s="189">
        <v>224</v>
      </c>
      <c r="C9" s="189">
        <v>226</v>
      </c>
      <c r="D9" s="189">
        <v>2615</v>
      </c>
      <c r="E9" s="189">
        <v>3818</v>
      </c>
      <c r="F9" s="190">
        <v>46.003824091778199</v>
      </c>
      <c r="G9" s="6"/>
    </row>
    <row r="10" spans="1:14" ht="15.6" customHeight="1">
      <c r="A10" s="188" t="s">
        <v>10</v>
      </c>
      <c r="B10" s="189">
        <v>0</v>
      </c>
      <c r="C10" s="189">
        <v>0</v>
      </c>
      <c r="D10" s="189">
        <v>0</v>
      </c>
      <c r="E10" s="189">
        <v>0</v>
      </c>
      <c r="F10" s="190" t="s">
        <v>151</v>
      </c>
    </row>
    <row r="11" spans="1:14" ht="15.6" customHeight="1">
      <c r="A11" s="188" t="s">
        <v>9</v>
      </c>
      <c r="B11" s="189">
        <v>605</v>
      </c>
      <c r="C11" s="189">
        <v>632</v>
      </c>
      <c r="D11" s="189">
        <v>4992</v>
      </c>
      <c r="E11" s="189">
        <v>4961</v>
      </c>
      <c r="F11" s="190">
        <v>-0.6209935897435912</v>
      </c>
    </row>
    <row r="12" spans="1:14" ht="15.6" customHeight="1">
      <c r="A12" s="188" t="s">
        <v>6</v>
      </c>
      <c r="B12" s="189">
        <v>1798</v>
      </c>
      <c r="C12" s="189">
        <v>5895</v>
      </c>
      <c r="D12" s="189">
        <v>55112</v>
      </c>
      <c r="E12" s="189">
        <v>20856</v>
      </c>
      <c r="F12" s="190">
        <v>-62.157061982871248</v>
      </c>
    </row>
    <row r="13" spans="1:14" ht="15.6" customHeight="1">
      <c r="A13" s="188" t="s">
        <v>175</v>
      </c>
      <c r="B13" s="189">
        <v>2639</v>
      </c>
      <c r="C13" s="189">
        <v>5325</v>
      </c>
      <c r="D13" s="189">
        <v>88618</v>
      </c>
      <c r="E13" s="189">
        <v>83580</v>
      </c>
      <c r="F13" s="190">
        <v>-5.6850752668757991</v>
      </c>
    </row>
    <row r="14" spans="1:14" ht="15.6" customHeight="1">
      <c r="A14" s="188" t="s">
        <v>148</v>
      </c>
      <c r="B14" s="189">
        <v>43044</v>
      </c>
      <c r="C14" s="189">
        <v>43951</v>
      </c>
      <c r="D14" s="189">
        <v>467674</v>
      </c>
      <c r="E14" s="189">
        <v>487477</v>
      </c>
      <c r="F14" s="190">
        <v>4.2343598318486784</v>
      </c>
    </row>
    <row r="15" spans="1:14" ht="15.6" customHeight="1">
      <c r="A15" s="188" t="s">
        <v>145</v>
      </c>
      <c r="B15" s="189">
        <v>1104</v>
      </c>
      <c r="C15" s="189">
        <v>1722</v>
      </c>
      <c r="D15" s="189">
        <v>13765</v>
      </c>
      <c r="E15" s="189">
        <v>12870</v>
      </c>
      <c r="F15" s="190">
        <v>-6.5019978205593958</v>
      </c>
    </row>
    <row r="16" spans="1:14" ht="15.6" customHeight="1">
      <c r="A16" s="188" t="s">
        <v>144</v>
      </c>
      <c r="B16" s="189">
        <v>8</v>
      </c>
      <c r="C16" s="189">
        <v>0</v>
      </c>
      <c r="D16" s="189">
        <v>301</v>
      </c>
      <c r="E16" s="189">
        <v>172</v>
      </c>
      <c r="F16" s="190">
        <v>-42.857142857142847</v>
      </c>
      <c r="G16" s="1"/>
    </row>
    <row r="17" spans="1:7" ht="15.6" customHeight="1">
      <c r="A17" s="188" t="s">
        <v>150</v>
      </c>
      <c r="B17" s="189">
        <v>15</v>
      </c>
      <c r="C17" s="189">
        <v>4</v>
      </c>
      <c r="D17" s="189">
        <v>106</v>
      </c>
      <c r="E17" s="189">
        <v>8814</v>
      </c>
      <c r="F17" s="190">
        <v>8215.0943396226412</v>
      </c>
      <c r="G17" s="2"/>
    </row>
    <row r="18" spans="1:7" ht="15.6" customHeight="1">
      <c r="A18" s="188" t="s">
        <v>147</v>
      </c>
      <c r="B18" s="189">
        <v>94</v>
      </c>
      <c r="C18" s="189">
        <v>133</v>
      </c>
      <c r="D18" s="189">
        <v>1326</v>
      </c>
      <c r="E18" s="189">
        <v>3281</v>
      </c>
      <c r="F18" s="190">
        <v>147.4358974358974</v>
      </c>
    </row>
    <row r="19" spans="1:7" ht="15.6" customHeight="1">
      <c r="A19" s="188" t="s">
        <v>143</v>
      </c>
      <c r="B19" s="189">
        <v>1</v>
      </c>
      <c r="C19" s="189">
        <v>0</v>
      </c>
      <c r="D19" s="189">
        <v>3253</v>
      </c>
      <c r="E19" s="189">
        <v>703</v>
      </c>
      <c r="F19" s="190">
        <v>-78.389179219182296</v>
      </c>
    </row>
    <row r="20" spans="1:7" ht="15.6" customHeight="1">
      <c r="A20" s="188" t="s">
        <v>142</v>
      </c>
      <c r="B20" s="189">
        <v>188</v>
      </c>
      <c r="C20" s="189">
        <v>6</v>
      </c>
      <c r="D20" s="189">
        <v>356</v>
      </c>
      <c r="E20" s="189">
        <v>1632</v>
      </c>
      <c r="F20" s="190">
        <v>358.42696629213481</v>
      </c>
    </row>
    <row r="21" spans="1:7" ht="15.6" customHeight="1">
      <c r="A21" s="188" t="s">
        <v>149</v>
      </c>
      <c r="B21" s="189">
        <v>1821</v>
      </c>
      <c r="C21" s="189">
        <v>1013</v>
      </c>
      <c r="D21" s="189">
        <v>24490</v>
      </c>
      <c r="E21" s="189">
        <v>35164</v>
      </c>
      <c r="F21" s="190">
        <v>43.585136790526747</v>
      </c>
    </row>
    <row r="22" spans="1:7" ht="15.6" customHeight="1">
      <c r="A22" s="188" t="s">
        <v>146</v>
      </c>
      <c r="B22" s="189">
        <v>23566</v>
      </c>
      <c r="C22" s="189">
        <v>32432</v>
      </c>
      <c r="D22" s="189">
        <v>150247</v>
      </c>
      <c r="E22" s="189">
        <v>138159</v>
      </c>
      <c r="F22" s="190">
        <v>-8.0454185441306691</v>
      </c>
    </row>
    <row r="23" spans="1:7" ht="15.6" customHeight="1">
      <c r="A23" s="188" t="s">
        <v>165</v>
      </c>
      <c r="B23" s="189">
        <v>6287</v>
      </c>
      <c r="C23" s="189">
        <v>19863</v>
      </c>
      <c r="D23" s="189">
        <v>89597</v>
      </c>
      <c r="E23" s="189">
        <v>94913</v>
      </c>
      <c r="F23" s="190">
        <v>5.9332343716865523</v>
      </c>
    </row>
    <row r="24" spans="1:7" ht="15.6" customHeight="1">
      <c r="A24" s="188" t="s">
        <v>141</v>
      </c>
      <c r="B24" s="189">
        <v>4</v>
      </c>
      <c r="C24" s="189">
        <v>118</v>
      </c>
      <c r="D24" s="189">
        <v>306</v>
      </c>
      <c r="E24" s="189">
        <v>780</v>
      </c>
      <c r="F24" s="190">
        <v>154.9019607843137</v>
      </c>
    </row>
    <row r="25" spans="1:7" ht="15.6" customHeight="1">
      <c r="A25" s="188" t="s">
        <v>140</v>
      </c>
      <c r="B25" s="189">
        <v>202</v>
      </c>
      <c r="C25" s="189">
        <v>299</v>
      </c>
      <c r="D25" s="189">
        <v>1726</v>
      </c>
      <c r="E25" s="189">
        <v>1802</v>
      </c>
      <c r="F25" s="190">
        <v>4.4032444959443779</v>
      </c>
    </row>
    <row r="26" spans="1:7" ht="15.6" customHeight="1">
      <c r="A26" s="188" t="s">
        <v>152</v>
      </c>
      <c r="B26" s="189">
        <v>4</v>
      </c>
      <c r="C26" s="189">
        <v>2323</v>
      </c>
      <c r="D26" s="189">
        <v>58</v>
      </c>
      <c r="E26" s="189">
        <v>9511</v>
      </c>
      <c r="F26" s="190">
        <v>16298.27586206896</v>
      </c>
    </row>
    <row r="27" spans="1:7" ht="15.6" customHeight="1">
      <c r="A27" s="188" t="s">
        <v>173</v>
      </c>
      <c r="B27" s="189">
        <v>6197</v>
      </c>
      <c r="C27" s="189">
        <v>6866</v>
      </c>
      <c r="D27" s="189">
        <v>135524</v>
      </c>
      <c r="E27" s="189">
        <v>120663</v>
      </c>
      <c r="F27" s="190">
        <v>-10.96558543136271</v>
      </c>
    </row>
    <row r="28" spans="1:7" ht="15.6" customHeight="1">
      <c r="A28" s="188" t="s">
        <v>177</v>
      </c>
      <c r="B28" s="189">
        <v>5428</v>
      </c>
      <c r="C28" s="189">
        <v>5774</v>
      </c>
      <c r="D28" s="189">
        <v>58999</v>
      </c>
      <c r="E28" s="189">
        <v>55738</v>
      </c>
      <c r="F28" s="190">
        <v>-5.5272123256326324</v>
      </c>
    </row>
    <row r="29" spans="1:7" ht="15.6" customHeight="1">
      <c r="A29" s="188" t="s">
        <v>178</v>
      </c>
      <c r="B29" s="189">
        <v>22686</v>
      </c>
      <c r="C29" s="189">
        <v>17228</v>
      </c>
      <c r="D29" s="189">
        <v>252284</v>
      </c>
      <c r="E29" s="189">
        <v>244212</v>
      </c>
      <c r="F29" s="190">
        <v>-3.1995687399914341</v>
      </c>
    </row>
    <row r="30" spans="1:7" ht="15.6" customHeight="1">
      <c r="A30" s="188" t="s">
        <v>179</v>
      </c>
      <c r="B30" s="189">
        <v>520</v>
      </c>
      <c r="C30" s="189">
        <v>1903</v>
      </c>
      <c r="D30" s="189">
        <v>9391</v>
      </c>
      <c r="E30" s="189">
        <v>22116</v>
      </c>
      <c r="F30" s="190">
        <v>135.50207645618141</v>
      </c>
    </row>
    <row r="31" spans="1:7" ht="15.6" customHeight="1">
      <c r="A31" s="188" t="s">
        <v>180</v>
      </c>
      <c r="B31" s="189">
        <v>16659</v>
      </c>
      <c r="C31" s="189">
        <v>14535</v>
      </c>
      <c r="D31" s="189">
        <v>156249</v>
      </c>
      <c r="E31" s="189">
        <v>153986</v>
      </c>
      <c r="F31" s="190">
        <v>-1.4483292693073231</v>
      </c>
    </row>
    <row r="32" spans="1:7" ht="15.6" customHeight="1">
      <c r="A32" s="188" t="s">
        <v>181</v>
      </c>
      <c r="B32" s="189">
        <v>30646</v>
      </c>
      <c r="C32" s="189">
        <v>41894</v>
      </c>
      <c r="D32" s="189">
        <v>324593</v>
      </c>
      <c r="E32" s="189">
        <v>367287</v>
      </c>
      <c r="F32" s="190">
        <v>13.153087096764249</v>
      </c>
    </row>
    <row r="33" spans="1:6" ht="15.6" customHeight="1">
      <c r="A33" s="188" t="s">
        <v>182</v>
      </c>
      <c r="B33" s="189">
        <v>30350</v>
      </c>
      <c r="C33" s="189">
        <v>36559</v>
      </c>
      <c r="D33" s="189">
        <v>436288</v>
      </c>
      <c r="E33" s="189">
        <v>425424</v>
      </c>
      <c r="F33" s="190">
        <v>-2.4900982837025079</v>
      </c>
    </row>
    <row r="34" spans="1:6" ht="15.6" customHeight="1">
      <c r="A34" s="188" t="s">
        <v>183</v>
      </c>
      <c r="B34" s="189">
        <v>11</v>
      </c>
      <c r="C34" s="189">
        <v>22</v>
      </c>
      <c r="D34" s="189">
        <v>97</v>
      </c>
      <c r="E34" s="189">
        <v>369</v>
      </c>
      <c r="F34" s="190">
        <v>280.41237113402059</v>
      </c>
    </row>
    <row r="35" spans="1:6" ht="15.6" customHeight="1">
      <c r="A35" s="156" t="s">
        <v>153</v>
      </c>
      <c r="B35" s="76">
        <f>SUM(B7:B34)</f>
        <v>194556</v>
      </c>
      <c r="C35" s="77">
        <f>SUM(C7:C34)</f>
        <v>239373</v>
      </c>
      <c r="D35" s="76">
        <f>SUM(D7:D34)</f>
        <v>2284825</v>
      </c>
      <c r="E35" s="78">
        <f>SUM(E7:E34)</f>
        <v>2317734</v>
      </c>
      <c r="F35" s="140">
        <f>E35*100/D35-100</f>
        <v>1.4403291280513884</v>
      </c>
    </row>
    <row r="36" spans="1:6" ht="15.6" customHeight="1">
      <c r="A36" s="73" t="s">
        <v>158</v>
      </c>
      <c r="B36" s="72"/>
      <c r="D36" s="72"/>
      <c r="E36" s="23"/>
      <c r="F36" s="23"/>
    </row>
  </sheetData>
  <mergeCells count="3">
    <mergeCell ref="B5:C5"/>
    <mergeCell ref="D5:F5"/>
    <mergeCell ref="A5:A6"/>
  </mergeCells>
  <conditionalFormatting sqref="A7:F34">
    <cfRule type="expression" dxfId="17" priority="2">
      <formula>MOD(ROW(),2)=0</formula>
    </cfRule>
  </conditionalFormatting>
  <conditionalFormatting sqref="F7:F35">
    <cfRule type="expression" dxfId="16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2F6C68-8D67-4B3C-924F-7936F8F861A3}">
  <sheetPr>
    <pageSetUpPr fitToPage="1"/>
  </sheetPr>
  <dimension ref="A1:K51"/>
  <sheetViews>
    <sheetView zoomScale="80" zoomScaleNormal="80" workbookViewId="0"/>
  </sheetViews>
  <sheetFormatPr baseColWidth="10" defaultColWidth="11.44140625" defaultRowHeight="14.4"/>
  <cols>
    <col min="1" max="1" width="32.88671875" style="216" customWidth="1"/>
    <col min="2" max="2" width="18.6640625" style="216" customWidth="1"/>
    <col min="3" max="3" width="22.5546875" style="216" customWidth="1"/>
    <col min="4" max="5" width="15.44140625" style="216" customWidth="1"/>
    <col min="6" max="6" width="15.5546875" style="216" customWidth="1"/>
    <col min="7" max="10" width="15.44140625" style="216" customWidth="1"/>
    <col min="11" max="11" width="11.88671875" style="216" customWidth="1"/>
    <col min="12" max="16384" width="11.44140625" style="216"/>
  </cols>
  <sheetData>
    <row r="1" spans="1:11">
      <c r="A1" s="212"/>
      <c r="B1" s="213"/>
      <c r="C1" s="213"/>
      <c r="D1" s="214"/>
      <c r="E1" s="215"/>
      <c r="F1" s="214"/>
      <c r="H1" s="217"/>
      <c r="J1" s="217"/>
      <c r="K1" s="217"/>
    </row>
    <row r="2" spans="1:11">
      <c r="A2" s="218"/>
      <c r="B2" s="214"/>
      <c r="C2" s="219"/>
      <c r="D2" s="214"/>
      <c r="E2" s="218"/>
      <c r="F2" s="214"/>
      <c r="G2" s="220"/>
      <c r="H2" s="214"/>
      <c r="I2" s="220"/>
      <c r="J2" s="214"/>
      <c r="K2" s="214"/>
    </row>
    <row r="3" spans="1:11">
      <c r="A3" s="218"/>
      <c r="B3" s="213"/>
      <c r="C3" s="219"/>
      <c r="D3" s="214"/>
      <c r="E3" s="220"/>
      <c r="F3" s="214"/>
      <c r="G3" s="220"/>
      <c r="H3" s="214"/>
      <c r="I3" s="220"/>
      <c r="J3" s="214"/>
      <c r="K3" s="214"/>
    </row>
    <row r="4" spans="1:11">
      <c r="A4" s="218"/>
      <c r="B4" s="214"/>
      <c r="C4" s="219"/>
      <c r="D4" s="217"/>
      <c r="E4" s="221"/>
      <c r="F4" s="214"/>
      <c r="G4" s="221"/>
      <c r="H4" s="217"/>
      <c r="I4" s="221"/>
      <c r="J4" s="217"/>
      <c r="K4" s="217"/>
    </row>
    <row r="5" spans="1:11">
      <c r="A5" s="218"/>
      <c r="B5" s="214"/>
      <c r="C5" s="222"/>
      <c r="D5" s="214"/>
      <c r="E5" s="220"/>
      <c r="F5" s="214"/>
      <c r="G5" s="220"/>
      <c r="H5" s="214"/>
      <c r="I5" s="220"/>
      <c r="J5" s="214"/>
      <c r="K5" s="214"/>
    </row>
    <row r="6" spans="1:11">
      <c r="A6" s="218"/>
      <c r="B6" s="214"/>
      <c r="C6" s="223"/>
      <c r="D6" s="214"/>
      <c r="E6" s="220"/>
      <c r="F6" s="214"/>
      <c r="G6" s="220"/>
      <c r="H6" s="214"/>
      <c r="I6" s="220"/>
      <c r="J6" s="214"/>
      <c r="K6" s="214"/>
    </row>
    <row r="7" spans="1:11">
      <c r="A7" s="218"/>
      <c r="B7" s="214"/>
      <c r="C7" s="219"/>
      <c r="D7" s="214"/>
      <c r="E7" s="219"/>
      <c r="F7" s="214"/>
      <c r="G7" s="220"/>
      <c r="H7" s="214"/>
      <c r="I7" s="220"/>
      <c r="J7" s="214"/>
      <c r="K7" s="214"/>
    </row>
    <row r="8" spans="1:11">
      <c r="A8" s="218"/>
      <c r="B8" s="214"/>
      <c r="C8" s="219"/>
      <c r="D8" s="217"/>
      <c r="E8" s="224"/>
      <c r="F8" s="214"/>
      <c r="G8" s="221"/>
      <c r="H8" s="217"/>
      <c r="I8" s="221"/>
      <c r="J8" s="217"/>
      <c r="K8" s="217"/>
    </row>
    <row r="9" spans="1:11">
      <c r="A9" s="218"/>
      <c r="B9" s="214"/>
      <c r="C9" s="222"/>
      <c r="D9" s="214"/>
      <c r="E9" s="219"/>
      <c r="F9" s="214"/>
      <c r="G9" s="220"/>
      <c r="H9" s="214"/>
      <c r="I9" s="220"/>
      <c r="J9" s="214"/>
      <c r="K9" s="214"/>
    </row>
    <row r="10" spans="1:11">
      <c r="A10" s="218"/>
      <c r="B10" s="214"/>
      <c r="C10" s="224"/>
      <c r="D10" s="217"/>
      <c r="E10" s="224"/>
      <c r="F10" s="214"/>
      <c r="G10" s="221"/>
      <c r="H10" s="217"/>
      <c r="I10" s="221"/>
      <c r="J10" s="217"/>
      <c r="K10" s="217"/>
    </row>
    <row r="11" spans="1:11">
      <c r="A11" s="214"/>
      <c r="B11" s="214"/>
      <c r="C11" s="219"/>
      <c r="D11" s="214"/>
      <c r="E11" s="219"/>
      <c r="F11" s="214"/>
      <c r="G11" s="218"/>
      <c r="H11" s="214"/>
      <c r="I11" s="220"/>
      <c r="J11" s="214"/>
      <c r="K11" s="214"/>
    </row>
    <row r="12" spans="1:11">
      <c r="A12" s="212"/>
      <c r="B12" s="213"/>
      <c r="C12" s="222"/>
      <c r="D12" s="213"/>
      <c r="E12" s="222"/>
      <c r="F12" s="213"/>
      <c r="G12" s="212"/>
      <c r="H12" s="213"/>
      <c r="I12" s="225"/>
      <c r="J12" s="213"/>
      <c r="K12" s="213"/>
    </row>
    <row r="13" spans="1:11">
      <c r="A13" s="218"/>
      <c r="B13" s="214"/>
      <c r="C13" s="223"/>
      <c r="D13" s="226"/>
      <c r="E13" s="223"/>
      <c r="F13" s="214"/>
      <c r="G13" s="227"/>
      <c r="H13" s="226"/>
      <c r="J13" s="226"/>
      <c r="K13" s="226"/>
    </row>
    <row r="14" spans="1:11">
      <c r="A14" s="218"/>
      <c r="B14" s="214"/>
      <c r="C14" s="219"/>
      <c r="D14" s="217"/>
      <c r="E14" s="224"/>
      <c r="F14" s="214"/>
      <c r="G14" s="215"/>
      <c r="H14" s="217"/>
      <c r="I14" s="221"/>
      <c r="J14" s="217"/>
      <c r="K14" s="217"/>
    </row>
    <row r="15" spans="1:11">
      <c r="A15" s="218"/>
      <c r="B15" s="214"/>
      <c r="C15" s="219"/>
      <c r="D15" s="214"/>
      <c r="E15" s="219"/>
      <c r="F15" s="214"/>
      <c r="G15" s="218"/>
      <c r="H15" s="214"/>
      <c r="I15" s="220"/>
      <c r="J15" s="214"/>
      <c r="K15" s="214"/>
    </row>
    <row r="16" spans="1:11">
      <c r="A16" s="218"/>
      <c r="B16" s="214"/>
      <c r="C16" s="222"/>
      <c r="D16" s="226"/>
      <c r="E16" s="223"/>
      <c r="F16" s="214"/>
      <c r="H16" s="226"/>
      <c r="J16" s="226"/>
      <c r="K16" s="226"/>
    </row>
    <row r="17" spans="1:11">
      <c r="A17" s="218"/>
      <c r="B17" s="214"/>
      <c r="C17" s="219"/>
      <c r="D17" s="217"/>
      <c r="E17" s="224"/>
      <c r="F17" s="214"/>
      <c r="G17" s="221"/>
      <c r="H17" s="217"/>
      <c r="I17" s="221"/>
      <c r="J17" s="217"/>
      <c r="K17" s="217"/>
    </row>
    <row r="18" spans="1:11">
      <c r="A18" s="218"/>
      <c r="B18" s="214"/>
      <c r="C18" s="219"/>
      <c r="D18" s="214"/>
      <c r="E18" s="214"/>
      <c r="F18" s="214"/>
      <c r="G18" s="220"/>
      <c r="H18" s="214"/>
      <c r="I18" s="220"/>
      <c r="J18" s="214"/>
      <c r="K18" s="214"/>
    </row>
    <row r="19" spans="1:11">
      <c r="A19" s="218"/>
      <c r="B19" s="214"/>
      <c r="C19" s="219"/>
      <c r="D19" s="213"/>
      <c r="E19" s="213"/>
      <c r="F19" s="226"/>
      <c r="H19" s="226"/>
      <c r="J19" s="226"/>
      <c r="K19" s="226"/>
    </row>
    <row r="20" spans="1:11">
      <c r="A20" s="218"/>
      <c r="B20" s="214"/>
      <c r="C20" s="219"/>
      <c r="D20" s="214"/>
      <c r="E20" s="219"/>
      <c r="F20" s="214"/>
      <c r="G20" s="220"/>
      <c r="H20" s="214"/>
      <c r="I20" s="220"/>
      <c r="J20" s="214"/>
      <c r="K20" s="214"/>
    </row>
    <row r="21" spans="1:11">
      <c r="A21" s="218"/>
      <c r="B21" s="214"/>
      <c r="C21" s="225"/>
      <c r="D21" s="226"/>
      <c r="E21" s="223"/>
      <c r="F21" s="226"/>
      <c r="H21" s="226"/>
      <c r="J21" s="226"/>
      <c r="K21" s="226"/>
    </row>
    <row r="22" spans="1:11">
      <c r="A22" s="218"/>
      <c r="B22" s="214"/>
      <c r="C22" s="219"/>
      <c r="D22" s="214"/>
      <c r="E22" s="219"/>
      <c r="F22" s="214"/>
      <c r="G22" s="220"/>
      <c r="H22" s="214"/>
      <c r="I22" s="220"/>
      <c r="J22" s="214"/>
      <c r="K22" s="214"/>
    </row>
    <row r="23" spans="1:11">
      <c r="A23" s="218"/>
      <c r="B23" s="214"/>
      <c r="C23" s="219"/>
      <c r="D23" s="226"/>
      <c r="E23" s="223"/>
      <c r="F23" s="226"/>
      <c r="H23" s="226"/>
      <c r="J23" s="226"/>
      <c r="K23" s="226"/>
    </row>
    <row r="24" spans="1:11">
      <c r="A24" s="218"/>
      <c r="B24" s="214"/>
      <c r="C24" s="219"/>
      <c r="D24" s="214"/>
      <c r="E24" s="219"/>
      <c r="F24" s="214"/>
      <c r="G24" s="220"/>
      <c r="H24" s="214"/>
      <c r="I24" s="220"/>
      <c r="J24" s="214"/>
      <c r="K24" s="214"/>
    </row>
    <row r="25" spans="1:11">
      <c r="A25" s="218"/>
      <c r="B25" s="214"/>
      <c r="C25" s="219"/>
      <c r="D25" s="226"/>
      <c r="E25" s="223"/>
      <c r="F25" s="226"/>
      <c r="H25" s="226"/>
      <c r="J25" s="226"/>
      <c r="K25" s="226"/>
    </row>
    <row r="26" spans="1:11">
      <c r="A26" s="218"/>
      <c r="B26" s="214"/>
      <c r="C26" s="225"/>
      <c r="D26" s="217"/>
      <c r="E26" s="224"/>
      <c r="F26" s="217"/>
      <c r="G26" s="221"/>
      <c r="H26" s="217"/>
      <c r="I26" s="221"/>
      <c r="J26" s="217"/>
      <c r="K26" s="217"/>
    </row>
    <row r="27" spans="1:11">
      <c r="A27" s="218"/>
      <c r="B27" s="214"/>
      <c r="C27" s="224"/>
      <c r="D27" s="214"/>
      <c r="E27" s="219"/>
      <c r="F27" s="214"/>
      <c r="G27" s="220"/>
      <c r="H27" s="214"/>
      <c r="I27" s="220"/>
      <c r="J27" s="214"/>
      <c r="K27" s="214"/>
    </row>
    <row r="28" spans="1:11" ht="34.799999999999997">
      <c r="A28" s="228" t="s">
        <v>163</v>
      </c>
      <c r="B28" s="214"/>
      <c r="C28" s="219"/>
      <c r="D28" s="217"/>
      <c r="E28" s="224"/>
      <c r="F28" s="217"/>
      <c r="G28" s="221"/>
      <c r="H28" s="217"/>
      <c r="I28" s="221"/>
      <c r="J28" s="217"/>
      <c r="K28" s="217"/>
    </row>
    <row r="29" spans="1:11">
      <c r="A29" s="229"/>
      <c r="B29" s="214"/>
      <c r="C29" s="219"/>
      <c r="D29" s="214"/>
      <c r="E29" s="219"/>
      <c r="F29" s="214"/>
      <c r="G29" s="218"/>
      <c r="H29" s="214"/>
      <c r="I29" s="220"/>
      <c r="J29" s="214"/>
      <c r="K29" s="214"/>
    </row>
    <row r="30" spans="1:11">
      <c r="A30" s="218"/>
      <c r="B30" s="214"/>
      <c r="C30" s="222"/>
      <c r="D30" s="213"/>
      <c r="E30" s="222"/>
      <c r="F30" s="213"/>
      <c r="G30" s="212"/>
      <c r="H30" s="213"/>
      <c r="I30" s="225"/>
      <c r="J30" s="213"/>
      <c r="K30" s="213"/>
    </row>
    <row r="31" spans="1:11">
      <c r="A31" s="218"/>
      <c r="B31" s="214"/>
      <c r="C31" s="219"/>
      <c r="D31" s="226"/>
      <c r="E31" s="223"/>
      <c r="F31" s="226"/>
      <c r="G31" s="227"/>
      <c r="H31" s="226"/>
      <c r="J31" s="226"/>
      <c r="K31" s="226"/>
    </row>
    <row r="32" spans="1:11">
      <c r="A32" s="218"/>
      <c r="B32" s="214"/>
      <c r="C32" s="225"/>
      <c r="D32" s="217"/>
      <c r="E32" s="224"/>
      <c r="F32" s="217"/>
      <c r="G32" s="215"/>
      <c r="H32" s="217"/>
      <c r="I32" s="221"/>
      <c r="J32" s="217"/>
      <c r="K32" s="217"/>
    </row>
    <row r="33" spans="1:11">
      <c r="A33" s="218"/>
      <c r="B33" s="214"/>
      <c r="C33" s="224"/>
      <c r="D33" s="214"/>
      <c r="E33" s="219"/>
      <c r="F33" s="214"/>
      <c r="G33" s="218"/>
      <c r="H33" s="214"/>
      <c r="I33" s="220"/>
      <c r="J33" s="214"/>
      <c r="K33" s="214"/>
    </row>
    <row r="34" spans="1:11">
      <c r="A34" s="218"/>
      <c r="B34" s="214"/>
      <c r="C34" s="219"/>
      <c r="D34" s="214"/>
      <c r="E34" s="219"/>
      <c r="F34" s="214"/>
      <c r="G34" s="218"/>
      <c r="H34" s="214"/>
      <c r="I34" s="220"/>
      <c r="J34" s="214"/>
      <c r="K34" s="214"/>
    </row>
    <row r="35" spans="1:11">
      <c r="A35" s="218"/>
      <c r="B35" s="214"/>
      <c r="D35" s="213"/>
      <c r="E35" s="222"/>
      <c r="F35" s="213"/>
      <c r="G35" s="212"/>
      <c r="H35" s="213"/>
      <c r="I35" s="225"/>
      <c r="J35" s="213"/>
      <c r="K35" s="213"/>
    </row>
    <row r="36" spans="1:11">
      <c r="A36" s="218"/>
      <c r="B36" s="214"/>
      <c r="C36" s="219"/>
      <c r="D36" s="213"/>
      <c r="E36" s="222"/>
      <c r="F36" s="214"/>
      <c r="G36" s="218"/>
      <c r="H36" s="214"/>
      <c r="I36" s="218"/>
      <c r="J36" s="214"/>
      <c r="K36" s="214"/>
    </row>
    <row r="37" spans="1:11">
      <c r="A37" s="218"/>
      <c r="B37" s="214"/>
      <c r="C37" s="219"/>
      <c r="D37" s="213"/>
      <c r="E37" s="222"/>
      <c r="F37" s="213"/>
      <c r="G37" s="212"/>
      <c r="H37" s="226"/>
      <c r="I37" s="227"/>
      <c r="J37" s="226"/>
      <c r="K37" s="226"/>
    </row>
    <row r="38" spans="1:11">
      <c r="A38" s="218"/>
      <c r="B38" s="214"/>
      <c r="C38" s="223"/>
      <c r="D38" s="226"/>
      <c r="E38" s="223"/>
      <c r="F38" s="226"/>
      <c r="G38" s="227"/>
      <c r="H38" s="217"/>
      <c r="I38" s="214"/>
      <c r="J38" s="214"/>
      <c r="K38" s="214"/>
    </row>
    <row r="39" spans="1:11">
      <c r="A39" s="218"/>
      <c r="B39" s="214"/>
      <c r="C39" s="214"/>
      <c r="D39" s="217"/>
      <c r="E39" s="214"/>
      <c r="F39" s="214"/>
      <c r="G39" s="218"/>
      <c r="H39" s="214"/>
      <c r="I39" s="225"/>
      <c r="J39" s="213"/>
      <c r="K39" s="213"/>
    </row>
    <row r="40" spans="1:11">
      <c r="A40" s="218"/>
      <c r="B40" s="214"/>
      <c r="C40" s="214"/>
      <c r="D40" s="214"/>
      <c r="E40" s="213"/>
      <c r="F40" s="213"/>
      <c r="G40" s="212"/>
      <c r="H40" s="226"/>
      <c r="J40" s="226"/>
      <c r="K40" s="226"/>
    </row>
    <row r="41" spans="1:11">
      <c r="A41" s="218"/>
      <c r="B41" s="214"/>
      <c r="C41" s="226"/>
      <c r="D41" s="213"/>
      <c r="F41" s="226"/>
      <c r="G41" s="227"/>
      <c r="H41" s="214"/>
      <c r="I41" s="220"/>
      <c r="J41" s="214"/>
      <c r="K41" s="214"/>
    </row>
    <row r="42" spans="1:11">
      <c r="A42" s="218"/>
      <c r="B42" s="214"/>
      <c r="C42" s="214"/>
      <c r="D42" s="214"/>
      <c r="E42" s="219"/>
      <c r="F42" s="214"/>
      <c r="G42" s="218"/>
      <c r="H42" s="214"/>
      <c r="I42" s="220"/>
      <c r="J42" s="214"/>
      <c r="K42" s="214"/>
    </row>
    <row r="43" spans="1:11">
      <c r="A43" s="212"/>
      <c r="B43" s="214"/>
      <c r="C43" s="217"/>
      <c r="D43" s="224"/>
      <c r="E43" s="226"/>
      <c r="F43" s="226"/>
      <c r="G43" s="218"/>
      <c r="H43" s="214"/>
      <c r="I43" s="220"/>
      <c r="J43" s="214"/>
      <c r="K43" s="214"/>
    </row>
    <row r="44" spans="1:11">
      <c r="A44" s="218"/>
      <c r="B44" s="214"/>
      <c r="C44" s="214"/>
      <c r="D44" s="219"/>
      <c r="E44" s="214"/>
      <c r="F44" s="214"/>
      <c r="G44" s="212"/>
      <c r="H44" s="213"/>
      <c r="I44" s="225"/>
      <c r="J44" s="213"/>
      <c r="K44" s="213"/>
    </row>
    <row r="45" spans="1:11">
      <c r="A45" s="218"/>
      <c r="B45" s="214"/>
      <c r="C45" s="213"/>
      <c r="D45" s="222"/>
      <c r="E45" s="213"/>
      <c r="F45" s="213"/>
      <c r="G45" s="212"/>
      <c r="H45" s="214"/>
      <c r="I45" s="214"/>
      <c r="J45" s="214"/>
      <c r="K45" s="214"/>
    </row>
    <row r="46" spans="1:11">
      <c r="A46" s="215"/>
      <c r="B46" s="217"/>
      <c r="C46" s="217"/>
      <c r="D46" s="224"/>
      <c r="E46" s="217"/>
      <c r="F46" s="217"/>
      <c r="G46" s="215"/>
      <c r="H46" s="217"/>
      <c r="I46" s="221"/>
      <c r="J46" s="217"/>
      <c r="K46" s="217"/>
    </row>
    <row r="47" spans="1:11">
      <c r="A47" s="214"/>
      <c r="B47" s="214"/>
      <c r="C47" s="214"/>
      <c r="D47" s="219"/>
      <c r="E47" s="214"/>
      <c r="F47" s="214"/>
      <c r="G47" s="220"/>
      <c r="H47" s="214"/>
      <c r="I47" s="220"/>
      <c r="J47" s="214"/>
      <c r="K47" s="214"/>
    </row>
    <row r="48" spans="1:11">
      <c r="A48" s="230"/>
      <c r="B48" s="231"/>
      <c r="C48" s="231"/>
      <c r="D48" s="224"/>
      <c r="E48" s="217"/>
      <c r="F48" s="217"/>
      <c r="G48" s="231"/>
      <c r="H48" s="231"/>
      <c r="I48" s="231"/>
      <c r="J48" s="231"/>
      <c r="K48" s="231"/>
    </row>
    <row r="51" spans="8:8">
      <c r="H51" s="232"/>
    </row>
  </sheetData>
  <pageMargins left="0.62992125984252001" right="0.23622047244094499" top="0.47244094488188998" bottom="0.196850393700787" header="0.31496062992126" footer="0.15748031496063"/>
  <pageSetup paperSize="9" scale="71" orientation="landscape" r:id="rId1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1EC629-987A-474F-9E26-9F3F06A0F7D7}">
  <sheetPr>
    <pageSetUpPr fitToPage="1"/>
  </sheetPr>
  <dimension ref="A1:AA36"/>
  <sheetViews>
    <sheetView workbookViewId="0"/>
  </sheetViews>
  <sheetFormatPr baseColWidth="10" defaultColWidth="8.88671875" defaultRowHeight="14.4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27" ht="19.2" customHeight="1">
      <c r="A1" s="32" t="s">
        <v>184</v>
      </c>
      <c r="E1" s="5"/>
      <c r="H1" s="4"/>
      <c r="I1" s="4"/>
      <c r="J1" s="4"/>
      <c r="K1" s="4"/>
      <c r="L1" s="4"/>
      <c r="M1" s="4"/>
      <c r="AA1" s="39" t="str">
        <f>"Acumulado "&amp;E6</f>
        <v>Acumulado 2026</v>
      </c>
    </row>
    <row r="2" spans="1:27" ht="15.6" customHeight="1">
      <c r="H2" s="3"/>
      <c r="I2" s="3"/>
      <c r="J2" s="3"/>
      <c r="K2" s="3"/>
      <c r="L2" s="3"/>
      <c r="M2" s="3"/>
      <c r="AA2" s="39" t="str">
        <f>"Acumulado "&amp;D6</f>
        <v>Acumulado 2025</v>
      </c>
    </row>
    <row r="3" spans="1:27" ht="15.6" customHeight="1">
      <c r="H3" s="3"/>
      <c r="I3" s="3"/>
      <c r="J3" s="3"/>
      <c r="K3" s="3"/>
      <c r="L3" s="3"/>
      <c r="M3" s="3"/>
    </row>
    <row r="4" spans="1:27" ht="15.6" customHeight="1">
      <c r="A4" s="31" t="s">
        <v>51</v>
      </c>
    </row>
    <row r="5" spans="1:27" ht="15.6" customHeight="1">
      <c r="A5" s="233" t="s">
        <v>1</v>
      </c>
      <c r="B5" s="234" t="s">
        <v>176</v>
      </c>
      <c r="C5" s="234"/>
      <c r="D5" s="234" t="s">
        <v>0</v>
      </c>
      <c r="E5" s="234"/>
      <c r="F5" s="234"/>
      <c r="N5" s="74" t="s">
        <v>185</v>
      </c>
    </row>
    <row r="6" spans="1:27" ht="15.6" customHeight="1">
      <c r="A6" s="233"/>
      <c r="B6" s="235">
        <v>2025</v>
      </c>
      <c r="C6" s="235">
        <v>2026</v>
      </c>
      <c r="D6" s="235">
        <v>2025</v>
      </c>
      <c r="E6" s="235">
        <v>2026</v>
      </c>
      <c r="F6" s="154" t="s">
        <v>186</v>
      </c>
    </row>
    <row r="7" spans="1:27" ht="15.6" customHeight="1">
      <c r="A7" s="236" t="s">
        <v>18</v>
      </c>
      <c r="B7" s="237">
        <v>765221</v>
      </c>
      <c r="C7" s="237">
        <v>880065</v>
      </c>
      <c r="D7" s="237">
        <v>5822382</v>
      </c>
      <c r="E7" s="237">
        <v>5971210</v>
      </c>
      <c r="F7" s="238">
        <v>2.5561359594750002</v>
      </c>
      <c r="G7" s="6"/>
    </row>
    <row r="8" spans="1:27" s="33" customFormat="1" ht="15.6" customHeight="1">
      <c r="A8" s="236" t="s">
        <v>11</v>
      </c>
      <c r="B8" s="237">
        <v>42085</v>
      </c>
      <c r="C8" s="237">
        <v>92907</v>
      </c>
      <c r="D8" s="237">
        <v>421676</v>
      </c>
      <c r="E8" s="237">
        <v>444475</v>
      </c>
      <c r="F8" s="238">
        <v>5.4067577950843742</v>
      </c>
      <c r="G8" s="239"/>
    </row>
    <row r="9" spans="1:27" ht="15.6" customHeight="1">
      <c r="A9" s="236" t="s">
        <v>8</v>
      </c>
      <c r="B9" s="237">
        <v>63537</v>
      </c>
      <c r="C9" s="237">
        <v>91506</v>
      </c>
      <c r="D9" s="237">
        <v>649297</v>
      </c>
      <c r="E9" s="237">
        <v>614963</v>
      </c>
      <c r="F9" s="238">
        <v>-5.287872884057677</v>
      </c>
      <c r="G9" s="6"/>
    </row>
    <row r="10" spans="1:27" ht="15.6" customHeight="1">
      <c r="A10" s="236" t="s">
        <v>10</v>
      </c>
      <c r="B10" s="237">
        <v>129356</v>
      </c>
      <c r="C10" s="237">
        <v>117528</v>
      </c>
      <c r="D10" s="237">
        <v>1270854</v>
      </c>
      <c r="E10" s="237">
        <v>1512542</v>
      </c>
      <c r="F10" s="238">
        <v>19.017762858676139</v>
      </c>
    </row>
    <row r="11" spans="1:27" ht="15.6" customHeight="1">
      <c r="A11" s="236" t="s">
        <v>9</v>
      </c>
      <c r="B11" s="237">
        <v>1485058</v>
      </c>
      <c r="C11" s="237">
        <v>1514632</v>
      </c>
      <c r="D11" s="237">
        <v>11545173</v>
      </c>
      <c r="E11" s="237">
        <v>12254461</v>
      </c>
      <c r="F11" s="238">
        <v>6.1435891865804004</v>
      </c>
    </row>
    <row r="12" spans="1:27" ht="15.6" customHeight="1">
      <c r="A12" s="236" t="s">
        <v>6</v>
      </c>
      <c r="B12" s="237">
        <v>124548</v>
      </c>
      <c r="C12" s="237">
        <v>204183</v>
      </c>
      <c r="D12" s="237">
        <v>664756</v>
      </c>
      <c r="E12" s="237">
        <v>1096927</v>
      </c>
      <c r="F12" s="238">
        <v>65.011974318396511</v>
      </c>
    </row>
    <row r="13" spans="1:27" ht="15.6" customHeight="1">
      <c r="A13" s="236" t="s">
        <v>175</v>
      </c>
      <c r="B13" s="237">
        <v>17458</v>
      </c>
      <c r="C13" s="237">
        <v>26761</v>
      </c>
      <c r="D13" s="237">
        <v>218265</v>
      </c>
      <c r="E13" s="237">
        <v>190102</v>
      </c>
      <c r="F13" s="238">
        <v>-12.903122351270239</v>
      </c>
    </row>
    <row r="14" spans="1:27" ht="15.6" customHeight="1">
      <c r="A14" s="236" t="s">
        <v>148</v>
      </c>
      <c r="B14" s="237">
        <v>1525731</v>
      </c>
      <c r="C14" s="237">
        <v>1358444</v>
      </c>
      <c r="D14" s="237">
        <v>12063672</v>
      </c>
      <c r="E14" s="237">
        <v>11728946</v>
      </c>
      <c r="F14" s="238">
        <v>-2.7746609821619761</v>
      </c>
    </row>
    <row r="15" spans="1:27" ht="15.6" customHeight="1">
      <c r="A15" s="236" t="s">
        <v>145</v>
      </c>
      <c r="B15" s="237">
        <v>1859338</v>
      </c>
      <c r="C15" s="237">
        <v>1811685</v>
      </c>
      <c r="D15" s="237">
        <v>13918067</v>
      </c>
      <c r="E15" s="237">
        <v>15018936</v>
      </c>
      <c r="F15" s="238">
        <v>7.9096400383760246</v>
      </c>
    </row>
    <row r="16" spans="1:27" ht="15.6" customHeight="1">
      <c r="A16" s="236" t="s">
        <v>144</v>
      </c>
      <c r="B16" s="237">
        <v>2161721</v>
      </c>
      <c r="C16" s="237">
        <v>1920575</v>
      </c>
      <c r="D16" s="237">
        <v>15701403</v>
      </c>
      <c r="E16" s="237">
        <v>15029252</v>
      </c>
      <c r="F16" s="238">
        <v>-4.2808340120943313</v>
      </c>
      <c r="G16" s="1"/>
    </row>
    <row r="17" spans="1:7" ht="15.6" customHeight="1">
      <c r="A17" s="236" t="s">
        <v>150</v>
      </c>
      <c r="B17" s="237">
        <v>931352</v>
      </c>
      <c r="C17" s="237">
        <v>1179477</v>
      </c>
      <c r="D17" s="237">
        <v>8671609</v>
      </c>
      <c r="E17" s="237">
        <v>9386332</v>
      </c>
      <c r="F17" s="238">
        <v>8.2421036280579472</v>
      </c>
      <c r="G17" s="2"/>
    </row>
    <row r="18" spans="1:7" ht="15.6" customHeight="1">
      <c r="A18" s="236" t="s">
        <v>147</v>
      </c>
      <c r="B18" s="237">
        <v>30204</v>
      </c>
      <c r="C18" s="237">
        <v>72929</v>
      </c>
      <c r="D18" s="237">
        <v>246299</v>
      </c>
      <c r="E18" s="237">
        <v>500876</v>
      </c>
      <c r="F18" s="238">
        <v>103.3609555865026</v>
      </c>
    </row>
    <row r="19" spans="1:7" ht="15.6" customHeight="1">
      <c r="A19" s="236" t="s">
        <v>143</v>
      </c>
      <c r="B19" s="237">
        <v>419102</v>
      </c>
      <c r="C19" s="237">
        <v>396128</v>
      </c>
      <c r="D19" s="237">
        <v>3078061</v>
      </c>
      <c r="E19" s="237">
        <v>3348745</v>
      </c>
      <c r="F19" s="238">
        <v>8.793977767172251</v>
      </c>
    </row>
    <row r="20" spans="1:7" ht="15.6" customHeight="1">
      <c r="A20" s="236" t="s">
        <v>142</v>
      </c>
      <c r="B20" s="237">
        <v>618736</v>
      </c>
      <c r="C20" s="237">
        <v>905668</v>
      </c>
      <c r="D20" s="237">
        <v>7533041</v>
      </c>
      <c r="E20" s="237">
        <v>5232081</v>
      </c>
      <c r="F20" s="238">
        <v>-30.544902118546819</v>
      </c>
    </row>
    <row r="21" spans="1:7" ht="15.6" customHeight="1">
      <c r="A21" s="236" t="s">
        <v>149</v>
      </c>
      <c r="B21" s="237">
        <v>1091406</v>
      </c>
      <c r="C21" s="237">
        <v>1757226</v>
      </c>
      <c r="D21" s="237">
        <v>10120400</v>
      </c>
      <c r="E21" s="237">
        <v>10444782</v>
      </c>
      <c r="F21" s="238">
        <v>3.2052290423303451</v>
      </c>
    </row>
    <row r="22" spans="1:7" ht="15.6" customHeight="1">
      <c r="A22" s="236" t="s">
        <v>146</v>
      </c>
      <c r="B22" s="237">
        <v>143373</v>
      </c>
      <c r="C22" s="237">
        <v>396761</v>
      </c>
      <c r="D22" s="237">
        <v>1198497</v>
      </c>
      <c r="E22" s="237">
        <v>1558291</v>
      </c>
      <c r="F22" s="238">
        <v>30.02043392682668</v>
      </c>
    </row>
    <row r="23" spans="1:7" ht="15.6" customHeight="1">
      <c r="A23" s="236" t="s">
        <v>165</v>
      </c>
      <c r="B23" s="237">
        <v>107382</v>
      </c>
      <c r="C23" s="237">
        <v>103749</v>
      </c>
      <c r="D23" s="237">
        <v>613531</v>
      </c>
      <c r="E23" s="237">
        <v>683241</v>
      </c>
      <c r="F23" s="238">
        <v>11.36209906263905</v>
      </c>
    </row>
    <row r="24" spans="1:7" ht="15.6" customHeight="1">
      <c r="A24" s="236" t="s">
        <v>141</v>
      </c>
      <c r="B24" s="237">
        <v>68690</v>
      </c>
      <c r="C24" s="237">
        <v>179354</v>
      </c>
      <c r="D24" s="237">
        <v>952381</v>
      </c>
      <c r="E24" s="237">
        <v>1008021</v>
      </c>
      <c r="F24" s="238">
        <v>5.8421997078900176</v>
      </c>
    </row>
    <row r="25" spans="1:7" ht="15.6" customHeight="1">
      <c r="A25" s="236" t="s">
        <v>140</v>
      </c>
      <c r="B25" s="237">
        <v>0</v>
      </c>
      <c r="C25" s="237">
        <v>0</v>
      </c>
      <c r="D25" s="237">
        <v>180</v>
      </c>
      <c r="E25" s="237">
        <v>0</v>
      </c>
      <c r="F25" s="238">
        <v>-100</v>
      </c>
    </row>
    <row r="26" spans="1:7" ht="15.6" customHeight="1">
      <c r="A26" s="236" t="s">
        <v>152</v>
      </c>
      <c r="B26" s="237">
        <v>41731</v>
      </c>
      <c r="C26" s="237">
        <v>56051</v>
      </c>
      <c r="D26" s="237">
        <v>867101</v>
      </c>
      <c r="E26" s="237">
        <v>571348</v>
      </c>
      <c r="F26" s="238">
        <v>-34.10825267183408</v>
      </c>
    </row>
    <row r="27" spans="1:7" ht="15.6" customHeight="1">
      <c r="A27" s="236" t="s">
        <v>173</v>
      </c>
      <c r="B27" s="237">
        <v>173193</v>
      </c>
      <c r="C27" s="237">
        <v>159970</v>
      </c>
      <c r="D27" s="237">
        <v>1485160</v>
      </c>
      <c r="E27" s="237">
        <v>1490493</v>
      </c>
      <c r="F27" s="238">
        <v>0.35908588973578048</v>
      </c>
    </row>
    <row r="28" spans="1:7" ht="15.6" customHeight="1">
      <c r="A28" s="236" t="s">
        <v>177</v>
      </c>
      <c r="B28" s="237">
        <v>71418</v>
      </c>
      <c r="C28" s="237">
        <v>89134</v>
      </c>
      <c r="D28" s="237">
        <v>738217</v>
      </c>
      <c r="E28" s="237">
        <v>839807</v>
      </c>
      <c r="F28" s="238">
        <v>13.7615362420535</v>
      </c>
    </row>
    <row r="29" spans="1:7" ht="15.6" customHeight="1">
      <c r="A29" s="236" t="s">
        <v>178</v>
      </c>
      <c r="B29" s="237">
        <v>249275</v>
      </c>
      <c r="C29" s="237">
        <v>358639</v>
      </c>
      <c r="D29" s="237">
        <v>1943270</v>
      </c>
      <c r="E29" s="237">
        <v>2088434</v>
      </c>
      <c r="F29" s="238">
        <v>7.4700890766594483</v>
      </c>
    </row>
    <row r="30" spans="1:7" ht="15.6" customHeight="1">
      <c r="A30" s="236" t="s">
        <v>179</v>
      </c>
      <c r="B30" s="237">
        <v>170750</v>
      </c>
      <c r="C30" s="237">
        <v>252344</v>
      </c>
      <c r="D30" s="237">
        <v>1329839</v>
      </c>
      <c r="E30" s="237">
        <v>1357689</v>
      </c>
      <c r="F30" s="238">
        <v>2.0942384754846302</v>
      </c>
    </row>
    <row r="31" spans="1:7" ht="15.6" customHeight="1">
      <c r="A31" s="236" t="s">
        <v>180</v>
      </c>
      <c r="B31" s="237">
        <v>1782115</v>
      </c>
      <c r="C31" s="237">
        <v>1865397</v>
      </c>
      <c r="D31" s="237">
        <v>13608779</v>
      </c>
      <c r="E31" s="237">
        <v>14382375</v>
      </c>
      <c r="F31" s="238">
        <v>5.6845364304909367</v>
      </c>
    </row>
    <row r="32" spans="1:7" ht="15.6" customHeight="1">
      <c r="A32" s="236" t="s">
        <v>181</v>
      </c>
      <c r="B32" s="237">
        <v>1290082</v>
      </c>
      <c r="C32" s="237">
        <v>1389961</v>
      </c>
      <c r="D32" s="237">
        <v>11154011</v>
      </c>
      <c r="E32" s="237">
        <v>12144174</v>
      </c>
      <c r="F32" s="238">
        <v>8.8771922494966162</v>
      </c>
    </row>
    <row r="33" spans="1:6" ht="15.6" customHeight="1">
      <c r="A33" s="236" t="s">
        <v>182</v>
      </c>
      <c r="B33" s="237">
        <v>129356</v>
      </c>
      <c r="C33" s="237">
        <v>168391</v>
      </c>
      <c r="D33" s="237">
        <v>1220656</v>
      </c>
      <c r="E33" s="237">
        <v>1299421</v>
      </c>
      <c r="F33" s="238">
        <v>6.4526779043399642</v>
      </c>
    </row>
    <row r="34" spans="1:6" ht="15.6" customHeight="1">
      <c r="A34" s="236" t="s">
        <v>183</v>
      </c>
      <c r="B34" s="237">
        <v>59321</v>
      </c>
      <c r="C34" s="237">
        <v>59396</v>
      </c>
      <c r="D34" s="237">
        <v>534651</v>
      </c>
      <c r="E34" s="237">
        <v>520318</v>
      </c>
      <c r="F34" s="238">
        <v>-2.6808142133840529</v>
      </c>
    </row>
    <row r="35" spans="1:6" ht="15.6" customHeight="1">
      <c r="A35" s="240" t="s">
        <v>153</v>
      </c>
      <c r="B35" s="241">
        <f>SUM(B7:B34)</f>
        <v>15551539</v>
      </c>
      <c r="C35" s="241">
        <f>SUM(C7:C34)</f>
        <v>17408861</v>
      </c>
      <c r="D35" s="241">
        <f>SUM(D7:D34)</f>
        <v>127571228</v>
      </c>
      <c r="E35" s="241">
        <f>SUM(E7:E34)</f>
        <v>130718242</v>
      </c>
      <c r="F35" s="242">
        <f>E35*100/D35-100</f>
        <v>2.4668681561958437</v>
      </c>
    </row>
    <row r="36" spans="1:6" ht="15.6" customHeight="1">
      <c r="A36" s="46" t="s">
        <v>187</v>
      </c>
    </row>
  </sheetData>
  <mergeCells count="3">
    <mergeCell ref="A5:A6"/>
    <mergeCell ref="B5:C5"/>
    <mergeCell ref="D5:F5"/>
  </mergeCells>
  <conditionalFormatting sqref="A7:F34">
    <cfRule type="expression" dxfId="15" priority="2">
      <formula>MOD(ROW(),2)=0</formula>
    </cfRule>
  </conditionalFormatting>
  <conditionalFormatting sqref="F7:F35">
    <cfRule type="expression" dxfId="14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38A6A1-3328-4DDD-8FC1-04470F27D1BF}">
  <sheetPr>
    <pageSetUpPr fitToPage="1"/>
  </sheetPr>
  <dimension ref="A1:N36"/>
  <sheetViews>
    <sheetView workbookViewId="0"/>
  </sheetViews>
  <sheetFormatPr baseColWidth="10" defaultColWidth="8.88671875" defaultRowHeight="15.6" customHeight="1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32" t="s">
        <v>188</v>
      </c>
      <c r="E1" s="5"/>
      <c r="H1" s="4"/>
      <c r="I1" s="4"/>
      <c r="J1" s="4"/>
      <c r="K1" s="4"/>
      <c r="L1" s="4"/>
      <c r="M1" s="4"/>
    </row>
    <row r="2" spans="1:14" ht="15.6" customHeight="1">
      <c r="H2" s="3"/>
      <c r="I2" s="3"/>
      <c r="J2" s="3"/>
      <c r="K2" s="3"/>
      <c r="L2" s="3"/>
      <c r="M2" s="3"/>
    </row>
    <row r="3" spans="1:14" ht="15.6" customHeight="1">
      <c r="H3" s="3"/>
      <c r="I3" s="3"/>
      <c r="J3" s="3"/>
      <c r="K3" s="3"/>
      <c r="L3" s="3"/>
      <c r="M3" s="3"/>
    </row>
    <row r="4" spans="1:14" ht="15.6" customHeight="1">
      <c r="A4" s="31" t="s">
        <v>51</v>
      </c>
    </row>
    <row r="5" spans="1:14" ht="15.6" customHeight="1">
      <c r="A5" s="233" t="s">
        <v>1</v>
      </c>
      <c r="B5" s="234" t="s">
        <v>176</v>
      </c>
      <c r="C5" s="234"/>
      <c r="D5" s="234" t="s">
        <v>0</v>
      </c>
      <c r="E5" s="234"/>
      <c r="F5" s="234"/>
      <c r="N5" s="74" t="s">
        <v>185</v>
      </c>
    </row>
    <row r="6" spans="1:14" ht="15.6" customHeight="1">
      <c r="A6" s="233"/>
      <c r="B6" s="235">
        <v>2025</v>
      </c>
      <c r="C6" s="235">
        <v>2026</v>
      </c>
      <c r="D6" s="235">
        <v>2025</v>
      </c>
      <c r="E6" s="235">
        <v>2026</v>
      </c>
      <c r="F6" s="154" t="s">
        <v>186</v>
      </c>
    </row>
    <row r="7" spans="1:14" ht="15.6" customHeight="1">
      <c r="A7" s="236" t="s">
        <v>18</v>
      </c>
      <c r="B7" s="237">
        <v>540886</v>
      </c>
      <c r="C7" s="237">
        <v>566479</v>
      </c>
      <c r="D7" s="237">
        <v>3891850</v>
      </c>
      <c r="E7" s="237">
        <v>3976270</v>
      </c>
      <c r="F7" s="238">
        <v>2.1691483484718082</v>
      </c>
      <c r="G7" s="6"/>
    </row>
    <row r="8" spans="1:14" s="33" customFormat="1" ht="15.6" customHeight="1">
      <c r="A8" s="236" t="s">
        <v>11</v>
      </c>
      <c r="B8" s="237">
        <v>0</v>
      </c>
      <c r="C8" s="237">
        <v>6496</v>
      </c>
      <c r="D8" s="237">
        <v>2000</v>
      </c>
      <c r="E8" s="237">
        <v>12696</v>
      </c>
      <c r="F8" s="238">
        <v>534.79999999999995</v>
      </c>
    </row>
    <row r="9" spans="1:14" ht="15.6" customHeight="1">
      <c r="A9" s="236" t="s">
        <v>8</v>
      </c>
      <c r="B9" s="237">
        <v>4229</v>
      </c>
      <c r="C9" s="237">
        <v>0</v>
      </c>
      <c r="D9" s="237">
        <v>27661</v>
      </c>
      <c r="E9" s="237">
        <v>40930</v>
      </c>
      <c r="F9" s="238">
        <v>47.970066158128787</v>
      </c>
      <c r="G9" s="6"/>
    </row>
    <row r="10" spans="1:14" ht="15.6" customHeight="1">
      <c r="A10" s="236" t="s">
        <v>10</v>
      </c>
      <c r="B10" s="237">
        <v>33499</v>
      </c>
      <c r="C10" s="237">
        <v>13589</v>
      </c>
      <c r="D10" s="237">
        <v>200747</v>
      </c>
      <c r="E10" s="237">
        <v>143492</v>
      </c>
      <c r="F10" s="238">
        <v>-28.520974161506771</v>
      </c>
    </row>
    <row r="11" spans="1:14" ht="15.6" customHeight="1">
      <c r="A11" s="236" t="s">
        <v>9</v>
      </c>
      <c r="B11" s="237">
        <v>1112413</v>
      </c>
      <c r="C11" s="237">
        <v>1152378</v>
      </c>
      <c r="D11" s="237">
        <v>7662515</v>
      </c>
      <c r="E11" s="237">
        <v>8280985</v>
      </c>
      <c r="F11" s="238">
        <v>8.071370822765104</v>
      </c>
    </row>
    <row r="12" spans="1:14" ht="15.6" customHeight="1">
      <c r="A12" s="236" t="s">
        <v>6</v>
      </c>
      <c r="B12" s="237">
        <v>2286</v>
      </c>
      <c r="C12" s="237">
        <v>0</v>
      </c>
      <c r="D12" s="237">
        <v>37039</v>
      </c>
      <c r="E12" s="237">
        <v>4697</v>
      </c>
      <c r="F12" s="238">
        <v>-87.318772105078438</v>
      </c>
    </row>
    <row r="13" spans="1:14" ht="15.6" customHeight="1">
      <c r="A13" s="236" t="s">
        <v>175</v>
      </c>
      <c r="B13" s="237">
        <v>10000</v>
      </c>
      <c r="C13" s="237">
        <v>22342</v>
      </c>
      <c r="D13" s="237">
        <v>157089</v>
      </c>
      <c r="E13" s="237">
        <v>122201</v>
      </c>
      <c r="F13" s="238">
        <v>-22.209066198142452</v>
      </c>
    </row>
    <row r="14" spans="1:14" ht="15.6" customHeight="1">
      <c r="A14" s="236" t="s">
        <v>148</v>
      </c>
      <c r="B14" s="237">
        <v>625507</v>
      </c>
      <c r="C14" s="237">
        <v>508824</v>
      </c>
      <c r="D14" s="237">
        <v>4881154</v>
      </c>
      <c r="E14" s="237">
        <v>4517990</v>
      </c>
      <c r="F14" s="238">
        <v>-7.4401258390946063</v>
      </c>
    </row>
    <row r="15" spans="1:14" ht="15.6" customHeight="1">
      <c r="A15" s="236" t="s">
        <v>145</v>
      </c>
      <c r="B15" s="237">
        <v>1351541</v>
      </c>
      <c r="C15" s="237">
        <v>1383477</v>
      </c>
      <c r="D15" s="237">
        <v>9894471</v>
      </c>
      <c r="E15" s="237">
        <v>11147869</v>
      </c>
      <c r="F15" s="238">
        <v>12.66766055507162</v>
      </c>
    </row>
    <row r="16" spans="1:14" ht="15.6" customHeight="1">
      <c r="A16" s="236" t="s">
        <v>144</v>
      </c>
      <c r="B16" s="237">
        <v>1610045</v>
      </c>
      <c r="C16" s="237">
        <v>1253764</v>
      </c>
      <c r="D16" s="237">
        <v>12588364</v>
      </c>
      <c r="E16" s="237">
        <v>11358867</v>
      </c>
      <c r="F16" s="238">
        <v>-9.7669323829530157</v>
      </c>
      <c r="G16" s="1"/>
    </row>
    <row r="17" spans="1:7" ht="15.6" customHeight="1">
      <c r="A17" s="236" t="s">
        <v>150</v>
      </c>
      <c r="B17" s="237">
        <v>416462</v>
      </c>
      <c r="C17" s="237">
        <v>537524</v>
      </c>
      <c r="D17" s="237">
        <v>4172574</v>
      </c>
      <c r="E17" s="237">
        <v>4312181</v>
      </c>
      <c r="F17" s="238">
        <v>3.3458244239646859</v>
      </c>
      <c r="G17" s="2"/>
    </row>
    <row r="18" spans="1:7" ht="15.6" customHeight="1">
      <c r="A18" s="236" t="s">
        <v>147</v>
      </c>
      <c r="B18" s="237">
        <v>30077</v>
      </c>
      <c r="C18" s="237">
        <v>72861</v>
      </c>
      <c r="D18" s="237">
        <v>245176</v>
      </c>
      <c r="E18" s="237">
        <v>499949</v>
      </c>
      <c r="F18" s="238">
        <v>103.9143309296179</v>
      </c>
    </row>
    <row r="19" spans="1:7" ht="15.6" customHeight="1">
      <c r="A19" s="236" t="s">
        <v>143</v>
      </c>
      <c r="B19" s="237">
        <v>185876</v>
      </c>
      <c r="C19" s="237">
        <v>174900</v>
      </c>
      <c r="D19" s="237">
        <v>1443412</v>
      </c>
      <c r="E19" s="237">
        <v>1581509</v>
      </c>
      <c r="F19" s="238">
        <v>9.5674000216154553</v>
      </c>
    </row>
    <row r="20" spans="1:7" ht="15.6" customHeight="1">
      <c r="A20" s="236" t="s">
        <v>142</v>
      </c>
      <c r="B20" s="237">
        <v>70784</v>
      </c>
      <c r="C20" s="237">
        <v>89681</v>
      </c>
      <c r="D20" s="237">
        <v>700265</v>
      </c>
      <c r="E20" s="237">
        <v>713207</v>
      </c>
      <c r="F20" s="238">
        <v>1.848157483238495</v>
      </c>
    </row>
    <row r="21" spans="1:7" ht="15.6" customHeight="1">
      <c r="A21" s="236" t="s">
        <v>149</v>
      </c>
      <c r="B21" s="237">
        <v>863736</v>
      </c>
      <c r="C21" s="237">
        <v>1314385</v>
      </c>
      <c r="D21" s="237">
        <v>8250570</v>
      </c>
      <c r="E21" s="237">
        <v>8215699</v>
      </c>
      <c r="F21" s="238">
        <v>-0.42264958663461982</v>
      </c>
    </row>
    <row r="22" spans="1:7" ht="15.6" customHeight="1">
      <c r="A22" s="236" t="s">
        <v>146</v>
      </c>
      <c r="B22" s="237">
        <v>94701</v>
      </c>
      <c r="C22" s="237">
        <v>325621</v>
      </c>
      <c r="D22" s="237">
        <v>706748</v>
      </c>
      <c r="E22" s="237">
        <v>1014266</v>
      </c>
      <c r="F22" s="238">
        <v>43.511690163962271</v>
      </c>
    </row>
    <row r="23" spans="1:7" ht="15.6" customHeight="1">
      <c r="A23" s="236" t="s">
        <v>165</v>
      </c>
      <c r="B23" s="237">
        <v>0</v>
      </c>
      <c r="C23" s="237">
        <v>5997</v>
      </c>
      <c r="D23" s="237">
        <v>14109</v>
      </c>
      <c r="E23" s="237">
        <v>48982</v>
      </c>
      <c r="F23" s="238">
        <v>247.16847402367279</v>
      </c>
    </row>
    <row r="24" spans="1:7" ht="15.6" customHeight="1">
      <c r="A24" s="236" t="s">
        <v>141</v>
      </c>
      <c r="B24" s="237">
        <v>0</v>
      </c>
      <c r="C24" s="237">
        <v>0</v>
      </c>
      <c r="D24" s="237">
        <v>0</v>
      </c>
      <c r="E24" s="237">
        <v>0</v>
      </c>
      <c r="F24" s="238"/>
    </row>
    <row r="25" spans="1:7" ht="15.6" customHeight="1">
      <c r="A25" s="236" t="s">
        <v>140</v>
      </c>
      <c r="B25" s="237">
        <v>0</v>
      </c>
      <c r="C25" s="237">
        <v>0</v>
      </c>
      <c r="D25" s="237">
        <v>0</v>
      </c>
      <c r="E25" s="237">
        <v>0</v>
      </c>
      <c r="F25" s="238"/>
    </row>
    <row r="26" spans="1:7" ht="15.6" customHeight="1">
      <c r="A26" s="236" t="s">
        <v>152</v>
      </c>
      <c r="B26" s="237">
        <v>24535</v>
      </c>
      <c r="C26" s="237">
        <v>37428</v>
      </c>
      <c r="D26" s="237">
        <v>555414</v>
      </c>
      <c r="E26" s="237">
        <v>368771</v>
      </c>
      <c r="F26" s="238">
        <v>-33.604302376245471</v>
      </c>
    </row>
    <row r="27" spans="1:7" ht="15.6" customHeight="1">
      <c r="A27" s="236" t="s">
        <v>173</v>
      </c>
      <c r="B27" s="237">
        <v>0</v>
      </c>
      <c r="C27" s="237">
        <v>0</v>
      </c>
      <c r="D27" s="237">
        <v>0</v>
      </c>
      <c r="E27" s="237">
        <v>0</v>
      </c>
      <c r="F27" s="238"/>
    </row>
    <row r="28" spans="1:7" ht="15.6" customHeight="1">
      <c r="A28" s="236" t="s">
        <v>177</v>
      </c>
      <c r="B28" s="237">
        <v>36827</v>
      </c>
      <c r="C28" s="237">
        <v>54994</v>
      </c>
      <c r="D28" s="237">
        <v>439078</v>
      </c>
      <c r="E28" s="237">
        <v>526637</v>
      </c>
      <c r="F28" s="238">
        <v>19.941559358473899</v>
      </c>
    </row>
    <row r="29" spans="1:7" ht="15.6" customHeight="1">
      <c r="A29" s="236" t="s">
        <v>178</v>
      </c>
      <c r="B29" s="237">
        <v>26750</v>
      </c>
      <c r="C29" s="237">
        <v>8695</v>
      </c>
      <c r="D29" s="237">
        <v>114240</v>
      </c>
      <c r="E29" s="237">
        <v>119003</v>
      </c>
      <c r="F29" s="238">
        <v>4.169292717086833</v>
      </c>
    </row>
    <row r="30" spans="1:7" ht="15.6" customHeight="1">
      <c r="A30" s="236" t="s">
        <v>179</v>
      </c>
      <c r="B30" s="237">
        <v>40124</v>
      </c>
      <c r="C30" s="237">
        <v>37232</v>
      </c>
      <c r="D30" s="237">
        <v>299393</v>
      </c>
      <c r="E30" s="237">
        <v>387371</v>
      </c>
      <c r="F30" s="238">
        <v>29.38545657380098</v>
      </c>
    </row>
    <row r="31" spans="1:7" ht="15.6" customHeight="1">
      <c r="A31" s="236" t="s">
        <v>180</v>
      </c>
      <c r="B31" s="237">
        <v>1124573</v>
      </c>
      <c r="C31" s="237">
        <v>1047569</v>
      </c>
      <c r="D31" s="237">
        <v>8991499</v>
      </c>
      <c r="E31" s="237">
        <v>9291835</v>
      </c>
      <c r="F31" s="238">
        <v>3.340221691622276</v>
      </c>
    </row>
    <row r="32" spans="1:7" ht="15.6" customHeight="1">
      <c r="A32" s="236" t="s">
        <v>181</v>
      </c>
      <c r="B32" s="237">
        <v>198820</v>
      </c>
      <c r="C32" s="237">
        <v>213774</v>
      </c>
      <c r="D32" s="237">
        <v>1812553</v>
      </c>
      <c r="E32" s="237">
        <v>1826605</v>
      </c>
      <c r="F32" s="238">
        <v>0.77526008894636789</v>
      </c>
    </row>
    <row r="33" spans="1:6" ht="15.6" customHeight="1">
      <c r="A33" s="236" t="s">
        <v>182</v>
      </c>
      <c r="B33" s="237">
        <v>5499</v>
      </c>
      <c r="C33" s="237">
        <v>0</v>
      </c>
      <c r="D33" s="237">
        <v>19531</v>
      </c>
      <c r="E33" s="237">
        <v>24977</v>
      </c>
      <c r="F33" s="238">
        <v>27.883876913624491</v>
      </c>
    </row>
    <row r="34" spans="1:6" ht="15.6" customHeight="1">
      <c r="A34" s="236" t="s">
        <v>183</v>
      </c>
      <c r="B34" s="237">
        <v>36380</v>
      </c>
      <c r="C34" s="237">
        <v>12089</v>
      </c>
      <c r="D34" s="237">
        <v>235773</v>
      </c>
      <c r="E34" s="237">
        <v>156265</v>
      </c>
      <c r="F34" s="238">
        <v>-33.722266756583657</v>
      </c>
    </row>
    <row r="35" spans="1:6" ht="15.6" customHeight="1">
      <c r="A35" s="240" t="s">
        <v>153</v>
      </c>
      <c r="B35" s="241">
        <f>SUM(B7:B34)</f>
        <v>8445550</v>
      </c>
      <c r="C35" s="241">
        <f>SUM(C7:C34)</f>
        <v>8840099</v>
      </c>
      <c r="D35" s="241">
        <f>SUM(D7:D34)</f>
        <v>67343225</v>
      </c>
      <c r="E35" s="241">
        <f>SUM(E7:E34)</f>
        <v>68693254</v>
      </c>
      <c r="F35" s="242">
        <f>E35*100/D35-100</f>
        <v>2.0046990621550975</v>
      </c>
    </row>
    <row r="36" spans="1:6" ht="15.6" customHeight="1">
      <c r="A36" s="46" t="s">
        <v>187</v>
      </c>
    </row>
  </sheetData>
  <mergeCells count="3">
    <mergeCell ref="A5:A6"/>
    <mergeCell ref="B5:C5"/>
    <mergeCell ref="D5:F5"/>
  </mergeCells>
  <conditionalFormatting sqref="A7:F34">
    <cfRule type="expression" dxfId="13" priority="2">
      <formula>MOD(ROW(),2)=0</formula>
    </cfRule>
  </conditionalFormatting>
  <conditionalFormatting sqref="F7:F35">
    <cfRule type="expression" dxfId="12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BA7B2A-038E-4B95-B555-DAA5A8848A07}">
  <sheetPr>
    <pageSetUpPr fitToPage="1"/>
  </sheetPr>
  <dimension ref="A1:N36"/>
  <sheetViews>
    <sheetView workbookViewId="0"/>
  </sheetViews>
  <sheetFormatPr baseColWidth="10" defaultColWidth="8.88671875" defaultRowHeight="15.6" customHeight="1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32" t="s">
        <v>189</v>
      </c>
      <c r="E1" s="5"/>
      <c r="H1" s="4"/>
      <c r="I1" s="4"/>
      <c r="J1" s="4"/>
      <c r="K1" s="4"/>
      <c r="L1" s="4"/>
      <c r="M1" s="4"/>
    </row>
    <row r="2" spans="1:14" ht="15.6" customHeight="1">
      <c r="H2" s="3"/>
      <c r="I2" s="3"/>
      <c r="J2" s="3"/>
      <c r="K2" s="3"/>
      <c r="L2" s="3"/>
      <c r="M2" s="3"/>
    </row>
    <row r="3" spans="1:14" ht="15.6" customHeight="1">
      <c r="H3" s="3"/>
      <c r="I3" s="3"/>
      <c r="J3" s="3"/>
      <c r="K3" s="3"/>
      <c r="L3" s="3"/>
      <c r="M3" s="3"/>
    </row>
    <row r="4" spans="1:14" ht="15.6" customHeight="1">
      <c r="A4" s="31" t="s">
        <v>51</v>
      </c>
    </row>
    <row r="5" spans="1:14" ht="15.6" customHeight="1">
      <c r="A5" s="233" t="s">
        <v>1</v>
      </c>
      <c r="B5" s="234" t="s">
        <v>176</v>
      </c>
      <c r="C5" s="234"/>
      <c r="D5" s="234" t="s">
        <v>0</v>
      </c>
      <c r="E5" s="234"/>
      <c r="F5" s="234"/>
      <c r="N5" s="74" t="s">
        <v>185</v>
      </c>
    </row>
    <row r="6" spans="1:14" ht="15.6" customHeight="1">
      <c r="A6" s="233"/>
      <c r="B6" s="235">
        <v>2025</v>
      </c>
      <c r="C6" s="235">
        <v>2026</v>
      </c>
      <c r="D6" s="235">
        <v>2025</v>
      </c>
      <c r="E6" s="235">
        <v>2026</v>
      </c>
      <c r="F6" s="154" t="s">
        <v>186</v>
      </c>
    </row>
    <row r="7" spans="1:14" ht="15.6" customHeight="1">
      <c r="A7" s="236" t="s">
        <v>18</v>
      </c>
      <c r="B7" s="237">
        <v>190038</v>
      </c>
      <c r="C7" s="237">
        <v>294616</v>
      </c>
      <c r="D7" s="237">
        <v>1708289</v>
      </c>
      <c r="E7" s="237">
        <v>1718901</v>
      </c>
      <c r="F7" s="238">
        <v>0.62120636496517534</v>
      </c>
      <c r="G7" s="6"/>
    </row>
    <row r="8" spans="1:14" ht="15.6" customHeight="1">
      <c r="A8" s="236" t="s">
        <v>11</v>
      </c>
      <c r="B8" s="237">
        <v>29147</v>
      </c>
      <c r="C8" s="237">
        <v>60189</v>
      </c>
      <c r="D8" s="237">
        <v>292295</v>
      </c>
      <c r="E8" s="237">
        <v>280961</v>
      </c>
      <c r="F8" s="238">
        <v>-3.8775894216459368</v>
      </c>
    </row>
    <row r="9" spans="1:14" ht="15.6" customHeight="1">
      <c r="A9" s="236" t="s">
        <v>8</v>
      </c>
      <c r="B9" s="237">
        <v>7766</v>
      </c>
      <c r="C9" s="237">
        <v>45140</v>
      </c>
      <c r="D9" s="237">
        <v>164268</v>
      </c>
      <c r="E9" s="237">
        <v>156638</v>
      </c>
      <c r="F9" s="238">
        <v>-4.6448486619426754</v>
      </c>
    </row>
    <row r="10" spans="1:14" ht="15.6" customHeight="1">
      <c r="A10" s="236" t="s">
        <v>10</v>
      </c>
      <c r="B10" s="237">
        <v>95857</v>
      </c>
      <c r="C10" s="237">
        <v>97445</v>
      </c>
      <c r="D10" s="237">
        <v>1004793</v>
      </c>
      <c r="E10" s="237">
        <v>937681</v>
      </c>
      <c r="F10" s="238">
        <v>-6.679186658346552</v>
      </c>
    </row>
    <row r="11" spans="1:14" ht="15.6" customHeight="1">
      <c r="A11" s="236" t="s">
        <v>9</v>
      </c>
      <c r="B11" s="237">
        <v>8554</v>
      </c>
      <c r="C11" s="237">
        <v>21214</v>
      </c>
      <c r="D11" s="237">
        <v>114621</v>
      </c>
      <c r="E11" s="237">
        <v>141282</v>
      </c>
      <c r="F11" s="238">
        <v>23.260135577250239</v>
      </c>
    </row>
    <row r="12" spans="1:14" ht="15.6" customHeight="1">
      <c r="A12" s="236" t="s">
        <v>6</v>
      </c>
      <c r="B12" s="237">
        <v>115909</v>
      </c>
      <c r="C12" s="237">
        <v>198170</v>
      </c>
      <c r="D12" s="237">
        <v>576470</v>
      </c>
      <c r="E12" s="237">
        <v>1036269</v>
      </c>
      <c r="F12" s="238">
        <v>79.761132409318776</v>
      </c>
    </row>
    <row r="13" spans="1:14" ht="15.6" customHeight="1">
      <c r="A13" s="236" t="s">
        <v>175</v>
      </c>
      <c r="B13" s="237">
        <v>7300</v>
      </c>
      <c r="C13" s="237">
        <v>4100</v>
      </c>
      <c r="D13" s="237">
        <v>52444</v>
      </c>
      <c r="E13" s="237">
        <v>54985</v>
      </c>
      <c r="F13" s="238">
        <v>4.8451681793913508</v>
      </c>
    </row>
    <row r="14" spans="1:14" ht="15.6" customHeight="1">
      <c r="A14" s="236" t="s">
        <v>148</v>
      </c>
      <c r="B14" s="237">
        <v>261843</v>
      </c>
      <c r="C14" s="237">
        <v>251286</v>
      </c>
      <c r="D14" s="237">
        <v>1560581</v>
      </c>
      <c r="E14" s="237">
        <v>1553011</v>
      </c>
      <c r="F14" s="238">
        <v>-0.48507575063389652</v>
      </c>
    </row>
    <row r="15" spans="1:14" ht="15.6" customHeight="1">
      <c r="A15" s="236" t="s">
        <v>145</v>
      </c>
      <c r="B15" s="237">
        <v>141393</v>
      </c>
      <c r="C15" s="237">
        <v>138216</v>
      </c>
      <c r="D15" s="237">
        <v>1428368</v>
      </c>
      <c r="E15" s="237">
        <v>1357134</v>
      </c>
      <c r="F15" s="238">
        <v>-4.9870901616390171</v>
      </c>
    </row>
    <row r="16" spans="1:14" ht="15.6" customHeight="1">
      <c r="A16" s="236" t="s">
        <v>144</v>
      </c>
      <c r="B16" s="237">
        <v>495061</v>
      </c>
      <c r="C16" s="237">
        <v>631491</v>
      </c>
      <c r="D16" s="237">
        <v>2771798</v>
      </c>
      <c r="E16" s="237">
        <v>3340743</v>
      </c>
      <c r="F16" s="238">
        <v>20.526207176713459</v>
      </c>
      <c r="G16" s="1"/>
    </row>
    <row r="17" spans="1:7" ht="15.6" customHeight="1">
      <c r="A17" s="236" t="s">
        <v>150</v>
      </c>
      <c r="B17" s="237">
        <v>505802</v>
      </c>
      <c r="C17" s="237">
        <v>634266</v>
      </c>
      <c r="D17" s="237">
        <v>4426212</v>
      </c>
      <c r="E17" s="237">
        <v>4973214</v>
      </c>
      <c r="F17" s="238">
        <v>12.358242217046991</v>
      </c>
      <c r="G17" s="2"/>
    </row>
    <row r="18" spans="1:7" ht="15.6" customHeight="1">
      <c r="A18" s="236" t="s">
        <v>147</v>
      </c>
      <c r="B18" s="237">
        <v>0</v>
      </c>
      <c r="C18" s="237">
        <v>0</v>
      </c>
      <c r="D18" s="237">
        <v>0</v>
      </c>
      <c r="E18" s="237">
        <v>0</v>
      </c>
      <c r="F18" s="238"/>
    </row>
    <row r="19" spans="1:7" ht="15.6" customHeight="1">
      <c r="A19" s="236" t="s">
        <v>143</v>
      </c>
      <c r="B19" s="237">
        <v>219426</v>
      </c>
      <c r="C19" s="237">
        <v>208352</v>
      </c>
      <c r="D19" s="237">
        <v>1555863</v>
      </c>
      <c r="E19" s="237">
        <v>1667392</v>
      </c>
      <c r="F19" s="238">
        <v>7.1683046643566959</v>
      </c>
    </row>
    <row r="20" spans="1:7" ht="15.6" customHeight="1">
      <c r="A20" s="236" t="s">
        <v>142</v>
      </c>
      <c r="B20" s="237">
        <v>468401</v>
      </c>
      <c r="C20" s="237">
        <v>748304</v>
      </c>
      <c r="D20" s="237">
        <v>6392346</v>
      </c>
      <c r="E20" s="237">
        <v>3938944</v>
      </c>
      <c r="F20" s="238">
        <v>-38.380306698041693</v>
      </c>
    </row>
    <row r="21" spans="1:7" ht="15.6" customHeight="1">
      <c r="A21" s="236" t="s">
        <v>149</v>
      </c>
      <c r="B21" s="237">
        <v>221537</v>
      </c>
      <c r="C21" s="237">
        <v>432365</v>
      </c>
      <c r="D21" s="237">
        <v>1798641</v>
      </c>
      <c r="E21" s="237">
        <v>2099208</v>
      </c>
      <c r="F21" s="238">
        <v>16.710783308064251</v>
      </c>
    </row>
    <row r="22" spans="1:7" ht="15.6" customHeight="1">
      <c r="A22" s="236" t="s">
        <v>146</v>
      </c>
      <c r="B22" s="237">
        <v>15102</v>
      </c>
      <c r="C22" s="237">
        <v>28526</v>
      </c>
      <c r="D22" s="237">
        <v>205346</v>
      </c>
      <c r="E22" s="237">
        <v>214813</v>
      </c>
      <c r="F22" s="238">
        <v>4.6102675484304569</v>
      </c>
    </row>
    <row r="23" spans="1:7" ht="15.6" customHeight="1">
      <c r="A23" s="236" t="s">
        <v>165</v>
      </c>
      <c r="B23" s="237">
        <v>74881</v>
      </c>
      <c r="C23" s="237">
        <v>66607</v>
      </c>
      <c r="D23" s="237">
        <v>455714</v>
      </c>
      <c r="E23" s="237">
        <v>433811</v>
      </c>
      <c r="F23" s="238">
        <v>-4.8063039537955774</v>
      </c>
    </row>
    <row r="24" spans="1:7" ht="15.6" customHeight="1">
      <c r="A24" s="236" t="s">
        <v>141</v>
      </c>
      <c r="B24" s="237">
        <v>39361</v>
      </c>
      <c r="C24" s="237">
        <v>148337</v>
      </c>
      <c r="D24" s="237">
        <v>657634</v>
      </c>
      <c r="E24" s="237">
        <v>674898</v>
      </c>
      <c r="F24" s="238">
        <v>2.6251684067429579</v>
      </c>
    </row>
    <row r="25" spans="1:7" ht="15.6" customHeight="1">
      <c r="A25" s="236" t="s">
        <v>140</v>
      </c>
      <c r="B25" s="237">
        <v>0</v>
      </c>
      <c r="C25" s="237">
        <v>0</v>
      </c>
      <c r="D25" s="237">
        <v>180</v>
      </c>
      <c r="E25" s="237">
        <v>0</v>
      </c>
      <c r="F25" s="238">
        <v>-100</v>
      </c>
    </row>
    <row r="26" spans="1:7" ht="15.6" customHeight="1">
      <c r="A26" s="236" t="s">
        <v>152</v>
      </c>
      <c r="B26" s="237">
        <v>11006</v>
      </c>
      <c r="C26" s="237">
        <v>8728</v>
      </c>
      <c r="D26" s="237">
        <v>118698</v>
      </c>
      <c r="E26" s="237">
        <v>143023</v>
      </c>
      <c r="F26" s="238">
        <v>20.49318438389864</v>
      </c>
    </row>
    <row r="27" spans="1:7" ht="15.6" customHeight="1">
      <c r="A27" s="236" t="s">
        <v>173</v>
      </c>
      <c r="B27" s="237">
        <v>82047</v>
      </c>
      <c r="C27" s="237">
        <v>64352</v>
      </c>
      <c r="D27" s="237">
        <v>589740</v>
      </c>
      <c r="E27" s="237">
        <v>441836</v>
      </c>
      <c r="F27" s="238">
        <v>-25.079526571031309</v>
      </c>
    </row>
    <row r="28" spans="1:7" ht="15.6" customHeight="1">
      <c r="A28" s="236" t="s">
        <v>177</v>
      </c>
      <c r="B28" s="237">
        <v>9602</v>
      </c>
      <c r="C28" s="237">
        <v>6600</v>
      </c>
      <c r="D28" s="237">
        <v>96220</v>
      </c>
      <c r="E28" s="237">
        <v>94981</v>
      </c>
      <c r="F28" s="238">
        <v>-1.2876740802328039</v>
      </c>
    </row>
    <row r="29" spans="1:7" ht="15.6" customHeight="1">
      <c r="A29" s="236" t="s">
        <v>178</v>
      </c>
      <c r="B29" s="237">
        <v>156595</v>
      </c>
      <c r="C29" s="237">
        <v>295784</v>
      </c>
      <c r="D29" s="237">
        <v>1246182</v>
      </c>
      <c r="E29" s="237">
        <v>1396051</v>
      </c>
      <c r="F29" s="238">
        <v>12.02625298712387</v>
      </c>
    </row>
    <row r="30" spans="1:7" ht="15.6" customHeight="1">
      <c r="A30" s="236" t="s">
        <v>179</v>
      </c>
      <c r="B30" s="237">
        <v>121891</v>
      </c>
      <c r="C30" s="237">
        <v>200644</v>
      </c>
      <c r="D30" s="237">
        <v>920840</v>
      </c>
      <c r="E30" s="237">
        <v>899795</v>
      </c>
      <c r="F30" s="238">
        <v>-2.285413318274621</v>
      </c>
    </row>
    <row r="31" spans="1:7" ht="15.6" customHeight="1">
      <c r="A31" s="236" t="s">
        <v>180</v>
      </c>
      <c r="B31" s="237">
        <v>567968</v>
      </c>
      <c r="C31" s="237">
        <v>707065</v>
      </c>
      <c r="D31" s="237">
        <v>3847786</v>
      </c>
      <c r="E31" s="237">
        <v>4290995</v>
      </c>
      <c r="F31" s="238">
        <v>11.51854598982376</v>
      </c>
    </row>
    <row r="32" spans="1:7" ht="15.6" customHeight="1">
      <c r="A32" s="236" t="s">
        <v>181</v>
      </c>
      <c r="B32" s="237">
        <v>128301</v>
      </c>
      <c r="C32" s="237">
        <v>138057</v>
      </c>
      <c r="D32" s="237">
        <v>1103875</v>
      </c>
      <c r="E32" s="237">
        <v>1252177</v>
      </c>
      <c r="F32" s="238">
        <v>13.434673309930931</v>
      </c>
    </row>
    <row r="33" spans="1:7" ht="15.6" customHeight="1">
      <c r="A33" s="236" t="s">
        <v>182</v>
      </c>
      <c r="B33" s="237">
        <v>4126</v>
      </c>
      <c r="C33" s="237">
        <v>5631</v>
      </c>
      <c r="D33" s="237">
        <v>48832</v>
      </c>
      <c r="E33" s="237">
        <v>44624</v>
      </c>
      <c r="F33" s="238">
        <v>-8.6173001310615973</v>
      </c>
    </row>
    <row r="34" spans="1:7" ht="15.6" customHeight="1">
      <c r="A34" s="236" t="s">
        <v>183</v>
      </c>
      <c r="B34" s="237">
        <v>7165</v>
      </c>
      <c r="C34" s="237">
        <v>26263</v>
      </c>
      <c r="D34" s="237">
        <v>117158</v>
      </c>
      <c r="E34" s="237">
        <v>163546</v>
      </c>
      <c r="F34" s="238">
        <v>39.594393895423281</v>
      </c>
    </row>
    <row r="35" spans="1:7" s="33" customFormat="1" ht="15.6" customHeight="1">
      <c r="A35" s="240" t="s">
        <v>153</v>
      </c>
      <c r="B35" s="241">
        <f>SUM(B7:B34)</f>
        <v>3986079</v>
      </c>
      <c r="C35" s="241">
        <f>SUM(C7:C34)</f>
        <v>5461748</v>
      </c>
      <c r="D35" s="241">
        <f>SUM(D7:D34)</f>
        <v>33255194</v>
      </c>
      <c r="E35" s="241">
        <f>SUM(E7:E34)</f>
        <v>33306913</v>
      </c>
      <c r="F35" s="242">
        <f>E35*100/D35-100</f>
        <v>0.1555215705552655</v>
      </c>
      <c r="G35" s="239"/>
    </row>
    <row r="36" spans="1:7" ht="15.6" customHeight="1">
      <c r="A36" s="46" t="s">
        <v>187</v>
      </c>
      <c r="B36" s="151"/>
      <c r="C36" s="151"/>
      <c r="D36" s="151"/>
      <c r="E36" s="151"/>
      <c r="F36" s="151"/>
      <c r="G36" s="6"/>
    </row>
  </sheetData>
  <mergeCells count="3">
    <mergeCell ref="A5:A6"/>
    <mergeCell ref="B5:C5"/>
    <mergeCell ref="D5:F5"/>
  </mergeCells>
  <conditionalFormatting sqref="A7:F34">
    <cfRule type="expression" dxfId="11" priority="2">
      <formula>MOD(ROW(),2)=0</formula>
    </cfRule>
  </conditionalFormatting>
  <conditionalFormatting sqref="F7:F35">
    <cfRule type="expression" dxfId="10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A92A89-5587-476D-9208-3C4CB07B27F8}">
  <sheetPr>
    <pageSetUpPr fitToPage="1"/>
  </sheetPr>
  <dimension ref="A1:N36"/>
  <sheetViews>
    <sheetView workbookViewId="0"/>
  </sheetViews>
  <sheetFormatPr baseColWidth="10" defaultColWidth="8.88671875" defaultRowHeight="15.6" customHeight="1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32" t="s">
        <v>190</v>
      </c>
      <c r="E1" s="5"/>
      <c r="H1" s="4"/>
      <c r="I1" s="4"/>
      <c r="J1" s="4"/>
      <c r="K1" s="4"/>
      <c r="L1" s="4"/>
      <c r="M1" s="4"/>
    </row>
    <row r="2" spans="1:14" ht="15.6" customHeight="1">
      <c r="H2" s="3"/>
      <c r="I2" s="3"/>
      <c r="J2" s="3"/>
      <c r="K2" s="3"/>
      <c r="L2" s="3"/>
      <c r="M2" s="3"/>
    </row>
    <row r="3" spans="1:14" ht="15.6" customHeight="1">
      <c r="H3" s="3"/>
      <c r="I3" s="3"/>
      <c r="J3" s="3"/>
      <c r="K3" s="3"/>
      <c r="L3" s="3"/>
      <c r="M3" s="3"/>
    </row>
    <row r="4" spans="1:14" ht="15.6" customHeight="1">
      <c r="A4" s="31" t="s">
        <v>51</v>
      </c>
    </row>
    <row r="5" spans="1:14" ht="15.6" customHeight="1">
      <c r="A5" s="233" t="s">
        <v>1</v>
      </c>
      <c r="B5" s="234" t="s">
        <v>176</v>
      </c>
      <c r="C5" s="234"/>
      <c r="D5" s="234" t="s">
        <v>0</v>
      </c>
      <c r="E5" s="234"/>
      <c r="F5" s="234"/>
      <c r="N5" s="74" t="s">
        <v>185</v>
      </c>
    </row>
    <row r="6" spans="1:14" ht="15.6" customHeight="1">
      <c r="A6" s="233"/>
      <c r="B6" s="235">
        <v>2025</v>
      </c>
      <c r="C6" s="235">
        <v>2026</v>
      </c>
      <c r="D6" s="235">
        <v>2025</v>
      </c>
      <c r="E6" s="235">
        <v>2026</v>
      </c>
      <c r="F6" s="154" t="s">
        <v>186</v>
      </c>
    </row>
    <row r="7" spans="1:14" ht="15.6" customHeight="1">
      <c r="A7" s="236" t="s">
        <v>18</v>
      </c>
      <c r="B7" s="237">
        <v>34297</v>
      </c>
      <c r="C7" s="237">
        <v>18970</v>
      </c>
      <c r="D7" s="237">
        <v>222243</v>
      </c>
      <c r="E7" s="237">
        <v>276039</v>
      </c>
      <c r="F7" s="238">
        <v>24.20593674491435</v>
      </c>
      <c r="G7" s="6"/>
    </row>
    <row r="8" spans="1:14" s="33" customFormat="1" ht="15.6" customHeight="1">
      <c r="A8" s="236" t="s">
        <v>11</v>
      </c>
      <c r="B8" s="237">
        <v>12938</v>
      </c>
      <c r="C8" s="237">
        <v>26222</v>
      </c>
      <c r="D8" s="237">
        <v>127381</v>
      </c>
      <c r="E8" s="237">
        <v>150818</v>
      </c>
      <c r="F8" s="238">
        <v>18.39913330873522</v>
      </c>
      <c r="G8" s="239"/>
    </row>
    <row r="9" spans="1:14" ht="15.6" customHeight="1">
      <c r="A9" s="236" t="s">
        <v>8</v>
      </c>
      <c r="B9" s="237">
        <v>51542</v>
      </c>
      <c r="C9" s="237">
        <v>46366</v>
      </c>
      <c r="D9" s="237">
        <v>457368</v>
      </c>
      <c r="E9" s="237">
        <v>417395</v>
      </c>
      <c r="F9" s="238">
        <v>-8.7397894037186745</v>
      </c>
      <c r="G9" s="243"/>
    </row>
    <row r="10" spans="1:14" ht="15.6" customHeight="1">
      <c r="A10" s="236" t="s">
        <v>10</v>
      </c>
      <c r="B10" s="237">
        <v>0</v>
      </c>
      <c r="C10" s="237">
        <v>6494</v>
      </c>
      <c r="D10" s="237">
        <v>65314</v>
      </c>
      <c r="E10" s="237">
        <v>431369</v>
      </c>
      <c r="F10" s="238">
        <v>560.45411397250211</v>
      </c>
      <c r="G10" s="244"/>
    </row>
    <row r="11" spans="1:14" ht="15.6" customHeight="1">
      <c r="A11" s="236" t="s">
        <v>9</v>
      </c>
      <c r="B11" s="237">
        <v>364091</v>
      </c>
      <c r="C11" s="237">
        <v>341040</v>
      </c>
      <c r="D11" s="237">
        <v>3768037</v>
      </c>
      <c r="E11" s="237">
        <v>3832194</v>
      </c>
      <c r="F11" s="238">
        <v>1.7026637477285931</v>
      </c>
    </row>
    <row r="12" spans="1:14" ht="15.6" customHeight="1">
      <c r="A12" s="236" t="s">
        <v>6</v>
      </c>
      <c r="B12" s="237">
        <v>6353</v>
      </c>
      <c r="C12" s="237">
        <v>6013</v>
      </c>
      <c r="D12" s="237">
        <v>51247</v>
      </c>
      <c r="E12" s="237">
        <v>55961</v>
      </c>
      <c r="F12" s="238">
        <v>9.1985872343746991</v>
      </c>
    </row>
    <row r="13" spans="1:14" ht="15.6" customHeight="1">
      <c r="A13" s="236" t="s">
        <v>175</v>
      </c>
      <c r="B13" s="237">
        <v>158</v>
      </c>
      <c r="C13" s="237">
        <v>319</v>
      </c>
      <c r="D13" s="237">
        <v>8732</v>
      </c>
      <c r="E13" s="237">
        <v>12916</v>
      </c>
      <c r="F13" s="238">
        <v>47.91571232249197</v>
      </c>
    </row>
    <row r="14" spans="1:14" ht="15.6" customHeight="1">
      <c r="A14" s="236" t="s">
        <v>148</v>
      </c>
      <c r="B14" s="237">
        <v>638381</v>
      </c>
      <c r="C14" s="237">
        <v>598334</v>
      </c>
      <c r="D14" s="237">
        <v>5621937</v>
      </c>
      <c r="E14" s="237">
        <v>5657945</v>
      </c>
      <c r="F14" s="238">
        <v>0.64049099091647577</v>
      </c>
    </row>
    <row r="15" spans="1:14" ht="15.6" customHeight="1">
      <c r="A15" s="236" t="s">
        <v>145</v>
      </c>
      <c r="B15" s="237">
        <v>366404</v>
      </c>
      <c r="C15" s="237">
        <v>289992</v>
      </c>
      <c r="D15" s="237">
        <v>2595228</v>
      </c>
      <c r="E15" s="237">
        <v>2513933</v>
      </c>
      <c r="F15" s="238">
        <v>-3.1324800749683712</v>
      </c>
    </row>
    <row r="16" spans="1:14" ht="15.6" customHeight="1">
      <c r="A16" s="236" t="s">
        <v>144</v>
      </c>
      <c r="B16" s="237">
        <v>56615</v>
      </c>
      <c r="C16" s="237">
        <v>35320</v>
      </c>
      <c r="D16" s="237">
        <v>341241</v>
      </c>
      <c r="E16" s="237">
        <v>329642</v>
      </c>
      <c r="F16" s="238">
        <v>-3.399064004618439</v>
      </c>
      <c r="G16" s="1"/>
    </row>
    <row r="17" spans="1:7" ht="15.6" customHeight="1">
      <c r="A17" s="236" t="s">
        <v>150</v>
      </c>
      <c r="B17" s="237">
        <v>9088</v>
      </c>
      <c r="C17" s="237">
        <v>7687</v>
      </c>
      <c r="D17" s="237">
        <v>72823</v>
      </c>
      <c r="E17" s="237">
        <v>100937</v>
      </c>
      <c r="F17" s="238">
        <v>38.605934938137658</v>
      </c>
      <c r="G17" s="2"/>
    </row>
    <row r="18" spans="1:7" ht="15.6" customHeight="1">
      <c r="A18" s="236" t="s">
        <v>147</v>
      </c>
      <c r="B18" s="237">
        <v>127</v>
      </c>
      <c r="C18" s="237">
        <v>68</v>
      </c>
      <c r="D18" s="237">
        <v>1123</v>
      </c>
      <c r="E18" s="237">
        <v>927</v>
      </c>
      <c r="F18" s="238">
        <v>-17.453250222617982</v>
      </c>
    </row>
    <row r="19" spans="1:7" ht="15.6" customHeight="1">
      <c r="A19" s="236" t="s">
        <v>143</v>
      </c>
      <c r="B19" s="237">
        <v>13800</v>
      </c>
      <c r="C19" s="237">
        <v>12876</v>
      </c>
      <c r="D19" s="237">
        <v>78786</v>
      </c>
      <c r="E19" s="237">
        <v>99844</v>
      </c>
      <c r="F19" s="238">
        <v>26.728098900819941</v>
      </c>
    </row>
    <row r="20" spans="1:7" ht="15.6" customHeight="1">
      <c r="A20" s="236" t="s">
        <v>142</v>
      </c>
      <c r="B20" s="237">
        <v>79551</v>
      </c>
      <c r="C20" s="237">
        <v>67683</v>
      </c>
      <c r="D20" s="237">
        <v>440430</v>
      </c>
      <c r="E20" s="237">
        <v>579930</v>
      </c>
      <c r="F20" s="238">
        <v>31.67359171718547</v>
      </c>
    </row>
    <row r="21" spans="1:7" ht="15.6" customHeight="1">
      <c r="A21" s="236" t="s">
        <v>149</v>
      </c>
      <c r="B21" s="237">
        <v>6133</v>
      </c>
      <c r="C21" s="237">
        <v>10476</v>
      </c>
      <c r="D21" s="237">
        <v>71189</v>
      </c>
      <c r="E21" s="237">
        <v>129875</v>
      </c>
      <c r="F21" s="238">
        <v>82.436893340263254</v>
      </c>
    </row>
    <row r="22" spans="1:7" ht="15.6" customHeight="1">
      <c r="A22" s="236" t="s">
        <v>146</v>
      </c>
      <c r="B22" s="237">
        <v>33570</v>
      </c>
      <c r="C22" s="237">
        <v>42614</v>
      </c>
      <c r="D22" s="237">
        <v>286403</v>
      </c>
      <c r="E22" s="237">
        <v>329212</v>
      </c>
      <c r="F22" s="238">
        <v>14.94711996731878</v>
      </c>
    </row>
    <row r="23" spans="1:7" ht="15.6" customHeight="1">
      <c r="A23" s="236" t="s">
        <v>165</v>
      </c>
      <c r="B23" s="237">
        <v>32501</v>
      </c>
      <c r="C23" s="237">
        <v>31145</v>
      </c>
      <c r="D23" s="237">
        <v>143708</v>
      </c>
      <c r="E23" s="237">
        <v>200448</v>
      </c>
      <c r="F23" s="238">
        <v>39.482840203746491</v>
      </c>
    </row>
    <row r="24" spans="1:7" ht="15.6" customHeight="1">
      <c r="A24" s="236" t="s">
        <v>141</v>
      </c>
      <c r="B24" s="237">
        <v>29329</v>
      </c>
      <c r="C24" s="237">
        <v>31017</v>
      </c>
      <c r="D24" s="237">
        <v>294747</v>
      </c>
      <c r="E24" s="237">
        <v>333123</v>
      </c>
      <c r="F24" s="238">
        <v>13.019979847123119</v>
      </c>
    </row>
    <row r="25" spans="1:7" ht="15.6" customHeight="1">
      <c r="A25" s="236" t="s">
        <v>140</v>
      </c>
      <c r="B25" s="237">
        <v>0</v>
      </c>
      <c r="C25" s="237">
        <v>0</v>
      </c>
      <c r="D25" s="237">
        <v>0</v>
      </c>
      <c r="E25" s="237">
        <v>0</v>
      </c>
      <c r="F25" s="238" t="s">
        <v>191</v>
      </c>
    </row>
    <row r="26" spans="1:7" ht="15.6" customHeight="1">
      <c r="A26" s="236" t="s">
        <v>152</v>
      </c>
      <c r="B26" s="237">
        <v>6190</v>
      </c>
      <c r="C26" s="237">
        <v>9895</v>
      </c>
      <c r="D26" s="237">
        <v>192989</v>
      </c>
      <c r="E26" s="237">
        <v>59554</v>
      </c>
      <c r="F26" s="238">
        <v>-69.141246392281431</v>
      </c>
    </row>
    <row r="27" spans="1:7" ht="15.6" customHeight="1">
      <c r="A27" s="236" t="s">
        <v>173</v>
      </c>
      <c r="B27" s="237">
        <v>91146</v>
      </c>
      <c r="C27" s="237">
        <v>95618</v>
      </c>
      <c r="D27" s="237">
        <v>895420</v>
      </c>
      <c r="E27" s="237">
        <v>1048657</v>
      </c>
      <c r="F27" s="238">
        <v>17.11342163454022</v>
      </c>
    </row>
    <row r="28" spans="1:7" ht="15.6" customHeight="1">
      <c r="A28" s="236" t="s">
        <v>177</v>
      </c>
      <c r="B28" s="237">
        <v>24989</v>
      </c>
      <c r="C28" s="237">
        <v>27540</v>
      </c>
      <c r="D28" s="237">
        <v>202919</v>
      </c>
      <c r="E28" s="237">
        <v>218189</v>
      </c>
      <c r="F28" s="238">
        <v>7.5251701417807064</v>
      </c>
    </row>
    <row r="29" spans="1:7" ht="15.6" customHeight="1">
      <c r="A29" s="236" t="s">
        <v>178</v>
      </c>
      <c r="B29" s="237">
        <v>65930</v>
      </c>
      <c r="C29" s="237">
        <v>54160</v>
      </c>
      <c r="D29" s="237">
        <v>582848</v>
      </c>
      <c r="E29" s="237">
        <v>573380</v>
      </c>
      <c r="F29" s="238">
        <v>-1.6244372460744501</v>
      </c>
    </row>
    <row r="30" spans="1:7" ht="15.6" customHeight="1">
      <c r="A30" s="236" t="s">
        <v>179</v>
      </c>
      <c r="B30" s="237">
        <v>8735</v>
      </c>
      <c r="C30" s="237">
        <v>14468</v>
      </c>
      <c r="D30" s="237">
        <v>109606</v>
      </c>
      <c r="E30" s="237">
        <v>70523</v>
      </c>
      <c r="F30" s="238">
        <v>-35.657719467912337</v>
      </c>
    </row>
    <row r="31" spans="1:7" ht="15.6" customHeight="1">
      <c r="A31" s="236" t="s">
        <v>180</v>
      </c>
      <c r="B31" s="237">
        <v>89574</v>
      </c>
      <c r="C31" s="237">
        <v>110763</v>
      </c>
      <c r="D31" s="237">
        <v>769494</v>
      </c>
      <c r="E31" s="237">
        <v>799545</v>
      </c>
      <c r="F31" s="238">
        <v>3.9052936085271601</v>
      </c>
    </row>
    <row r="32" spans="1:7" ht="15.6" customHeight="1">
      <c r="A32" s="236" t="s">
        <v>181</v>
      </c>
      <c r="B32" s="237">
        <v>962961</v>
      </c>
      <c r="C32" s="237">
        <v>1038130</v>
      </c>
      <c r="D32" s="237">
        <v>8237583</v>
      </c>
      <c r="E32" s="237">
        <v>9065392</v>
      </c>
      <c r="F32" s="238">
        <v>10.0491734043833</v>
      </c>
    </row>
    <row r="33" spans="1:6" ht="15.6" customHeight="1">
      <c r="A33" s="236" t="s">
        <v>182</v>
      </c>
      <c r="B33" s="237">
        <v>119731</v>
      </c>
      <c r="C33" s="237">
        <v>162760</v>
      </c>
      <c r="D33" s="237">
        <v>1152293</v>
      </c>
      <c r="E33" s="237">
        <v>1229820</v>
      </c>
      <c r="F33" s="238">
        <v>6.7280630881208188</v>
      </c>
    </row>
    <row r="34" spans="1:6" ht="15.6" customHeight="1">
      <c r="A34" s="236" t="s">
        <v>183</v>
      </c>
      <c r="B34" s="237">
        <v>15776</v>
      </c>
      <c r="C34" s="237">
        <v>21044</v>
      </c>
      <c r="D34" s="237">
        <v>181720</v>
      </c>
      <c r="E34" s="237">
        <v>200507</v>
      </c>
      <c r="F34" s="238">
        <v>10.338432753686989</v>
      </c>
    </row>
    <row r="35" spans="1:6" ht="15.6" customHeight="1">
      <c r="A35" s="240" t="s">
        <v>153</v>
      </c>
      <c r="B35" s="241">
        <f>SUM(B7:B34)</f>
        <v>3119910</v>
      </c>
      <c r="C35" s="241">
        <f>SUM(C7:C34)</f>
        <v>3107014</v>
      </c>
      <c r="D35" s="241">
        <f>SUM(D7:D34)</f>
        <v>26972809</v>
      </c>
      <c r="E35" s="241">
        <f>SUM(E7:E34)</f>
        <v>28718075</v>
      </c>
      <c r="F35" s="242">
        <f>E35*100/D35-100</f>
        <v>6.4704643850775767</v>
      </c>
    </row>
    <row r="36" spans="1:6" ht="15.6" customHeight="1">
      <c r="A36" s="46" t="s">
        <v>187</v>
      </c>
    </row>
  </sheetData>
  <mergeCells count="3">
    <mergeCell ref="A5:A6"/>
    <mergeCell ref="B5:C5"/>
    <mergeCell ref="D5:F5"/>
  </mergeCells>
  <conditionalFormatting sqref="A7:F34">
    <cfRule type="expression" dxfId="9" priority="2">
      <formula>MOD(ROW(),2)=0</formula>
    </cfRule>
  </conditionalFormatting>
  <conditionalFormatting sqref="F7:F35">
    <cfRule type="expression" dxfId="8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C49A56-1926-424E-BBAB-3CDAEB0354FF}">
  <sheetPr>
    <pageSetUpPr fitToPage="1"/>
  </sheetPr>
  <dimension ref="A1:N36"/>
  <sheetViews>
    <sheetView workbookViewId="0"/>
  </sheetViews>
  <sheetFormatPr baseColWidth="10" defaultColWidth="8.88671875" defaultRowHeight="15.6" customHeight="1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32" t="s">
        <v>192</v>
      </c>
      <c r="E1" s="5"/>
      <c r="H1" s="4"/>
      <c r="I1" s="4"/>
      <c r="J1" s="4"/>
      <c r="K1" s="4"/>
      <c r="L1" s="4"/>
      <c r="M1" s="4"/>
    </row>
    <row r="2" spans="1:14" ht="15.6" customHeight="1">
      <c r="H2" s="3"/>
      <c r="I2" s="3"/>
      <c r="J2" s="3"/>
      <c r="K2" s="3"/>
      <c r="L2" s="3"/>
      <c r="M2" s="3"/>
    </row>
    <row r="3" spans="1:14" ht="15.6" customHeight="1">
      <c r="H3" s="3"/>
      <c r="I3" s="3"/>
      <c r="J3" s="3"/>
      <c r="K3" s="3"/>
      <c r="L3" s="3"/>
      <c r="M3" s="3"/>
    </row>
    <row r="4" spans="1:14" ht="15.6" customHeight="1">
      <c r="A4" s="31" t="s">
        <v>51</v>
      </c>
    </row>
    <row r="5" spans="1:14" ht="15.6" customHeight="1">
      <c r="A5" s="233" t="s">
        <v>1</v>
      </c>
      <c r="B5" s="234" t="s">
        <v>176</v>
      </c>
      <c r="C5" s="234"/>
      <c r="D5" s="234" t="s">
        <v>0</v>
      </c>
      <c r="E5" s="234"/>
      <c r="F5" s="234"/>
      <c r="N5" s="74" t="s">
        <v>185</v>
      </c>
    </row>
    <row r="6" spans="1:14" ht="15.6" customHeight="1">
      <c r="A6" s="233"/>
      <c r="B6" s="235">
        <v>2025</v>
      </c>
      <c r="C6" s="235">
        <v>2026</v>
      </c>
      <c r="D6" s="235">
        <v>2025</v>
      </c>
      <c r="E6" s="235">
        <v>2026</v>
      </c>
      <c r="F6" s="154" t="s">
        <v>186</v>
      </c>
    </row>
    <row r="7" spans="1:14" ht="15.6" customHeight="1">
      <c r="A7" s="236" t="s">
        <v>18</v>
      </c>
      <c r="B7" s="237">
        <v>303435</v>
      </c>
      <c r="C7" s="237">
        <v>196436</v>
      </c>
      <c r="D7" s="237">
        <v>1608710</v>
      </c>
      <c r="E7" s="237">
        <v>1300800</v>
      </c>
      <c r="F7" s="238">
        <v>-19.14018064163211</v>
      </c>
      <c r="G7" s="6"/>
    </row>
    <row r="8" spans="1:14" s="33" customFormat="1" ht="15.6" customHeight="1">
      <c r="A8" s="236" t="s">
        <v>11</v>
      </c>
      <c r="B8" s="237">
        <v>81369</v>
      </c>
      <c r="C8" s="237">
        <v>15937</v>
      </c>
      <c r="D8" s="237">
        <v>427347</v>
      </c>
      <c r="E8" s="237">
        <v>598819</v>
      </c>
      <c r="F8" s="238">
        <v>40.124769800653809</v>
      </c>
      <c r="G8" s="239"/>
    </row>
    <row r="9" spans="1:14" ht="15.6" customHeight="1">
      <c r="A9" s="236" t="s">
        <v>8</v>
      </c>
      <c r="B9" s="237">
        <v>229939</v>
      </c>
      <c r="C9" s="237">
        <v>162756</v>
      </c>
      <c r="D9" s="237">
        <v>2443849</v>
      </c>
      <c r="E9" s="237">
        <v>2567382</v>
      </c>
      <c r="F9" s="238">
        <v>5.0548540437645642</v>
      </c>
      <c r="G9" s="6"/>
    </row>
    <row r="10" spans="1:14" ht="15.6" customHeight="1">
      <c r="A10" s="236" t="s">
        <v>10</v>
      </c>
      <c r="B10" s="237">
        <v>186239</v>
      </c>
      <c r="C10" s="237">
        <v>190300</v>
      </c>
      <c r="D10" s="237">
        <v>1542976</v>
      </c>
      <c r="E10" s="237">
        <v>1139255</v>
      </c>
      <c r="F10" s="238">
        <v>-26.165086171139411</v>
      </c>
    </row>
    <row r="11" spans="1:14" ht="15.6" customHeight="1">
      <c r="A11" s="236" t="s">
        <v>9</v>
      </c>
      <c r="B11" s="237">
        <v>640310</v>
      </c>
      <c r="C11" s="237">
        <v>649231</v>
      </c>
      <c r="D11" s="237">
        <v>5768535</v>
      </c>
      <c r="E11" s="237">
        <v>5710530</v>
      </c>
      <c r="F11" s="238">
        <v>-1.0055412682769569</v>
      </c>
    </row>
    <row r="12" spans="1:14" ht="15.6" customHeight="1">
      <c r="A12" s="236" t="s">
        <v>6</v>
      </c>
      <c r="B12" s="237">
        <v>43541</v>
      </c>
      <c r="C12" s="237">
        <v>60208</v>
      </c>
      <c r="D12" s="237">
        <v>515123</v>
      </c>
      <c r="E12" s="237">
        <v>562478</v>
      </c>
      <c r="F12" s="238">
        <v>9.1929500332930161</v>
      </c>
    </row>
    <row r="13" spans="1:14" ht="15.6" customHeight="1">
      <c r="A13" s="236" t="s">
        <v>175</v>
      </c>
      <c r="B13" s="237">
        <v>275</v>
      </c>
      <c r="C13" s="237">
        <v>80</v>
      </c>
      <c r="D13" s="237">
        <v>3347</v>
      </c>
      <c r="E13" s="237">
        <v>1303</v>
      </c>
      <c r="F13" s="238">
        <v>-61.069614580221092</v>
      </c>
    </row>
    <row r="14" spans="1:14" ht="15.6" customHeight="1">
      <c r="A14" s="236" t="s">
        <v>148</v>
      </c>
      <c r="B14" s="237">
        <v>1073937</v>
      </c>
      <c r="C14" s="237">
        <v>910761</v>
      </c>
      <c r="D14" s="237">
        <v>7884979</v>
      </c>
      <c r="E14" s="237">
        <v>7496864</v>
      </c>
      <c r="F14" s="238">
        <v>-4.9222071485542358</v>
      </c>
    </row>
    <row r="15" spans="1:14" ht="15.6" customHeight="1">
      <c r="A15" s="236" t="s">
        <v>145</v>
      </c>
      <c r="B15" s="237">
        <v>581615</v>
      </c>
      <c r="C15" s="237">
        <v>600927</v>
      </c>
      <c r="D15" s="237">
        <v>5102635</v>
      </c>
      <c r="E15" s="237">
        <v>4842815</v>
      </c>
      <c r="F15" s="238">
        <v>-5.09187899977168</v>
      </c>
    </row>
    <row r="16" spans="1:14" ht="15.6" customHeight="1">
      <c r="A16" s="236" t="s">
        <v>144</v>
      </c>
      <c r="B16" s="237">
        <v>649482</v>
      </c>
      <c r="C16" s="237">
        <v>698736</v>
      </c>
      <c r="D16" s="237">
        <v>4423844</v>
      </c>
      <c r="E16" s="237">
        <v>4778361</v>
      </c>
      <c r="F16" s="238">
        <v>8.0137771585073949</v>
      </c>
      <c r="G16" s="1"/>
    </row>
    <row r="17" spans="1:7" ht="15.6" customHeight="1">
      <c r="A17" s="236" t="s">
        <v>150</v>
      </c>
      <c r="B17" s="237">
        <v>249093</v>
      </c>
      <c r="C17" s="237">
        <v>302328</v>
      </c>
      <c r="D17" s="237">
        <v>1835453</v>
      </c>
      <c r="E17" s="237">
        <v>2113890</v>
      </c>
      <c r="F17" s="238">
        <v>15.169933525947</v>
      </c>
      <c r="G17" s="2"/>
    </row>
    <row r="18" spans="1:7" ht="15.6" customHeight="1">
      <c r="A18" s="236" t="s">
        <v>147</v>
      </c>
      <c r="B18" s="237">
        <v>2901</v>
      </c>
      <c r="C18" s="237">
        <v>6683</v>
      </c>
      <c r="D18" s="237">
        <v>14338</v>
      </c>
      <c r="E18" s="237">
        <v>19275</v>
      </c>
      <c r="F18" s="238">
        <v>34.432975310364071</v>
      </c>
    </row>
    <row r="19" spans="1:7" ht="15.6" customHeight="1">
      <c r="A19" s="236" t="s">
        <v>143</v>
      </c>
      <c r="B19" s="237">
        <v>103832</v>
      </c>
      <c r="C19" s="237">
        <v>167070</v>
      </c>
      <c r="D19" s="237">
        <v>1105507</v>
      </c>
      <c r="E19" s="237">
        <v>1180748</v>
      </c>
      <c r="F19" s="238">
        <v>6.8060175105178047</v>
      </c>
    </row>
    <row r="20" spans="1:7" ht="15.6" customHeight="1">
      <c r="A20" s="236" t="s">
        <v>142</v>
      </c>
      <c r="B20" s="237">
        <v>236894</v>
      </c>
      <c r="C20" s="237">
        <v>317198</v>
      </c>
      <c r="D20" s="237">
        <v>2251838</v>
      </c>
      <c r="E20" s="237">
        <v>2147046</v>
      </c>
      <c r="F20" s="238">
        <v>-4.6536207311538362</v>
      </c>
    </row>
    <row r="21" spans="1:7" ht="15.6" customHeight="1">
      <c r="A21" s="236" t="s">
        <v>149</v>
      </c>
      <c r="B21" s="237">
        <v>460042</v>
      </c>
      <c r="C21" s="237">
        <v>620913</v>
      </c>
      <c r="D21" s="237">
        <v>3751246</v>
      </c>
      <c r="E21" s="237">
        <v>3626377</v>
      </c>
      <c r="F21" s="238">
        <v>-3.3287339726586822</v>
      </c>
    </row>
    <row r="22" spans="1:7" ht="15.6" customHeight="1">
      <c r="A22" s="236" t="s">
        <v>146</v>
      </c>
      <c r="B22" s="237">
        <v>20880</v>
      </c>
      <c r="C22" s="237">
        <v>178431</v>
      </c>
      <c r="D22" s="237">
        <v>249802</v>
      </c>
      <c r="E22" s="237">
        <v>443490</v>
      </c>
      <c r="F22" s="238">
        <v>77.536608994323501</v>
      </c>
    </row>
    <row r="23" spans="1:7" ht="15.6" customHeight="1">
      <c r="A23" s="236" t="s">
        <v>165</v>
      </c>
      <c r="B23" s="237">
        <v>53775</v>
      </c>
      <c r="C23" s="237">
        <v>62841</v>
      </c>
      <c r="D23" s="237">
        <v>359035</v>
      </c>
      <c r="E23" s="237">
        <v>499509</v>
      </c>
      <c r="F23" s="238">
        <v>39.125433453563033</v>
      </c>
    </row>
    <row r="24" spans="1:7" ht="15.6" customHeight="1">
      <c r="A24" s="236" t="s">
        <v>141</v>
      </c>
      <c r="B24" s="237">
        <v>46687</v>
      </c>
      <c r="C24" s="237">
        <v>54656</v>
      </c>
      <c r="D24" s="237">
        <v>406455</v>
      </c>
      <c r="E24" s="237">
        <v>409573</v>
      </c>
      <c r="F24" s="238">
        <v>0.76712059145539502</v>
      </c>
    </row>
    <row r="25" spans="1:7" ht="15.6" customHeight="1">
      <c r="A25" s="236" t="s">
        <v>140</v>
      </c>
      <c r="B25" s="237">
        <v>4</v>
      </c>
      <c r="C25" s="237">
        <v>0</v>
      </c>
      <c r="D25" s="237">
        <v>96</v>
      </c>
      <c r="E25" s="237">
        <v>39</v>
      </c>
      <c r="F25" s="238">
        <v>-59.375</v>
      </c>
    </row>
    <row r="26" spans="1:7" ht="15.6" customHeight="1">
      <c r="A26" s="236" t="s">
        <v>152</v>
      </c>
      <c r="B26" s="237">
        <v>26459</v>
      </c>
      <c r="C26" s="237">
        <v>19643</v>
      </c>
      <c r="D26" s="237">
        <v>443381</v>
      </c>
      <c r="E26" s="237">
        <v>431186</v>
      </c>
      <c r="F26" s="238">
        <v>-2.7504561539623888</v>
      </c>
    </row>
    <row r="27" spans="1:7" ht="15.6" customHeight="1">
      <c r="A27" s="236" t="s">
        <v>173</v>
      </c>
      <c r="B27" s="237">
        <v>50352</v>
      </c>
      <c r="C27" s="237">
        <v>45284</v>
      </c>
      <c r="D27" s="237">
        <v>693649</v>
      </c>
      <c r="E27" s="237">
        <v>657852</v>
      </c>
      <c r="F27" s="238">
        <v>-5.1606792484383277</v>
      </c>
    </row>
    <row r="28" spans="1:7" ht="15.6" customHeight="1">
      <c r="A28" s="236" t="s">
        <v>177</v>
      </c>
      <c r="B28" s="237">
        <v>10241</v>
      </c>
      <c r="C28" s="237">
        <v>3558</v>
      </c>
      <c r="D28" s="237">
        <v>126303</v>
      </c>
      <c r="E28" s="237">
        <v>91846</v>
      </c>
      <c r="F28" s="238">
        <v>-27.281220556914722</v>
      </c>
    </row>
    <row r="29" spans="1:7" ht="15.6" customHeight="1">
      <c r="A29" s="236" t="s">
        <v>178</v>
      </c>
      <c r="B29" s="237">
        <v>188501</v>
      </c>
      <c r="C29" s="237">
        <v>218904</v>
      </c>
      <c r="D29" s="237">
        <v>1860287</v>
      </c>
      <c r="E29" s="237">
        <v>1784105</v>
      </c>
      <c r="F29" s="238">
        <v>-4.0951745617746127</v>
      </c>
    </row>
    <row r="30" spans="1:7" ht="15.6" customHeight="1">
      <c r="A30" s="236" t="s">
        <v>179</v>
      </c>
      <c r="B30" s="237">
        <v>49769</v>
      </c>
      <c r="C30" s="237">
        <v>31227</v>
      </c>
      <c r="D30" s="237">
        <v>451129</v>
      </c>
      <c r="E30" s="237">
        <v>380212</v>
      </c>
      <c r="F30" s="238">
        <v>-15.719893866277721</v>
      </c>
    </row>
    <row r="31" spans="1:7" ht="15.6" customHeight="1">
      <c r="A31" s="236" t="s">
        <v>180</v>
      </c>
      <c r="B31" s="237">
        <v>280670</v>
      </c>
      <c r="C31" s="237">
        <v>242172</v>
      </c>
      <c r="D31" s="237">
        <v>2298930</v>
      </c>
      <c r="E31" s="237">
        <v>2177907</v>
      </c>
      <c r="F31" s="238">
        <v>-5.2643186177917576</v>
      </c>
    </row>
    <row r="32" spans="1:7" ht="15.6" customHeight="1">
      <c r="A32" s="236" t="s">
        <v>181</v>
      </c>
      <c r="B32" s="237">
        <v>1113260</v>
      </c>
      <c r="C32" s="237">
        <v>1142407</v>
      </c>
      <c r="D32" s="237">
        <v>10038381</v>
      </c>
      <c r="E32" s="237">
        <v>9480366</v>
      </c>
      <c r="F32" s="238">
        <v>-5.5588147132490766</v>
      </c>
    </row>
    <row r="33" spans="1:6" ht="15.6" customHeight="1">
      <c r="A33" s="236" t="s">
        <v>182</v>
      </c>
      <c r="B33" s="237">
        <v>122210</v>
      </c>
      <c r="C33" s="237">
        <v>126352</v>
      </c>
      <c r="D33" s="237">
        <v>1296550</v>
      </c>
      <c r="E33" s="237">
        <v>1239880</v>
      </c>
      <c r="F33" s="238">
        <v>-4.3708302803594137</v>
      </c>
    </row>
    <row r="34" spans="1:6" ht="15.6" customHeight="1">
      <c r="A34" s="236" t="s">
        <v>183</v>
      </c>
      <c r="B34" s="237">
        <v>40399</v>
      </c>
      <c r="C34" s="237">
        <v>17831</v>
      </c>
      <c r="D34" s="237">
        <v>233086</v>
      </c>
      <c r="E34" s="237">
        <v>226081</v>
      </c>
      <c r="F34" s="238">
        <v>-3.005328505358535</v>
      </c>
    </row>
    <row r="35" spans="1:6" ht="15.6" customHeight="1">
      <c r="A35" s="240" t="s">
        <v>153</v>
      </c>
      <c r="B35" s="241">
        <f>SUM(B7:B34)</f>
        <v>6846111</v>
      </c>
      <c r="C35" s="241">
        <f>SUM(C7:C34)</f>
        <v>7042870</v>
      </c>
      <c r="D35" s="241">
        <f>SUM(D7:D34)</f>
        <v>57136811</v>
      </c>
      <c r="E35" s="241">
        <f>SUM(E7:E34)</f>
        <v>55907989</v>
      </c>
      <c r="F35" s="242">
        <f>E35*100/D35-100</f>
        <v>-2.1506660565987801</v>
      </c>
    </row>
    <row r="36" spans="1:6" ht="15.6" customHeight="1">
      <c r="A36" s="46" t="s">
        <v>193</v>
      </c>
    </row>
  </sheetData>
  <mergeCells count="3">
    <mergeCell ref="A5:A6"/>
    <mergeCell ref="B5:C5"/>
    <mergeCell ref="D5:F5"/>
  </mergeCells>
  <conditionalFormatting sqref="A7:F34">
    <cfRule type="expression" dxfId="7" priority="2">
      <formula>MOD(ROW(),2)=0</formula>
    </cfRule>
  </conditionalFormatting>
  <conditionalFormatting sqref="F7:F35">
    <cfRule type="expression" dxfId="6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EC91CE-86AE-4941-8CC3-45387DB5C9F5}">
  <sheetPr>
    <pageSetUpPr fitToPage="1"/>
  </sheetPr>
  <dimension ref="A1:N36"/>
  <sheetViews>
    <sheetView workbookViewId="0"/>
  </sheetViews>
  <sheetFormatPr baseColWidth="10" defaultColWidth="8.88671875" defaultRowHeight="15.6" customHeight="1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32" t="s">
        <v>194</v>
      </c>
      <c r="E1" s="5"/>
      <c r="H1" s="4"/>
      <c r="I1" s="4"/>
      <c r="J1" s="4"/>
      <c r="K1" s="4"/>
      <c r="L1" s="4"/>
      <c r="M1" s="4"/>
    </row>
    <row r="2" spans="1:14" ht="15.6" customHeight="1">
      <c r="H2" s="3"/>
      <c r="I2" s="3"/>
      <c r="J2" s="3"/>
      <c r="K2" s="3"/>
      <c r="L2" s="3"/>
      <c r="M2" s="3"/>
    </row>
    <row r="3" spans="1:14" ht="15.6" customHeight="1">
      <c r="H3" s="3"/>
      <c r="I3" s="3"/>
      <c r="J3" s="3"/>
      <c r="K3" s="3"/>
      <c r="L3" s="3"/>
      <c r="M3" s="3"/>
    </row>
    <row r="4" spans="1:14" ht="15.6" customHeight="1">
      <c r="A4" s="31" t="s">
        <v>51</v>
      </c>
    </row>
    <row r="5" spans="1:14" ht="15.6" customHeight="1">
      <c r="A5" s="233" t="s">
        <v>1</v>
      </c>
      <c r="B5" s="234" t="s">
        <v>176</v>
      </c>
      <c r="C5" s="234"/>
      <c r="D5" s="234" t="s">
        <v>0</v>
      </c>
      <c r="E5" s="234"/>
      <c r="F5" s="234"/>
      <c r="N5" s="74" t="s">
        <v>185</v>
      </c>
    </row>
    <row r="6" spans="1:14" ht="15.6" customHeight="1">
      <c r="A6" s="233"/>
      <c r="B6" s="235">
        <v>2025</v>
      </c>
      <c r="C6" s="235">
        <v>2026</v>
      </c>
      <c r="D6" s="235">
        <v>2025</v>
      </c>
      <c r="E6" s="235">
        <v>2026</v>
      </c>
      <c r="F6" s="154" t="s">
        <v>186</v>
      </c>
    </row>
    <row r="7" spans="1:14" ht="15.6" customHeight="1">
      <c r="A7" s="236" t="s">
        <v>18</v>
      </c>
      <c r="B7" s="237">
        <v>187492</v>
      </c>
      <c r="C7" s="237">
        <v>101956</v>
      </c>
      <c r="D7" s="237">
        <v>1105825</v>
      </c>
      <c r="E7" s="237">
        <v>842306</v>
      </c>
      <c r="F7" s="238">
        <v>-23.830081613275151</v>
      </c>
      <c r="G7" s="6"/>
    </row>
    <row r="8" spans="1:14" s="33" customFormat="1" ht="15.6" customHeight="1">
      <c r="A8" s="236" t="s">
        <v>11</v>
      </c>
      <c r="B8" s="237">
        <v>1</v>
      </c>
      <c r="C8" s="237">
        <v>10</v>
      </c>
      <c r="D8" s="237">
        <v>7</v>
      </c>
      <c r="E8" s="237">
        <v>457</v>
      </c>
      <c r="F8" s="238">
        <v>6428.5714285714284</v>
      </c>
      <c r="G8" s="245"/>
    </row>
    <row r="9" spans="1:14" ht="15.6" customHeight="1">
      <c r="A9" s="236" t="s">
        <v>8</v>
      </c>
      <c r="B9" s="237">
        <v>0</v>
      </c>
      <c r="C9" s="237">
        <v>8162</v>
      </c>
      <c r="D9" s="237">
        <v>34239</v>
      </c>
      <c r="E9" s="237">
        <v>57354</v>
      </c>
      <c r="F9" s="238">
        <v>67.510733374222383</v>
      </c>
      <c r="G9" s="246"/>
    </row>
    <row r="10" spans="1:14" ht="15.6" customHeight="1">
      <c r="A10" s="236" t="s">
        <v>10</v>
      </c>
      <c r="B10" s="237">
        <v>18630</v>
      </c>
      <c r="C10" s="237">
        <v>10794</v>
      </c>
      <c r="D10" s="237">
        <v>126178</v>
      </c>
      <c r="E10" s="237">
        <v>163925</v>
      </c>
      <c r="F10" s="238">
        <v>29.91567468179872</v>
      </c>
    </row>
    <row r="11" spans="1:14" ht="15.6" customHeight="1">
      <c r="A11" s="236" t="s">
        <v>9</v>
      </c>
      <c r="B11" s="237">
        <v>271493</v>
      </c>
      <c r="C11" s="237">
        <v>293914</v>
      </c>
      <c r="D11" s="237">
        <v>2080308</v>
      </c>
      <c r="E11" s="237">
        <v>2128574</v>
      </c>
      <c r="F11" s="238">
        <v>2.3201372104515339</v>
      </c>
    </row>
    <row r="12" spans="1:14" ht="15.6" customHeight="1">
      <c r="A12" s="236" t="s">
        <v>6</v>
      </c>
      <c r="B12" s="237">
        <v>0</v>
      </c>
      <c r="C12" s="237">
        <v>0</v>
      </c>
      <c r="D12" s="237">
        <v>4009</v>
      </c>
      <c r="E12" s="237">
        <v>428</v>
      </c>
      <c r="F12" s="238">
        <v>-89.324020952856074</v>
      </c>
    </row>
    <row r="13" spans="1:14" ht="15.6" customHeight="1">
      <c r="A13" s="236" t="s">
        <v>175</v>
      </c>
      <c r="B13" s="237">
        <v>0</v>
      </c>
      <c r="C13" s="237">
        <v>0</v>
      </c>
      <c r="D13" s="237">
        <v>0</v>
      </c>
      <c r="E13" s="237">
        <v>0</v>
      </c>
      <c r="F13" s="238"/>
    </row>
    <row r="14" spans="1:14" ht="15.6" customHeight="1">
      <c r="A14" s="236" t="s">
        <v>148</v>
      </c>
      <c r="B14" s="237">
        <v>104517</v>
      </c>
      <c r="C14" s="237">
        <v>41133</v>
      </c>
      <c r="D14" s="237">
        <v>335563</v>
      </c>
      <c r="E14" s="237">
        <v>419971</v>
      </c>
      <c r="F14" s="238">
        <v>25.154143931243912</v>
      </c>
    </row>
    <row r="15" spans="1:14" ht="15.6" customHeight="1">
      <c r="A15" s="236" t="s">
        <v>145</v>
      </c>
      <c r="B15" s="237">
        <v>200175</v>
      </c>
      <c r="C15" s="237">
        <v>231471</v>
      </c>
      <c r="D15" s="237">
        <v>1611716</v>
      </c>
      <c r="E15" s="237">
        <v>1787929</v>
      </c>
      <c r="F15" s="238">
        <v>10.93325374941988</v>
      </c>
    </row>
    <row r="16" spans="1:14" ht="15.6" customHeight="1">
      <c r="A16" s="236" t="s">
        <v>144</v>
      </c>
      <c r="B16" s="237">
        <v>454309</v>
      </c>
      <c r="C16" s="237">
        <v>381376</v>
      </c>
      <c r="D16" s="237">
        <v>2863259</v>
      </c>
      <c r="E16" s="237">
        <v>2734940</v>
      </c>
      <c r="F16" s="238">
        <v>-4.4815715239173244</v>
      </c>
      <c r="G16" s="1"/>
    </row>
    <row r="17" spans="1:10" ht="15.6" customHeight="1">
      <c r="A17" s="236" t="s">
        <v>150</v>
      </c>
      <c r="B17" s="237">
        <v>94785</v>
      </c>
      <c r="C17" s="237">
        <v>134819</v>
      </c>
      <c r="D17" s="237">
        <v>699682</v>
      </c>
      <c r="E17" s="237">
        <v>928758</v>
      </c>
      <c r="F17" s="238">
        <v>32.740016178778347</v>
      </c>
      <c r="G17" s="2"/>
    </row>
    <row r="18" spans="1:10" ht="15.6" customHeight="1">
      <c r="A18" s="236" t="s">
        <v>147</v>
      </c>
      <c r="B18" s="237">
        <v>2901</v>
      </c>
      <c r="C18" s="237">
        <v>6683</v>
      </c>
      <c r="D18" s="237">
        <v>14299</v>
      </c>
      <c r="E18" s="237">
        <v>19275</v>
      </c>
      <c r="F18" s="238">
        <v>34.79963633820546</v>
      </c>
    </row>
    <row r="19" spans="1:10" ht="15.6" customHeight="1">
      <c r="A19" s="236" t="s">
        <v>143</v>
      </c>
      <c r="B19" s="237">
        <v>8324</v>
      </c>
      <c r="C19" s="237">
        <v>76973</v>
      </c>
      <c r="D19" s="237">
        <v>105856</v>
      </c>
      <c r="E19" s="237">
        <v>405068</v>
      </c>
      <c r="F19" s="238">
        <v>282.65946191052001</v>
      </c>
    </row>
    <row r="20" spans="1:10" ht="15.6" customHeight="1">
      <c r="A20" s="236" t="s">
        <v>142</v>
      </c>
      <c r="B20" s="237">
        <v>12443</v>
      </c>
      <c r="C20" s="237">
        <v>3131</v>
      </c>
      <c r="D20" s="237">
        <v>43647</v>
      </c>
      <c r="E20" s="237">
        <v>55374</v>
      </c>
      <c r="F20" s="238">
        <v>26.86782596742044</v>
      </c>
      <c r="J20" s="247"/>
    </row>
    <row r="21" spans="1:10" ht="15.6" customHeight="1">
      <c r="A21" s="236" t="s">
        <v>149</v>
      </c>
      <c r="B21" s="237">
        <v>369136</v>
      </c>
      <c r="C21" s="237">
        <v>463302</v>
      </c>
      <c r="D21" s="237">
        <v>2375795</v>
      </c>
      <c r="E21" s="237">
        <v>2417006</v>
      </c>
      <c r="F21" s="238">
        <v>1.734619358993513</v>
      </c>
    </row>
    <row r="22" spans="1:10" ht="15.6" customHeight="1">
      <c r="A22" s="236" t="s">
        <v>146</v>
      </c>
      <c r="B22" s="237">
        <v>8695</v>
      </c>
      <c r="C22" s="237">
        <v>161746</v>
      </c>
      <c r="D22" s="237">
        <v>115945</v>
      </c>
      <c r="E22" s="237">
        <v>280180</v>
      </c>
      <c r="F22" s="238">
        <v>141.64905774289531</v>
      </c>
    </row>
    <row r="23" spans="1:10" ht="15.6" customHeight="1">
      <c r="A23" s="236" t="s">
        <v>165</v>
      </c>
      <c r="B23" s="237">
        <v>0</v>
      </c>
      <c r="C23" s="237">
        <v>2618</v>
      </c>
      <c r="D23" s="237">
        <v>25463</v>
      </c>
      <c r="E23" s="237">
        <v>16721</v>
      </c>
      <c r="F23" s="238">
        <v>-34.332168244118918</v>
      </c>
    </row>
    <row r="24" spans="1:10" ht="15.6" customHeight="1">
      <c r="A24" s="236" t="s">
        <v>141</v>
      </c>
      <c r="B24" s="237">
        <v>0</v>
      </c>
      <c r="C24" s="237">
        <v>0</v>
      </c>
      <c r="D24" s="237">
        <v>0</v>
      </c>
      <c r="E24" s="237">
        <v>0</v>
      </c>
      <c r="F24" s="238"/>
    </row>
    <row r="25" spans="1:10" ht="15.6" customHeight="1">
      <c r="A25" s="236" t="s">
        <v>140</v>
      </c>
      <c r="B25" s="237">
        <v>0</v>
      </c>
      <c r="C25" s="237">
        <v>0</v>
      </c>
      <c r="D25" s="237">
        <v>0</v>
      </c>
      <c r="E25" s="237">
        <v>0</v>
      </c>
      <c r="F25" s="238"/>
    </row>
    <row r="26" spans="1:10" ht="15.6" customHeight="1">
      <c r="A26" s="236" t="s">
        <v>152</v>
      </c>
      <c r="B26" s="237">
        <v>2549</v>
      </c>
      <c r="C26" s="237">
        <v>0</v>
      </c>
      <c r="D26" s="237">
        <v>11146</v>
      </c>
      <c r="E26" s="237">
        <v>5313</v>
      </c>
      <c r="F26" s="238">
        <v>-52.332675399246369</v>
      </c>
    </row>
    <row r="27" spans="1:10" ht="15.6" customHeight="1">
      <c r="A27" s="236" t="s">
        <v>173</v>
      </c>
      <c r="B27" s="237">
        <v>0</v>
      </c>
      <c r="C27" s="237">
        <v>0</v>
      </c>
      <c r="D27" s="237">
        <v>0</v>
      </c>
      <c r="E27" s="237">
        <v>0</v>
      </c>
      <c r="F27" s="238"/>
    </row>
    <row r="28" spans="1:10" ht="15.6" customHeight="1">
      <c r="A28" s="236" t="s">
        <v>177</v>
      </c>
      <c r="B28" s="237">
        <v>10</v>
      </c>
      <c r="C28" s="237">
        <v>144</v>
      </c>
      <c r="D28" s="237">
        <v>75571</v>
      </c>
      <c r="E28" s="237">
        <v>39723</v>
      </c>
      <c r="F28" s="238">
        <v>-47.436185838483013</v>
      </c>
    </row>
    <row r="29" spans="1:10" ht="15.6" customHeight="1">
      <c r="A29" s="236" t="s">
        <v>178</v>
      </c>
      <c r="B29" s="237">
        <v>3883</v>
      </c>
      <c r="C29" s="237">
        <v>0</v>
      </c>
      <c r="D29" s="237">
        <v>10895</v>
      </c>
      <c r="E29" s="237">
        <v>0</v>
      </c>
      <c r="F29" s="238">
        <v>-100</v>
      </c>
    </row>
    <row r="30" spans="1:10" ht="15.6" customHeight="1">
      <c r="A30" s="236" t="s">
        <v>179</v>
      </c>
      <c r="B30" s="237">
        <v>5522</v>
      </c>
      <c r="C30" s="237">
        <v>0</v>
      </c>
      <c r="D30" s="237">
        <v>5522</v>
      </c>
      <c r="E30" s="237">
        <v>3142</v>
      </c>
      <c r="F30" s="238">
        <v>-43.100325968851863</v>
      </c>
    </row>
    <row r="31" spans="1:10" ht="15.6" customHeight="1">
      <c r="A31" s="236" t="s">
        <v>180</v>
      </c>
      <c r="B31" s="237">
        <v>227520</v>
      </c>
      <c r="C31" s="237">
        <v>220229</v>
      </c>
      <c r="D31" s="237">
        <v>1803654</v>
      </c>
      <c r="E31" s="237">
        <v>1643460</v>
      </c>
      <c r="F31" s="238">
        <v>-8.8816369436710119</v>
      </c>
    </row>
    <row r="32" spans="1:10" ht="15.6" customHeight="1">
      <c r="A32" s="236" t="s">
        <v>181</v>
      </c>
      <c r="B32" s="237">
        <v>20768</v>
      </c>
      <c r="C32" s="237">
        <v>6192</v>
      </c>
      <c r="D32" s="237">
        <v>148904</v>
      </c>
      <c r="E32" s="237">
        <v>140083</v>
      </c>
      <c r="F32" s="238">
        <v>-5.9239510019878594</v>
      </c>
    </row>
    <row r="33" spans="1:6" ht="15.6" customHeight="1">
      <c r="A33" s="236" t="s">
        <v>182</v>
      </c>
      <c r="B33" s="237">
        <v>0</v>
      </c>
      <c r="C33" s="237">
        <v>0</v>
      </c>
      <c r="D33" s="237">
        <v>23</v>
      </c>
      <c r="E33" s="237">
        <v>3</v>
      </c>
      <c r="F33" s="238">
        <v>-86.956521739130437</v>
      </c>
    </row>
    <row r="34" spans="1:6" ht="15.6" customHeight="1">
      <c r="A34" s="236" t="s">
        <v>183</v>
      </c>
      <c r="B34" s="237">
        <v>0</v>
      </c>
      <c r="C34" s="237">
        <v>12</v>
      </c>
      <c r="D34" s="237">
        <v>0</v>
      </c>
      <c r="E34" s="237">
        <v>101</v>
      </c>
    </row>
    <row r="35" spans="1:6" ht="15.6" customHeight="1">
      <c r="A35" s="240" t="s">
        <v>153</v>
      </c>
      <c r="B35" s="241">
        <f>SUM(B7:B34)</f>
        <v>1993153</v>
      </c>
      <c r="C35" s="241">
        <f>SUM(C7:C34)</f>
        <v>2144665</v>
      </c>
      <c r="D35" s="241">
        <f>SUM(D7:D34)</f>
        <v>13597506</v>
      </c>
      <c r="E35" s="241">
        <f>SUM(E7:E34)</f>
        <v>14090091</v>
      </c>
      <c r="F35" s="242">
        <f>E35*100/D35-100</f>
        <v>3.6226128526804899</v>
      </c>
    </row>
    <row r="36" spans="1:6" ht="15.6" customHeight="1">
      <c r="A36" s="46" t="s">
        <v>193</v>
      </c>
    </row>
  </sheetData>
  <mergeCells count="3">
    <mergeCell ref="A5:A6"/>
    <mergeCell ref="B5:C5"/>
    <mergeCell ref="D5:F5"/>
  </mergeCells>
  <conditionalFormatting sqref="A7:F34">
    <cfRule type="expression" dxfId="5" priority="1">
      <formula>MOD(ROW(),2)=0</formula>
    </cfRule>
  </conditionalFormatting>
  <conditionalFormatting sqref="F7:F35">
    <cfRule type="expression" dxfId="4" priority="2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23FEF5-3D22-44C2-8F3E-8950691A91FF}">
  <sheetPr>
    <pageSetUpPr fitToPage="1"/>
  </sheetPr>
  <dimension ref="A1:N36"/>
  <sheetViews>
    <sheetView workbookViewId="0"/>
  </sheetViews>
  <sheetFormatPr baseColWidth="10" defaultColWidth="8.88671875" defaultRowHeight="15.6" customHeight="1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32" t="s">
        <v>195</v>
      </c>
      <c r="E1" s="5"/>
      <c r="H1" s="4"/>
      <c r="I1" s="4"/>
      <c r="J1" s="4"/>
      <c r="K1" s="4"/>
      <c r="L1" s="4"/>
      <c r="M1" s="4"/>
    </row>
    <row r="2" spans="1:14" ht="15.6" customHeight="1">
      <c r="H2" s="3"/>
      <c r="I2" s="3"/>
      <c r="J2" s="3"/>
      <c r="K2" s="3"/>
      <c r="L2" s="3"/>
      <c r="M2" s="3"/>
    </row>
    <row r="3" spans="1:14" ht="15.6" customHeight="1">
      <c r="H3" s="3"/>
      <c r="I3" s="3"/>
      <c r="J3" s="3"/>
      <c r="K3" s="3"/>
      <c r="L3" s="3"/>
      <c r="M3" s="3"/>
    </row>
    <row r="4" spans="1:14" ht="15.6" customHeight="1">
      <c r="A4" s="31" t="s">
        <v>51</v>
      </c>
    </row>
    <row r="5" spans="1:14" ht="15.6" customHeight="1">
      <c r="A5" s="233" t="s">
        <v>1</v>
      </c>
      <c r="B5" s="234" t="s">
        <v>176</v>
      </c>
      <c r="C5" s="234"/>
      <c r="D5" s="234" t="s">
        <v>0</v>
      </c>
      <c r="E5" s="234"/>
      <c r="F5" s="234"/>
      <c r="N5" s="74" t="s">
        <v>185</v>
      </c>
    </row>
    <row r="6" spans="1:14" ht="15.6" customHeight="1">
      <c r="A6" s="233"/>
      <c r="B6" s="235">
        <v>2025</v>
      </c>
      <c r="C6" s="235">
        <v>2026</v>
      </c>
      <c r="D6" s="235">
        <v>2025</v>
      </c>
      <c r="E6" s="235">
        <v>2026</v>
      </c>
      <c r="F6" s="154" t="s">
        <v>186</v>
      </c>
    </row>
    <row r="7" spans="1:14" ht="15.6" customHeight="1">
      <c r="A7" s="236" t="s">
        <v>18</v>
      </c>
      <c r="B7" s="237">
        <v>99504</v>
      </c>
      <c r="C7" s="237">
        <v>82608</v>
      </c>
      <c r="D7" s="237">
        <v>431732</v>
      </c>
      <c r="E7" s="237">
        <v>381218</v>
      </c>
      <c r="F7" s="238">
        <v>-11.70031408373713</v>
      </c>
      <c r="G7" s="6"/>
    </row>
    <row r="8" spans="1:14" s="33" customFormat="1" ht="15.6" customHeight="1">
      <c r="A8" s="236" t="s">
        <v>11</v>
      </c>
      <c r="B8" s="237">
        <v>63135</v>
      </c>
      <c r="C8" s="237">
        <v>3950</v>
      </c>
      <c r="D8" s="237">
        <v>344054</v>
      </c>
      <c r="E8" s="237">
        <v>511755</v>
      </c>
      <c r="F8" s="238">
        <v>48.742639236863987</v>
      </c>
      <c r="G8" s="239"/>
    </row>
    <row r="9" spans="1:14" ht="15.6" customHeight="1">
      <c r="A9" s="236" t="s">
        <v>8</v>
      </c>
      <c r="B9" s="237">
        <v>201159</v>
      </c>
      <c r="C9" s="237">
        <v>130379</v>
      </c>
      <c r="D9" s="237">
        <v>2105875</v>
      </c>
      <c r="E9" s="237">
        <v>2247977</v>
      </c>
      <c r="F9" s="238">
        <v>6.7478838962426551</v>
      </c>
      <c r="G9" s="6"/>
    </row>
    <row r="10" spans="1:14" ht="15.6" customHeight="1">
      <c r="A10" s="236" t="s">
        <v>10</v>
      </c>
      <c r="B10" s="237">
        <v>84106</v>
      </c>
      <c r="C10" s="237">
        <v>70314</v>
      </c>
      <c r="D10" s="237">
        <v>624962</v>
      </c>
      <c r="E10" s="237">
        <v>553704</v>
      </c>
      <c r="F10" s="238">
        <v>-11.401973239972991</v>
      </c>
    </row>
    <row r="11" spans="1:14" ht="15.6" customHeight="1">
      <c r="A11" s="236" t="s">
        <v>9</v>
      </c>
      <c r="B11" s="237">
        <v>0</v>
      </c>
      <c r="C11" s="237">
        <v>7</v>
      </c>
      <c r="D11" s="237">
        <v>5140</v>
      </c>
      <c r="E11" s="237">
        <v>69</v>
      </c>
      <c r="F11" s="238">
        <v>-98.657587548638134</v>
      </c>
    </row>
    <row r="12" spans="1:14" ht="15.6" customHeight="1">
      <c r="A12" s="236" t="s">
        <v>6</v>
      </c>
      <c r="B12" s="237">
        <v>27325</v>
      </c>
      <c r="C12" s="237">
        <v>34480</v>
      </c>
      <c r="D12" s="237">
        <v>315549</v>
      </c>
      <c r="E12" s="237">
        <v>376163</v>
      </c>
      <c r="F12" s="238">
        <v>19.209061033310189</v>
      </c>
    </row>
    <row r="13" spans="1:14" ht="15.6" customHeight="1">
      <c r="A13" s="236" t="s">
        <v>175</v>
      </c>
      <c r="B13" s="237">
        <v>27</v>
      </c>
      <c r="C13" s="237">
        <v>0</v>
      </c>
      <c r="D13" s="237">
        <v>102</v>
      </c>
      <c r="E13" s="237">
        <v>68</v>
      </c>
      <c r="F13" s="238">
        <v>-33.333333333333329</v>
      </c>
    </row>
    <row r="14" spans="1:14" ht="15.6" customHeight="1">
      <c r="A14" s="236" t="s">
        <v>148</v>
      </c>
      <c r="B14" s="237">
        <v>180054</v>
      </c>
      <c r="C14" s="237">
        <v>145372</v>
      </c>
      <c r="D14" s="237">
        <v>965949</v>
      </c>
      <c r="E14" s="237">
        <v>927948</v>
      </c>
      <c r="F14" s="238">
        <v>-3.934058630424587</v>
      </c>
    </row>
    <row r="15" spans="1:14" ht="15.6" customHeight="1">
      <c r="A15" s="236" t="s">
        <v>145</v>
      </c>
      <c r="B15" s="237">
        <v>179828</v>
      </c>
      <c r="C15" s="237">
        <v>159572</v>
      </c>
      <c r="D15" s="237">
        <v>1440433</v>
      </c>
      <c r="E15" s="237">
        <v>1137078</v>
      </c>
      <c r="F15" s="238">
        <v>-21.059986823406579</v>
      </c>
    </row>
    <row r="16" spans="1:14" ht="15.6" customHeight="1">
      <c r="A16" s="236" t="s">
        <v>144</v>
      </c>
      <c r="B16" s="237">
        <v>174819</v>
      </c>
      <c r="C16" s="237">
        <v>303914</v>
      </c>
      <c r="D16" s="237">
        <v>1335587</v>
      </c>
      <c r="E16" s="237">
        <v>1882712</v>
      </c>
      <c r="F16" s="238">
        <v>40.965133682792668</v>
      </c>
      <c r="G16" s="1"/>
    </row>
    <row r="17" spans="1:7" ht="15.6" customHeight="1">
      <c r="A17" s="236" t="s">
        <v>150</v>
      </c>
      <c r="B17" s="237">
        <v>79218</v>
      </c>
      <c r="C17" s="237">
        <v>90342</v>
      </c>
      <c r="D17" s="237">
        <v>589913</v>
      </c>
      <c r="E17" s="237">
        <v>628484</v>
      </c>
      <c r="F17" s="238">
        <v>6.5384217672775424</v>
      </c>
      <c r="G17" s="2"/>
    </row>
    <row r="18" spans="1:7" ht="15.6" customHeight="1">
      <c r="A18" s="236" t="s">
        <v>147</v>
      </c>
      <c r="B18" s="237">
        <v>0</v>
      </c>
      <c r="C18" s="237">
        <v>0</v>
      </c>
      <c r="D18" s="237">
        <v>0</v>
      </c>
      <c r="E18" s="237">
        <v>0</v>
      </c>
      <c r="F18" s="238"/>
    </row>
    <row r="19" spans="1:7" ht="15.6" customHeight="1">
      <c r="A19" s="236" t="s">
        <v>143</v>
      </c>
      <c r="B19" s="237">
        <v>56805</v>
      </c>
      <c r="C19" s="237">
        <v>56045</v>
      </c>
      <c r="D19" s="237">
        <v>588169</v>
      </c>
      <c r="E19" s="237">
        <v>373719</v>
      </c>
      <c r="F19" s="238">
        <v>-36.460609110646772</v>
      </c>
    </row>
    <row r="20" spans="1:7" ht="15.6" customHeight="1">
      <c r="A20" s="236" t="s">
        <v>142</v>
      </c>
      <c r="B20" s="237">
        <v>165472</v>
      </c>
      <c r="C20" s="237">
        <v>236957</v>
      </c>
      <c r="D20" s="237">
        <v>1638762</v>
      </c>
      <c r="E20" s="237">
        <v>1506564</v>
      </c>
      <c r="F20" s="238">
        <v>-8.0669432168917723</v>
      </c>
    </row>
    <row r="21" spans="1:7" ht="15.6" customHeight="1">
      <c r="A21" s="236" t="s">
        <v>149</v>
      </c>
      <c r="B21" s="237">
        <v>66578</v>
      </c>
      <c r="C21" s="237">
        <v>137127</v>
      </c>
      <c r="D21" s="237">
        <v>1217989</v>
      </c>
      <c r="E21" s="237">
        <v>1144401</v>
      </c>
      <c r="F21" s="238">
        <v>-6.0417622819253722</v>
      </c>
    </row>
    <row r="22" spans="1:7" ht="15.6" customHeight="1">
      <c r="A22" s="236" t="s">
        <v>146</v>
      </c>
      <c r="B22" s="237">
        <v>7</v>
      </c>
      <c r="C22" s="237">
        <v>5</v>
      </c>
      <c r="D22" s="237">
        <v>5100</v>
      </c>
      <c r="E22" s="237">
        <v>2565</v>
      </c>
      <c r="F22" s="238">
        <v>-49.705882352941167</v>
      </c>
    </row>
    <row r="23" spans="1:7" ht="15.6" customHeight="1">
      <c r="A23" s="236" t="s">
        <v>165</v>
      </c>
      <c r="B23" s="237">
        <v>31587</v>
      </c>
      <c r="C23" s="237">
        <v>18400</v>
      </c>
      <c r="D23" s="237">
        <v>223758</v>
      </c>
      <c r="E23" s="237">
        <v>171287</v>
      </c>
      <c r="F23" s="238">
        <v>-23.44988782523977</v>
      </c>
    </row>
    <row r="24" spans="1:7" ht="15.6" customHeight="1">
      <c r="A24" s="236" t="s">
        <v>141</v>
      </c>
      <c r="B24" s="237">
        <v>0</v>
      </c>
      <c r="C24" s="237">
        <v>0</v>
      </c>
      <c r="D24" s="237">
        <v>5036</v>
      </c>
      <c r="E24" s="237">
        <v>0</v>
      </c>
      <c r="F24" s="238">
        <v>-100</v>
      </c>
    </row>
    <row r="25" spans="1:7" ht="15.6" customHeight="1">
      <c r="A25" s="236" t="s">
        <v>140</v>
      </c>
      <c r="B25" s="237">
        <v>4</v>
      </c>
      <c r="C25" s="237">
        <v>0</v>
      </c>
      <c r="D25" s="237">
        <v>96</v>
      </c>
      <c r="E25" s="237">
        <v>39</v>
      </c>
      <c r="F25" s="238">
        <v>-59.375</v>
      </c>
    </row>
    <row r="26" spans="1:7" ht="15.6" customHeight="1">
      <c r="A26" s="236" t="s">
        <v>152</v>
      </c>
      <c r="B26" s="237">
        <v>22190</v>
      </c>
      <c r="C26" s="237">
        <v>18659</v>
      </c>
      <c r="D26" s="237">
        <v>378107</v>
      </c>
      <c r="E26" s="237">
        <v>413460</v>
      </c>
      <c r="F26" s="238">
        <v>9.3499988098607076</v>
      </c>
    </row>
    <row r="27" spans="1:7" ht="15.6" customHeight="1">
      <c r="A27" s="236" t="s">
        <v>173</v>
      </c>
      <c r="B27" s="237">
        <v>6510</v>
      </c>
      <c r="C27" s="237">
        <v>6500</v>
      </c>
      <c r="D27" s="237">
        <v>89084</v>
      </c>
      <c r="E27" s="237">
        <v>58695</v>
      </c>
      <c r="F27" s="238">
        <v>-34.112747519195374</v>
      </c>
    </row>
    <row r="28" spans="1:7" ht="15.6" customHeight="1">
      <c r="A28" s="236" t="s">
        <v>177</v>
      </c>
      <c r="B28" s="237">
        <v>0</v>
      </c>
      <c r="C28" s="237">
        <v>0</v>
      </c>
      <c r="D28" s="237">
        <v>1981</v>
      </c>
      <c r="E28" s="237">
        <v>0</v>
      </c>
      <c r="F28" s="238">
        <v>-100</v>
      </c>
    </row>
    <row r="29" spans="1:7" ht="15.6" customHeight="1">
      <c r="A29" s="236" t="s">
        <v>178</v>
      </c>
      <c r="B29" s="237">
        <v>71924</v>
      </c>
      <c r="C29" s="237">
        <v>95049</v>
      </c>
      <c r="D29" s="237">
        <v>771398</v>
      </c>
      <c r="E29" s="237">
        <v>724617</v>
      </c>
      <c r="F29" s="238">
        <v>-6.0644440353747342</v>
      </c>
    </row>
    <row r="30" spans="1:7" ht="15.6" customHeight="1">
      <c r="A30" s="236" t="s">
        <v>179</v>
      </c>
      <c r="B30" s="237">
        <v>39638</v>
      </c>
      <c r="C30" s="237">
        <v>17468</v>
      </c>
      <c r="D30" s="237">
        <v>295274</v>
      </c>
      <c r="E30" s="237">
        <v>169668</v>
      </c>
      <c r="F30" s="238">
        <v>-42.538794475639577</v>
      </c>
    </row>
    <row r="31" spans="1:7" ht="15.6" customHeight="1">
      <c r="A31" s="236" t="s">
        <v>180</v>
      </c>
      <c r="B31" s="237">
        <v>35847</v>
      </c>
      <c r="C31" s="237">
        <v>6332</v>
      </c>
      <c r="D31" s="237">
        <v>86750</v>
      </c>
      <c r="E31" s="237">
        <v>182511</v>
      </c>
      <c r="F31" s="238">
        <v>110.3873198847262</v>
      </c>
    </row>
    <row r="32" spans="1:7" ht="15.6" customHeight="1">
      <c r="A32" s="236" t="s">
        <v>181</v>
      </c>
      <c r="B32" s="237">
        <v>63988</v>
      </c>
      <c r="C32" s="237">
        <v>56825</v>
      </c>
      <c r="D32" s="237">
        <v>469426</v>
      </c>
      <c r="E32" s="237">
        <v>347512</v>
      </c>
      <c r="F32" s="238">
        <v>-25.970866547656069</v>
      </c>
    </row>
    <row r="33" spans="1:6" ht="15.6" customHeight="1">
      <c r="A33" s="236" t="s">
        <v>182</v>
      </c>
      <c r="B33" s="237">
        <v>0</v>
      </c>
      <c r="C33" s="237">
        <v>0</v>
      </c>
      <c r="D33" s="237">
        <v>0</v>
      </c>
      <c r="E33" s="237">
        <v>108</v>
      </c>
      <c r="F33" s="238"/>
    </row>
    <row r="34" spans="1:6" ht="15.6" customHeight="1">
      <c r="A34" s="236" t="s">
        <v>183</v>
      </c>
      <c r="B34" s="237">
        <v>18549</v>
      </c>
      <c r="C34" s="237">
        <v>1495</v>
      </c>
      <c r="D34" s="237">
        <v>52497</v>
      </c>
      <c r="E34" s="237">
        <v>40207</v>
      </c>
      <c r="F34" s="238">
        <v>-23.410861573042268</v>
      </c>
    </row>
    <row r="35" spans="1:6" ht="15.6" customHeight="1">
      <c r="A35" s="240" t="s">
        <v>153</v>
      </c>
      <c r="B35" s="241">
        <f>SUM(B7:B34)</f>
        <v>1668274</v>
      </c>
      <c r="C35" s="241">
        <f>SUM(C7:C34)</f>
        <v>1671800</v>
      </c>
      <c r="D35" s="241">
        <f>SUM(D7:D34)</f>
        <v>13982723</v>
      </c>
      <c r="E35" s="241">
        <f>SUM(E7:E34)</f>
        <v>13782529</v>
      </c>
      <c r="F35" s="242">
        <f>E35*100/D35-100</f>
        <v>-1.4317239925299248</v>
      </c>
    </row>
    <row r="36" spans="1:6" ht="15.6" customHeight="1">
      <c r="A36" s="46" t="s">
        <v>193</v>
      </c>
    </row>
  </sheetData>
  <mergeCells count="3">
    <mergeCell ref="A5:A6"/>
    <mergeCell ref="B5:C5"/>
    <mergeCell ref="D5:F5"/>
  </mergeCells>
  <conditionalFormatting sqref="A7:F34">
    <cfRule type="expression" dxfId="3" priority="2">
      <formula>MOD(ROW(),2)=0</formula>
    </cfRule>
  </conditionalFormatting>
  <conditionalFormatting sqref="F7:F35">
    <cfRule type="expression" dxfId="2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F37F85-E7C0-4D8E-BE09-1B8A9130D130}">
  <sheetPr>
    <pageSetUpPr fitToPage="1"/>
  </sheetPr>
  <dimension ref="A1:N36"/>
  <sheetViews>
    <sheetView workbookViewId="0"/>
  </sheetViews>
  <sheetFormatPr baseColWidth="10" defaultColWidth="8.88671875" defaultRowHeight="15.6" customHeight="1"/>
  <cols>
    <col min="1" max="1" width="23.33203125" customWidth="1"/>
    <col min="2" max="3" width="12.44140625" customWidth="1"/>
    <col min="4" max="4" width="11.5546875" customWidth="1"/>
    <col min="5" max="5" width="11.44140625" customWidth="1"/>
    <col min="6" max="6" width="7.109375" customWidth="1"/>
    <col min="7" max="15" width="11.44140625" customWidth="1"/>
  </cols>
  <sheetData>
    <row r="1" spans="1:14" ht="19.2" customHeight="1">
      <c r="A1" s="32" t="s">
        <v>196</v>
      </c>
      <c r="E1" s="5"/>
      <c r="H1" s="4"/>
      <c r="I1" s="4"/>
      <c r="J1" s="4"/>
      <c r="K1" s="4"/>
      <c r="L1" s="4"/>
      <c r="M1" s="4"/>
    </row>
    <row r="2" spans="1:14" ht="15.6" customHeight="1">
      <c r="H2" s="3"/>
      <c r="I2" s="3"/>
      <c r="J2" s="3"/>
      <c r="K2" s="3"/>
      <c r="L2" s="3"/>
      <c r="M2" s="3"/>
    </row>
    <row r="3" spans="1:14" ht="15.6" customHeight="1">
      <c r="H3" s="3"/>
      <c r="I3" s="3"/>
      <c r="J3" s="3"/>
      <c r="K3" s="3"/>
      <c r="L3" s="3"/>
      <c r="M3" s="3"/>
    </row>
    <row r="4" spans="1:14" ht="15.6" customHeight="1">
      <c r="A4" s="31" t="s">
        <v>51</v>
      </c>
    </row>
    <row r="5" spans="1:14" ht="15.6" customHeight="1">
      <c r="A5" s="233" t="s">
        <v>1</v>
      </c>
      <c r="B5" s="234" t="s">
        <v>176</v>
      </c>
      <c r="C5" s="234"/>
      <c r="D5" s="234" t="s">
        <v>0</v>
      </c>
      <c r="E5" s="234"/>
      <c r="F5" s="234"/>
      <c r="N5" s="74" t="s">
        <v>185</v>
      </c>
    </row>
    <row r="6" spans="1:14" ht="15.6" customHeight="1">
      <c r="A6" s="233"/>
      <c r="B6" s="235">
        <v>2025</v>
      </c>
      <c r="C6" s="235">
        <v>2026</v>
      </c>
      <c r="D6" s="235">
        <v>2025</v>
      </c>
      <c r="E6" s="235">
        <v>2026</v>
      </c>
      <c r="F6" s="154" t="s">
        <v>186</v>
      </c>
    </row>
    <row r="7" spans="1:14" ht="15.6" customHeight="1">
      <c r="A7" s="236" t="s">
        <v>18</v>
      </c>
      <c r="B7" s="237">
        <v>16439</v>
      </c>
      <c r="C7" s="237">
        <v>11872</v>
      </c>
      <c r="D7" s="237">
        <v>71153</v>
      </c>
      <c r="E7" s="237">
        <v>77276</v>
      </c>
      <c r="F7" s="238">
        <v>8.6053996317794059</v>
      </c>
      <c r="G7" s="6"/>
    </row>
    <row r="8" spans="1:14" s="33" customFormat="1" ht="15.6" customHeight="1">
      <c r="A8" s="236" t="s">
        <v>11</v>
      </c>
      <c r="B8" s="237">
        <v>18233</v>
      </c>
      <c r="C8" s="237">
        <v>11977</v>
      </c>
      <c r="D8" s="237">
        <v>83286</v>
      </c>
      <c r="E8" s="237">
        <v>86607</v>
      </c>
      <c r="F8" s="238">
        <v>3.9874648800518742</v>
      </c>
    </row>
    <row r="9" spans="1:14" ht="15.6" customHeight="1">
      <c r="A9" s="236" t="s">
        <v>8</v>
      </c>
      <c r="B9" s="237">
        <v>28780</v>
      </c>
      <c r="C9" s="237">
        <v>24215</v>
      </c>
      <c r="D9" s="237">
        <v>303735</v>
      </c>
      <c r="E9" s="237">
        <v>262051</v>
      </c>
      <c r="F9" s="238">
        <v>-13.72380529079625</v>
      </c>
      <c r="G9" s="6"/>
    </row>
    <row r="10" spans="1:14" ht="15.6" customHeight="1">
      <c r="A10" s="236" t="s">
        <v>10</v>
      </c>
      <c r="B10" s="237">
        <v>83503</v>
      </c>
      <c r="C10" s="237">
        <v>109192</v>
      </c>
      <c r="D10" s="237">
        <v>791836</v>
      </c>
      <c r="E10" s="237">
        <v>421626</v>
      </c>
      <c r="F10" s="238">
        <v>-46.75336812168176</v>
      </c>
    </row>
    <row r="11" spans="1:14" ht="15.6" customHeight="1">
      <c r="A11" s="236" t="s">
        <v>9</v>
      </c>
      <c r="B11" s="237">
        <v>368817</v>
      </c>
      <c r="C11" s="237">
        <v>355310</v>
      </c>
      <c r="D11" s="237">
        <v>3683087</v>
      </c>
      <c r="E11" s="237">
        <v>3581887</v>
      </c>
      <c r="F11" s="238">
        <v>-2.747695072095766</v>
      </c>
    </row>
    <row r="12" spans="1:14" ht="15.6" customHeight="1">
      <c r="A12" s="236" t="s">
        <v>6</v>
      </c>
      <c r="B12" s="237">
        <v>16216</v>
      </c>
      <c r="C12" s="237">
        <v>25728</v>
      </c>
      <c r="D12" s="237">
        <v>195565</v>
      </c>
      <c r="E12" s="237">
        <v>185887</v>
      </c>
      <c r="F12" s="238">
        <v>-4.9487382711630374</v>
      </c>
    </row>
    <row r="13" spans="1:14" ht="15.6" customHeight="1">
      <c r="A13" s="236" t="s">
        <v>175</v>
      </c>
      <c r="B13" s="237">
        <v>248</v>
      </c>
      <c r="C13" s="237">
        <v>80</v>
      </c>
      <c r="D13" s="237">
        <v>3245</v>
      </c>
      <c r="E13" s="237">
        <v>1235</v>
      </c>
      <c r="F13" s="238">
        <v>-61.941448382126353</v>
      </c>
    </row>
    <row r="14" spans="1:14" ht="15.6" customHeight="1">
      <c r="A14" s="236" t="s">
        <v>148</v>
      </c>
      <c r="B14" s="237">
        <v>789366</v>
      </c>
      <c r="C14" s="237">
        <v>724256</v>
      </c>
      <c r="D14" s="237">
        <v>6583467</v>
      </c>
      <c r="E14" s="237">
        <v>6148945</v>
      </c>
      <c r="F14" s="238">
        <v>-6.6002001680877251</v>
      </c>
    </row>
    <row r="15" spans="1:14" ht="15.6" customHeight="1">
      <c r="A15" s="236" t="s">
        <v>145</v>
      </c>
      <c r="B15" s="237">
        <v>201612</v>
      </c>
      <c r="C15" s="237">
        <v>209884</v>
      </c>
      <c r="D15" s="237">
        <v>2050486</v>
      </c>
      <c r="E15" s="237">
        <v>1917808</v>
      </c>
      <c r="F15" s="238">
        <v>-6.470563563955082</v>
      </c>
    </row>
    <row r="16" spans="1:14" ht="15.6" customHeight="1">
      <c r="A16" s="236" t="s">
        <v>144</v>
      </c>
      <c r="B16" s="237">
        <v>20354</v>
      </c>
      <c r="C16" s="237">
        <v>13446</v>
      </c>
      <c r="D16" s="237">
        <v>224998</v>
      </c>
      <c r="E16" s="237">
        <v>160709</v>
      </c>
      <c r="F16" s="238">
        <v>-28.57314287238108</v>
      </c>
      <c r="G16" s="1"/>
    </row>
    <row r="17" spans="1:8" ht="15.6" customHeight="1">
      <c r="A17" s="236" t="s">
        <v>150</v>
      </c>
      <c r="B17" s="237">
        <v>75090</v>
      </c>
      <c r="C17" s="237">
        <v>77167</v>
      </c>
      <c r="D17" s="237">
        <v>545858</v>
      </c>
      <c r="E17" s="237">
        <v>556648</v>
      </c>
      <c r="F17" s="238">
        <v>1.9767045641906831</v>
      </c>
      <c r="G17" s="2"/>
    </row>
    <row r="18" spans="1:8" ht="15.6" customHeight="1">
      <c r="A18" s="236" t="s">
        <v>147</v>
      </c>
      <c r="B18" s="237">
        <v>0</v>
      </c>
      <c r="C18" s="237">
        <v>0</v>
      </c>
      <c r="D18" s="237">
        <v>39</v>
      </c>
      <c r="E18" s="237">
        <v>0</v>
      </c>
      <c r="F18" s="238">
        <v>-100</v>
      </c>
    </row>
    <row r="19" spans="1:8" ht="15.6" customHeight="1">
      <c r="A19" s="236" t="s">
        <v>143</v>
      </c>
      <c r="B19" s="237">
        <v>38703</v>
      </c>
      <c r="C19" s="237">
        <v>34052</v>
      </c>
      <c r="D19" s="237">
        <v>411482</v>
      </c>
      <c r="E19" s="237">
        <v>401961</v>
      </c>
      <c r="F19" s="238">
        <v>-2.3138314677191261</v>
      </c>
      <c r="H19" s="248"/>
    </row>
    <row r="20" spans="1:8" ht="15.6" customHeight="1">
      <c r="A20" s="236" t="s">
        <v>142</v>
      </c>
      <c r="B20" s="237">
        <v>58979</v>
      </c>
      <c r="C20" s="237">
        <v>77110</v>
      </c>
      <c r="D20" s="237">
        <v>569429</v>
      </c>
      <c r="E20" s="237">
        <v>585108</v>
      </c>
      <c r="F20" s="238">
        <v>2.7534600450626812</v>
      </c>
    </row>
    <row r="21" spans="1:8" ht="15.6" customHeight="1">
      <c r="A21" s="236" t="s">
        <v>149</v>
      </c>
      <c r="B21" s="237">
        <v>24328</v>
      </c>
      <c r="C21" s="237">
        <v>20484</v>
      </c>
      <c r="D21" s="237">
        <v>157462</v>
      </c>
      <c r="E21" s="237">
        <v>64970</v>
      </c>
      <c r="F21" s="238">
        <v>-58.739251374934902</v>
      </c>
    </row>
    <row r="22" spans="1:8" ht="15.6" customHeight="1">
      <c r="A22" s="236" t="s">
        <v>146</v>
      </c>
      <c r="B22" s="237">
        <v>12178</v>
      </c>
      <c r="C22" s="237">
        <v>16680</v>
      </c>
      <c r="D22" s="237">
        <v>128757</v>
      </c>
      <c r="E22" s="237">
        <v>160745</v>
      </c>
      <c r="F22" s="238">
        <v>24.843697818371041</v>
      </c>
    </row>
    <row r="23" spans="1:8" ht="15.6" customHeight="1">
      <c r="A23" s="236" t="s">
        <v>165</v>
      </c>
      <c r="B23" s="237">
        <v>22188</v>
      </c>
      <c r="C23" s="237">
        <v>41823</v>
      </c>
      <c r="D23" s="237">
        <v>109814</v>
      </c>
      <c r="E23" s="237">
        <v>311501</v>
      </c>
      <c r="F23" s="238">
        <v>183.66237456062069</v>
      </c>
    </row>
    <row r="24" spans="1:8" ht="15.6" customHeight="1">
      <c r="A24" s="236" t="s">
        <v>141</v>
      </c>
      <c r="B24" s="237">
        <v>46687</v>
      </c>
      <c r="C24" s="237">
        <v>54656</v>
      </c>
      <c r="D24" s="237">
        <v>401419</v>
      </c>
      <c r="E24" s="237">
        <v>409573</v>
      </c>
      <c r="F24" s="238">
        <v>2.031293984589666</v>
      </c>
    </row>
    <row r="25" spans="1:8" ht="15.6" customHeight="1">
      <c r="A25" s="236" t="s">
        <v>140</v>
      </c>
      <c r="B25" s="237">
        <v>0</v>
      </c>
      <c r="C25" s="237">
        <v>0</v>
      </c>
      <c r="D25" s="237">
        <v>0</v>
      </c>
      <c r="E25" s="237">
        <v>0</v>
      </c>
      <c r="F25" s="238"/>
    </row>
    <row r="26" spans="1:8" ht="15.6" customHeight="1">
      <c r="A26" s="236" t="s">
        <v>152</v>
      </c>
      <c r="B26" s="237">
        <v>1720</v>
      </c>
      <c r="C26" s="237">
        <v>984</v>
      </c>
      <c r="D26" s="237">
        <v>54128</v>
      </c>
      <c r="E26" s="237">
        <v>12413</v>
      </c>
      <c r="F26" s="238">
        <v>-77.067321903635829</v>
      </c>
    </row>
    <row r="27" spans="1:8" ht="15.6" customHeight="1">
      <c r="A27" s="236" t="s">
        <v>173</v>
      </c>
      <c r="B27" s="237">
        <v>43842</v>
      </c>
      <c r="C27" s="237">
        <v>38784</v>
      </c>
      <c r="D27" s="237">
        <v>604565</v>
      </c>
      <c r="E27" s="237">
        <v>599157</v>
      </c>
      <c r="F27" s="238">
        <v>-0.89452747016450473</v>
      </c>
    </row>
    <row r="28" spans="1:8" ht="15.6" customHeight="1">
      <c r="A28" s="236" t="s">
        <v>177</v>
      </c>
      <c r="B28" s="237">
        <v>10231</v>
      </c>
      <c r="C28" s="237">
        <v>3414</v>
      </c>
      <c r="D28" s="237">
        <v>48751</v>
      </c>
      <c r="E28" s="237">
        <v>52123</v>
      </c>
      <c r="F28" s="238">
        <v>6.9167811942319171</v>
      </c>
    </row>
    <row r="29" spans="1:8" ht="15.6" customHeight="1">
      <c r="A29" s="236" t="s">
        <v>178</v>
      </c>
      <c r="B29" s="237">
        <v>112694</v>
      </c>
      <c r="C29" s="237">
        <v>123855</v>
      </c>
      <c r="D29" s="237">
        <v>1077994</v>
      </c>
      <c r="E29" s="237">
        <v>1059488</v>
      </c>
      <c r="F29" s="238">
        <v>-1.716707143082431</v>
      </c>
    </row>
    <row r="30" spans="1:8" ht="15.6" customHeight="1">
      <c r="A30" s="236" t="s">
        <v>179</v>
      </c>
      <c r="B30" s="237">
        <v>4609</v>
      </c>
      <c r="C30" s="237">
        <v>13759</v>
      </c>
      <c r="D30" s="237">
        <v>150333</v>
      </c>
      <c r="E30" s="237">
        <v>207402</v>
      </c>
      <c r="F30" s="238">
        <v>37.961724970565342</v>
      </c>
    </row>
    <row r="31" spans="1:8" ht="15.6" customHeight="1">
      <c r="A31" s="236" t="s">
        <v>180</v>
      </c>
      <c r="B31" s="237">
        <v>17303</v>
      </c>
      <c r="C31" s="237">
        <v>15611</v>
      </c>
      <c r="D31" s="237">
        <v>408526</v>
      </c>
      <c r="E31" s="237">
        <v>351936</v>
      </c>
      <c r="F31" s="238">
        <v>-13.85223951474325</v>
      </c>
    </row>
    <row r="32" spans="1:8" ht="15.6" customHeight="1">
      <c r="A32" s="236" t="s">
        <v>181</v>
      </c>
      <c r="B32" s="237">
        <v>1028504</v>
      </c>
      <c r="C32" s="237">
        <v>1079390</v>
      </c>
      <c r="D32" s="237">
        <v>9420051</v>
      </c>
      <c r="E32" s="237">
        <v>8992771</v>
      </c>
      <c r="F32" s="238">
        <v>-4.5358565468488479</v>
      </c>
    </row>
    <row r="33" spans="1:6" ht="15.6" customHeight="1">
      <c r="A33" s="236" t="s">
        <v>182</v>
      </c>
      <c r="B33" s="237">
        <v>122210</v>
      </c>
      <c r="C33" s="237">
        <v>126352</v>
      </c>
      <c r="D33" s="237">
        <v>1296527</v>
      </c>
      <c r="E33" s="237">
        <v>1239769</v>
      </c>
      <c r="F33" s="238">
        <v>-4.377695181049063</v>
      </c>
    </row>
    <row r="34" spans="1:6" ht="15.6" customHeight="1">
      <c r="A34" s="236" t="s">
        <v>183</v>
      </c>
      <c r="B34" s="237">
        <v>21850</v>
      </c>
      <c r="C34" s="237">
        <v>16324</v>
      </c>
      <c r="D34" s="237">
        <v>180589</v>
      </c>
      <c r="E34" s="237">
        <v>185773</v>
      </c>
      <c r="F34" s="238">
        <v>2.870606736844437</v>
      </c>
    </row>
    <row r="35" spans="1:6" ht="15.6" customHeight="1">
      <c r="A35" s="240" t="s">
        <v>153</v>
      </c>
      <c r="B35" s="241">
        <f>SUM(B7:B34)</f>
        <v>3184684</v>
      </c>
      <c r="C35" s="241">
        <f>SUM(C7:C34)</f>
        <v>3226405</v>
      </c>
      <c r="D35" s="241">
        <f>SUM(D7:D34)</f>
        <v>29556582</v>
      </c>
      <c r="E35" s="241">
        <f>SUM(E7:E34)</f>
        <v>28035369</v>
      </c>
      <c r="F35" s="242">
        <f>E35*100/D35-100</f>
        <v>-5.1467825339208702</v>
      </c>
    </row>
    <row r="36" spans="1:6" ht="15.6" customHeight="1">
      <c r="A36" s="46" t="s">
        <v>193</v>
      </c>
    </row>
  </sheetData>
  <mergeCells count="3">
    <mergeCell ref="A5:A6"/>
    <mergeCell ref="B5:C5"/>
    <mergeCell ref="D5:F5"/>
  </mergeCells>
  <conditionalFormatting sqref="A7:F34">
    <cfRule type="expression" dxfId="1" priority="2">
      <formula>MOD(ROW(),2)=0</formula>
    </cfRule>
  </conditionalFormatting>
  <conditionalFormatting sqref="F7:F35">
    <cfRule type="expression" dxfId="0" priority="1">
      <formula>F7&lt;0</formula>
    </cfRule>
  </conditionalFormatting>
  <pageMargins left="0.62992125984252001" right="0.23622047244094499" top="0.78740157480314998" bottom="0.23622047244094499" header="0.31496062992126" footer="0.15748031496063"/>
  <pageSetup paperSize="9" scale="81" orientation="landscape" r:id="rId1"/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535193-8EF4-42C2-9FEE-7718D7937D3F}">
  <sheetPr>
    <pageSetUpPr fitToPage="1"/>
  </sheetPr>
  <dimension ref="A1:K51"/>
  <sheetViews>
    <sheetView zoomScale="80" zoomScaleNormal="80" workbookViewId="0">
      <selection activeCell="K25" sqref="K25"/>
    </sheetView>
  </sheetViews>
  <sheetFormatPr baseColWidth="10" defaultColWidth="11.44140625" defaultRowHeight="14.4"/>
  <cols>
    <col min="1" max="1" width="32.88671875" customWidth="1"/>
    <col min="2" max="2" width="18.6640625" customWidth="1"/>
    <col min="3" max="3" width="22.5546875" customWidth="1"/>
    <col min="4" max="5" width="15.44140625" customWidth="1"/>
    <col min="6" max="6" width="15.5546875" customWidth="1"/>
    <col min="7" max="10" width="15.44140625" customWidth="1"/>
    <col min="11" max="11" width="11.88671875" customWidth="1"/>
  </cols>
  <sheetData>
    <row r="1" spans="1:11">
      <c r="A1" s="15"/>
      <c r="B1" s="16"/>
      <c r="C1" s="16"/>
      <c r="D1" s="17"/>
      <c r="E1" s="18"/>
      <c r="F1" s="17"/>
      <c r="H1" s="19"/>
      <c r="J1" s="19"/>
      <c r="K1" s="19"/>
    </row>
    <row r="2" spans="1:11">
      <c r="A2" s="20"/>
      <c r="B2" s="17"/>
      <c r="C2" s="21"/>
      <c r="D2" s="17"/>
      <c r="E2" s="20"/>
      <c r="F2" s="17"/>
      <c r="G2" s="22"/>
      <c r="H2" s="17"/>
      <c r="I2" s="22"/>
      <c r="J2" s="17"/>
      <c r="K2" s="17"/>
    </row>
    <row r="3" spans="1:11">
      <c r="A3" s="20"/>
      <c r="B3" s="16"/>
      <c r="C3" s="21"/>
      <c r="D3" s="17"/>
      <c r="E3" s="22"/>
      <c r="F3" s="17"/>
      <c r="G3" s="22"/>
      <c r="H3" s="17"/>
      <c r="I3" s="22"/>
      <c r="J3" s="17"/>
      <c r="K3" s="17"/>
    </row>
    <row r="4" spans="1:11">
      <c r="A4" s="20"/>
      <c r="B4" s="17"/>
      <c r="C4" s="21"/>
      <c r="D4" s="19"/>
      <c r="E4" s="23"/>
      <c r="F4" s="17"/>
      <c r="G4" s="23"/>
      <c r="H4" s="19"/>
      <c r="I4" s="23"/>
      <c r="J4" s="19"/>
      <c r="K4" s="19"/>
    </row>
    <row r="5" spans="1:11">
      <c r="A5" s="20"/>
      <c r="B5" s="17"/>
      <c r="C5" s="24"/>
      <c r="D5" s="17"/>
      <c r="E5" s="22"/>
      <c r="F5" s="17"/>
      <c r="G5" s="22"/>
      <c r="H5" s="17"/>
      <c r="I5" s="22"/>
      <c r="J5" s="17"/>
      <c r="K5" s="17"/>
    </row>
    <row r="6" spans="1:11">
      <c r="A6" s="20"/>
      <c r="B6" s="17"/>
      <c r="C6" s="6"/>
      <c r="D6" s="17"/>
      <c r="E6" s="22"/>
      <c r="F6" s="17"/>
      <c r="G6" s="22"/>
      <c r="H6" s="17"/>
      <c r="I6" s="22"/>
      <c r="J6" s="17"/>
      <c r="K6" s="17"/>
    </row>
    <row r="7" spans="1:11">
      <c r="A7" s="20"/>
      <c r="B7" s="17"/>
      <c r="C7" s="21"/>
      <c r="D7" s="17"/>
      <c r="E7" s="21"/>
      <c r="F7" s="17"/>
      <c r="G7" s="22"/>
      <c r="H7" s="17"/>
      <c r="I7" s="22"/>
      <c r="J7" s="17"/>
      <c r="K7" s="17"/>
    </row>
    <row r="8" spans="1:11">
      <c r="A8" s="20"/>
      <c r="B8" s="17"/>
      <c r="C8" s="21"/>
      <c r="D8" s="19"/>
      <c r="E8" s="25"/>
      <c r="F8" s="17"/>
      <c r="G8" s="23"/>
      <c r="H8" s="19"/>
      <c r="I8" s="23"/>
      <c r="J8" s="19"/>
      <c r="K8" s="19"/>
    </row>
    <row r="9" spans="1:11">
      <c r="A9" s="20"/>
      <c r="B9" s="17"/>
      <c r="C9" s="24"/>
      <c r="D9" s="17"/>
      <c r="E9" s="21"/>
      <c r="F9" s="17"/>
      <c r="G9" s="22"/>
      <c r="H9" s="17"/>
      <c r="I9" s="22"/>
      <c r="J9" s="17"/>
      <c r="K9" s="17"/>
    </row>
    <row r="10" spans="1:11">
      <c r="A10" s="20"/>
      <c r="B10" s="17"/>
      <c r="C10" s="25"/>
      <c r="D10" s="19"/>
      <c r="E10" s="25"/>
      <c r="F10" s="17"/>
      <c r="G10" s="23"/>
      <c r="H10" s="19"/>
      <c r="I10" s="23"/>
      <c r="J10" s="19"/>
      <c r="K10" s="19"/>
    </row>
    <row r="11" spans="1:11">
      <c r="A11" s="17"/>
      <c r="B11" s="17"/>
      <c r="C11" s="21"/>
      <c r="D11" s="17"/>
      <c r="E11" s="21"/>
      <c r="F11" s="17"/>
      <c r="G11" s="20"/>
      <c r="H11" s="17"/>
      <c r="I11" s="22"/>
      <c r="J11" s="17"/>
      <c r="K11" s="17"/>
    </row>
    <row r="12" spans="1:11">
      <c r="A12" s="15"/>
      <c r="B12" s="16"/>
      <c r="C12" s="24"/>
      <c r="D12" s="16"/>
      <c r="E12" s="24"/>
      <c r="F12" s="16"/>
      <c r="G12" s="15"/>
      <c r="H12" s="16"/>
      <c r="I12" s="26"/>
      <c r="J12" s="16"/>
      <c r="K12" s="16"/>
    </row>
    <row r="13" spans="1:11">
      <c r="A13" s="20"/>
      <c r="B13" s="17"/>
      <c r="C13" s="6"/>
      <c r="D13" s="27"/>
      <c r="E13" s="6"/>
      <c r="F13" s="17"/>
      <c r="G13" s="28"/>
      <c r="H13" s="27"/>
      <c r="J13" s="27"/>
      <c r="K13" s="27"/>
    </row>
    <row r="14" spans="1:11">
      <c r="A14" s="20"/>
      <c r="B14" s="17"/>
      <c r="C14" s="21"/>
      <c r="D14" s="19"/>
      <c r="E14" s="25"/>
      <c r="F14" s="17"/>
      <c r="G14" s="18"/>
      <c r="H14" s="19"/>
      <c r="I14" s="23"/>
      <c r="J14" s="19"/>
      <c r="K14" s="19"/>
    </row>
    <row r="15" spans="1:11">
      <c r="A15" s="20"/>
      <c r="B15" s="17"/>
      <c r="C15" s="21"/>
      <c r="D15" s="17"/>
      <c r="E15" s="21"/>
      <c r="F15" s="17"/>
      <c r="G15" s="20"/>
      <c r="H15" s="17"/>
      <c r="I15" s="22"/>
      <c r="J15" s="17"/>
      <c r="K15" s="17"/>
    </row>
    <row r="16" spans="1:11">
      <c r="A16" s="20"/>
      <c r="B16" s="17"/>
      <c r="C16" s="24"/>
      <c r="D16" s="27"/>
      <c r="E16" s="6"/>
      <c r="F16" s="17"/>
      <c r="H16" s="27"/>
      <c r="J16" s="27"/>
      <c r="K16" s="27"/>
    </row>
    <row r="17" spans="1:11">
      <c r="A17" s="20"/>
      <c r="B17" s="17"/>
      <c r="C17" s="21"/>
      <c r="D17" s="19"/>
      <c r="E17" s="25"/>
      <c r="F17" s="17"/>
      <c r="G17" s="23"/>
      <c r="H17" s="19"/>
      <c r="I17" s="23"/>
      <c r="J17" s="19"/>
      <c r="K17" s="19"/>
    </row>
    <row r="18" spans="1:11">
      <c r="A18" s="20"/>
      <c r="B18" s="17"/>
      <c r="C18" s="21"/>
      <c r="D18" s="17"/>
      <c r="E18" s="17"/>
      <c r="F18" s="17"/>
      <c r="G18" s="22"/>
      <c r="H18" s="17"/>
      <c r="I18" s="22"/>
      <c r="J18" s="17"/>
      <c r="K18" s="17"/>
    </row>
    <row r="19" spans="1:11">
      <c r="A19" s="20"/>
      <c r="B19" s="17"/>
      <c r="C19" s="21"/>
      <c r="D19" s="16"/>
      <c r="E19" s="16"/>
      <c r="F19" s="27"/>
      <c r="H19" s="27"/>
      <c r="J19" s="27"/>
      <c r="K19" s="27"/>
    </row>
    <row r="20" spans="1:11">
      <c r="A20" s="20"/>
      <c r="B20" s="17"/>
      <c r="C20" s="21"/>
      <c r="D20" s="17"/>
      <c r="E20" s="21"/>
      <c r="F20" s="17"/>
      <c r="G20" s="22"/>
      <c r="H20" s="17"/>
      <c r="I20" s="22"/>
      <c r="J20" s="17"/>
      <c r="K20" s="17"/>
    </row>
    <row r="21" spans="1:11">
      <c r="A21" s="20"/>
      <c r="B21" s="17"/>
      <c r="C21" s="26"/>
      <c r="D21" s="27"/>
      <c r="E21" s="6"/>
      <c r="F21" s="27"/>
      <c r="H21" s="27"/>
      <c r="J21" s="27"/>
      <c r="K21" s="27"/>
    </row>
    <row r="22" spans="1:11">
      <c r="A22" s="20"/>
      <c r="B22" s="17"/>
      <c r="C22" s="21"/>
      <c r="D22" s="17"/>
      <c r="E22" s="21"/>
      <c r="F22" s="17"/>
      <c r="G22" s="22"/>
      <c r="H22" s="17"/>
      <c r="I22" s="22"/>
      <c r="J22" s="17"/>
      <c r="K22" s="17"/>
    </row>
    <row r="23" spans="1:11">
      <c r="A23" s="20"/>
      <c r="B23" s="17"/>
      <c r="C23" s="21"/>
      <c r="D23" s="27"/>
      <c r="E23" s="6"/>
      <c r="F23" s="27"/>
      <c r="H23" s="27"/>
      <c r="J23" s="27"/>
      <c r="K23" s="27"/>
    </row>
    <row r="24" spans="1:11">
      <c r="A24" s="20"/>
      <c r="B24" s="17"/>
      <c r="C24" s="21"/>
      <c r="D24" s="17"/>
      <c r="E24" s="21"/>
      <c r="F24" s="17"/>
      <c r="G24" s="22"/>
      <c r="H24" s="17"/>
      <c r="I24" s="22"/>
      <c r="J24" s="17"/>
      <c r="K24" s="17"/>
    </row>
    <row r="25" spans="1:11">
      <c r="A25" s="20"/>
      <c r="B25" s="17"/>
      <c r="C25" s="21"/>
      <c r="D25" s="27"/>
      <c r="E25" s="6"/>
      <c r="F25" s="27"/>
      <c r="H25" s="27"/>
      <c r="J25" s="27"/>
      <c r="K25" s="27"/>
    </row>
    <row r="26" spans="1:11">
      <c r="A26" s="20"/>
      <c r="B26" s="17"/>
      <c r="C26" s="26"/>
      <c r="D26" s="19"/>
      <c r="E26" s="25"/>
      <c r="F26" s="19"/>
      <c r="G26" s="23"/>
      <c r="H26" s="19"/>
      <c r="I26" s="23"/>
      <c r="J26" s="19"/>
      <c r="K26" s="19"/>
    </row>
    <row r="27" spans="1:11">
      <c r="A27" s="20"/>
      <c r="B27" s="17"/>
      <c r="C27" s="25"/>
      <c r="D27" s="17"/>
      <c r="E27" s="21"/>
      <c r="F27" s="17"/>
      <c r="G27" s="22"/>
      <c r="H27" s="17"/>
      <c r="I27" s="22"/>
      <c r="J27" s="17"/>
      <c r="K27" s="17"/>
    </row>
    <row r="28" spans="1:11" ht="34.799999999999997">
      <c r="A28" s="29" t="s">
        <v>163</v>
      </c>
      <c r="B28" s="17"/>
      <c r="C28" s="21"/>
      <c r="D28" s="19"/>
      <c r="E28" s="25"/>
      <c r="F28" s="19"/>
      <c r="G28" s="23"/>
      <c r="H28" s="19"/>
      <c r="I28" s="23"/>
      <c r="J28" s="19"/>
      <c r="K28" s="19"/>
    </row>
    <row r="29" spans="1:11">
      <c r="A29" s="30"/>
      <c r="B29" s="17"/>
      <c r="C29" s="21"/>
      <c r="D29" s="17"/>
      <c r="E29" s="21"/>
      <c r="F29" s="17"/>
      <c r="G29" s="20"/>
      <c r="H29" s="17"/>
      <c r="I29" s="22"/>
      <c r="J29" s="17"/>
      <c r="K29" s="17"/>
    </row>
    <row r="30" spans="1:11">
      <c r="A30" s="20"/>
      <c r="B30" s="17"/>
      <c r="C30" s="24"/>
      <c r="D30" s="16"/>
      <c r="E30" s="24"/>
      <c r="F30" s="16"/>
      <c r="G30" s="15"/>
      <c r="H30" s="16"/>
      <c r="I30" s="26"/>
      <c r="J30" s="16"/>
      <c r="K30" s="16"/>
    </row>
    <row r="31" spans="1:11">
      <c r="A31" s="20"/>
      <c r="B31" s="17"/>
      <c r="C31" s="21"/>
      <c r="D31" s="27"/>
      <c r="E31" s="6"/>
      <c r="F31" s="27"/>
      <c r="G31" s="28"/>
      <c r="H31" s="27"/>
      <c r="J31" s="27"/>
      <c r="K31" s="27"/>
    </row>
    <row r="32" spans="1:11">
      <c r="A32" s="20"/>
      <c r="B32" s="17"/>
      <c r="C32" s="26"/>
      <c r="D32" s="19"/>
      <c r="E32" s="25"/>
      <c r="F32" s="19"/>
      <c r="G32" s="18"/>
      <c r="H32" s="19"/>
      <c r="I32" s="23"/>
      <c r="J32" s="19"/>
      <c r="K32" s="19"/>
    </row>
    <row r="33" spans="1:11">
      <c r="A33" s="20"/>
      <c r="B33" s="17"/>
      <c r="C33" s="25"/>
      <c r="D33" s="17"/>
      <c r="E33" s="21"/>
      <c r="F33" s="17"/>
      <c r="G33" s="20"/>
      <c r="H33" s="17"/>
      <c r="I33" s="22"/>
      <c r="J33" s="17"/>
      <c r="K33" s="17"/>
    </row>
    <row r="34" spans="1:11">
      <c r="A34" s="20"/>
      <c r="B34" s="17"/>
      <c r="C34" s="21"/>
      <c r="D34" s="17"/>
      <c r="E34" s="21"/>
      <c r="F34" s="17"/>
      <c r="G34" s="20"/>
      <c r="H34" s="17"/>
      <c r="I34" s="22"/>
      <c r="J34" s="17"/>
      <c r="K34" s="17"/>
    </row>
    <row r="35" spans="1:11">
      <c r="A35" s="20"/>
      <c r="B35" s="17"/>
      <c r="D35" s="16"/>
      <c r="E35" s="24"/>
      <c r="F35" s="16"/>
      <c r="G35" s="15"/>
      <c r="H35" s="16"/>
      <c r="I35" s="26"/>
      <c r="J35" s="16"/>
      <c r="K35" s="16"/>
    </row>
    <row r="36" spans="1:11">
      <c r="A36" s="20"/>
      <c r="B36" s="17"/>
      <c r="C36" s="21"/>
      <c r="D36" s="16"/>
      <c r="E36" s="24"/>
      <c r="F36" s="17"/>
      <c r="G36" s="20"/>
      <c r="H36" s="17"/>
      <c r="I36" s="20"/>
      <c r="J36" s="17"/>
      <c r="K36" s="17"/>
    </row>
    <row r="37" spans="1:11">
      <c r="A37" s="20"/>
      <c r="B37" s="17"/>
      <c r="C37" s="21"/>
      <c r="D37" s="16"/>
      <c r="E37" s="24"/>
      <c r="F37" s="16"/>
      <c r="G37" s="15"/>
      <c r="H37" s="27"/>
      <c r="I37" s="28"/>
      <c r="J37" s="27"/>
      <c r="K37" s="27"/>
    </row>
    <row r="38" spans="1:11">
      <c r="A38" s="20"/>
      <c r="B38" s="17"/>
      <c r="C38" s="6"/>
      <c r="D38" s="27"/>
      <c r="E38" s="6"/>
      <c r="F38" s="27"/>
      <c r="G38" s="28"/>
      <c r="H38" s="19"/>
      <c r="I38" s="17"/>
      <c r="J38" s="17"/>
      <c r="K38" s="17"/>
    </row>
    <row r="39" spans="1:11">
      <c r="A39" s="20"/>
      <c r="B39" s="17"/>
      <c r="C39" s="17"/>
      <c r="D39" s="19"/>
      <c r="E39" s="17"/>
      <c r="F39" s="17"/>
      <c r="G39" s="20"/>
      <c r="H39" s="17"/>
      <c r="I39" s="26"/>
      <c r="J39" s="16"/>
      <c r="K39" s="16"/>
    </row>
    <row r="40" spans="1:11">
      <c r="A40" s="20"/>
      <c r="B40" s="17"/>
      <c r="C40" s="17"/>
      <c r="D40" s="17"/>
      <c r="E40" s="16"/>
      <c r="F40" s="16"/>
      <c r="G40" s="15"/>
      <c r="H40" s="27"/>
      <c r="J40" s="27"/>
      <c r="K40" s="27"/>
    </row>
    <row r="41" spans="1:11">
      <c r="A41" s="20"/>
      <c r="B41" s="17"/>
      <c r="C41" s="27"/>
      <c r="D41" s="16"/>
      <c r="F41" s="27"/>
      <c r="G41" s="28"/>
      <c r="H41" s="17"/>
      <c r="I41" s="22"/>
      <c r="J41" s="17"/>
      <c r="K41" s="17"/>
    </row>
    <row r="42" spans="1:11">
      <c r="A42" s="20"/>
      <c r="B42" s="17"/>
      <c r="C42" s="17"/>
      <c r="D42" s="17"/>
      <c r="E42" s="21"/>
      <c r="F42" s="17"/>
      <c r="G42" s="20"/>
      <c r="H42" s="17"/>
      <c r="I42" s="22"/>
      <c r="J42" s="17"/>
      <c r="K42" s="17"/>
    </row>
    <row r="43" spans="1:11">
      <c r="A43" s="15"/>
      <c r="B43" s="17"/>
      <c r="C43" s="19"/>
      <c r="D43" s="25"/>
      <c r="E43" s="27"/>
      <c r="F43" s="27"/>
      <c r="G43" s="20"/>
      <c r="H43" s="17"/>
      <c r="I43" s="22"/>
      <c r="J43" s="17"/>
      <c r="K43" s="17"/>
    </row>
    <row r="44" spans="1:11">
      <c r="A44" s="20"/>
      <c r="B44" s="17"/>
      <c r="C44" s="17"/>
      <c r="D44" s="21"/>
      <c r="E44" s="17"/>
      <c r="F44" s="17"/>
      <c r="G44" s="15"/>
      <c r="H44" s="16"/>
      <c r="I44" s="26"/>
      <c r="J44" s="16"/>
      <c r="K44" s="16"/>
    </row>
    <row r="45" spans="1:11">
      <c r="A45" s="20"/>
      <c r="B45" s="17"/>
      <c r="C45" s="16"/>
      <c r="D45" s="24"/>
      <c r="E45" s="16"/>
      <c r="F45" s="16"/>
      <c r="G45" s="15"/>
      <c r="H45" s="17"/>
      <c r="I45" s="17"/>
      <c r="J45" s="17"/>
      <c r="K45" s="17"/>
    </row>
    <row r="46" spans="1:11">
      <c r="A46" s="18"/>
      <c r="B46" s="19"/>
      <c r="C46" s="19"/>
      <c r="D46" s="25"/>
      <c r="E46" s="19"/>
      <c r="F46" s="19"/>
      <c r="G46" s="18"/>
      <c r="H46" s="19"/>
      <c r="I46" s="23"/>
      <c r="J46" s="19"/>
      <c r="K46" s="19"/>
    </row>
    <row r="47" spans="1:11">
      <c r="A47" s="17"/>
      <c r="B47" s="17"/>
      <c r="C47" s="17"/>
      <c r="D47" s="21"/>
      <c r="E47" s="17"/>
      <c r="F47" s="17"/>
      <c r="G47" s="22"/>
      <c r="H47" s="17"/>
      <c r="I47" s="22"/>
      <c r="J47" s="17"/>
      <c r="K47" s="17"/>
    </row>
    <row r="48" spans="1:11">
      <c r="A48" s="249"/>
      <c r="B48" s="250"/>
      <c r="C48" s="250"/>
      <c r="D48" s="25"/>
      <c r="E48" s="19"/>
      <c r="F48" s="19"/>
      <c r="G48" s="250"/>
      <c r="H48" s="250"/>
      <c r="I48" s="250"/>
      <c r="J48" s="250"/>
      <c r="K48" s="250"/>
    </row>
    <row r="51" spans="8:8">
      <c r="H51" s="151"/>
    </row>
  </sheetData>
  <pageMargins left="0.62992125984252001" right="0.23622047244094499" top="0.47244094488188998" bottom="0.196850393700787" header="0.31496062992126" footer="0.15748031496063"/>
  <pageSetup paperSize="9" scale="71" orientation="landscape" r:id="rId1"/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DBFDF5-418E-489C-8627-668A4EEBE58B}">
  <sheetPr>
    <pageSetUpPr fitToPage="1"/>
  </sheetPr>
  <dimension ref="A1:AS68"/>
  <sheetViews>
    <sheetView showGridLines="0" zoomScale="70" zoomScaleNormal="70" zoomScalePageLayoutView="60" workbookViewId="0"/>
  </sheetViews>
  <sheetFormatPr baseColWidth="10" defaultColWidth="11.44140625" defaultRowHeight="15" customHeight="1"/>
  <cols>
    <col min="1" max="1" width="3.6640625" style="151" customWidth="1"/>
    <col min="2" max="8" width="11.5546875" style="151" customWidth="1"/>
    <col min="9" max="9" width="3.6640625" style="151" customWidth="1"/>
    <col min="10" max="16" width="11.5546875" style="151" customWidth="1"/>
    <col min="17" max="17" width="3.6640625" style="151" customWidth="1"/>
    <col min="18" max="24" width="11.5546875" style="151" customWidth="1"/>
    <col min="25" max="25" width="11.44140625" style="253"/>
    <col min="26" max="45" width="12.88671875" style="253" customWidth="1"/>
    <col min="46" max="63" width="12.88671875" style="151" customWidth="1"/>
    <col min="64" max="16384" width="11.44140625" style="151"/>
  </cols>
  <sheetData>
    <row r="1" spans="1:42" ht="24.6">
      <c r="B1" s="251" t="s">
        <v>197</v>
      </c>
      <c r="C1" s="252"/>
      <c r="D1" s="252"/>
      <c r="E1" s="252"/>
      <c r="F1" s="252"/>
      <c r="G1" s="252"/>
      <c r="H1" s="252"/>
      <c r="J1" s="32"/>
      <c r="K1" s="32"/>
      <c r="L1" s="32"/>
      <c r="M1" s="32"/>
      <c r="N1" s="32"/>
      <c r="O1" s="32"/>
      <c r="P1" s="32"/>
      <c r="Q1" s="32"/>
      <c r="R1" s="32"/>
      <c r="S1" s="32"/>
      <c r="T1" s="252"/>
      <c r="U1" s="252"/>
      <c r="V1" s="252"/>
      <c r="W1" s="252"/>
      <c r="X1" s="252"/>
      <c r="Z1" s="253" t="s">
        <v>198</v>
      </c>
      <c r="AB1" s="39"/>
      <c r="AC1" s="254"/>
      <c r="AD1" s="39"/>
      <c r="AE1" s="39"/>
      <c r="AF1" s="254"/>
      <c r="AG1" s="39"/>
      <c r="AH1" s="39"/>
      <c r="AI1" s="254"/>
      <c r="AJ1" s="39"/>
      <c r="AK1" s="39"/>
      <c r="AL1" s="39"/>
      <c r="AM1" s="39"/>
      <c r="AN1" s="39"/>
      <c r="AO1" s="39"/>
    </row>
    <row r="2" spans="1:42" ht="15" customHeight="1">
      <c r="A2" s="255"/>
      <c r="B2" s="252"/>
      <c r="C2" s="252"/>
      <c r="D2" s="252"/>
      <c r="E2" s="252"/>
      <c r="F2" s="252"/>
      <c r="G2" s="252"/>
      <c r="H2" s="252"/>
      <c r="J2" s="255"/>
      <c r="K2" s="255"/>
      <c r="L2" s="255"/>
      <c r="M2" s="255"/>
      <c r="N2" s="255"/>
      <c r="O2" s="255"/>
      <c r="P2" s="255"/>
      <c r="Q2" s="255"/>
      <c r="R2" s="255"/>
      <c r="S2" s="255"/>
      <c r="T2" s="252"/>
      <c r="U2" s="252"/>
      <c r="V2" s="252"/>
      <c r="W2" s="252"/>
      <c r="X2" s="252"/>
      <c r="Z2" s="253" t="s">
        <v>199</v>
      </c>
    </row>
    <row r="3" spans="1:42" ht="15" customHeight="1">
      <c r="A3" s="252"/>
      <c r="B3" s="252"/>
      <c r="C3" s="252"/>
      <c r="D3" s="252"/>
      <c r="E3" s="252"/>
      <c r="F3" s="252"/>
      <c r="G3" s="252"/>
      <c r="H3" s="252"/>
      <c r="I3" s="252"/>
      <c r="J3" s="252"/>
      <c r="K3" s="252"/>
      <c r="L3" s="252"/>
      <c r="M3" s="252"/>
      <c r="N3" s="252"/>
      <c r="O3" s="252"/>
      <c r="P3" s="252"/>
      <c r="Q3" s="252"/>
      <c r="R3" s="252"/>
      <c r="S3" s="252"/>
      <c r="T3" s="252"/>
      <c r="U3" s="252"/>
      <c r="V3" s="252"/>
      <c r="W3" s="252"/>
      <c r="X3" s="252"/>
      <c r="Z3" s="253" t="s">
        <v>200</v>
      </c>
    </row>
    <row r="4" spans="1:42" ht="15" customHeight="1">
      <c r="A4" s="252"/>
      <c r="B4" s="252"/>
      <c r="C4" s="252"/>
      <c r="D4" s="252"/>
      <c r="E4" s="252"/>
      <c r="F4" s="252"/>
      <c r="G4" s="252"/>
      <c r="H4" s="252"/>
      <c r="I4" s="252"/>
      <c r="J4" s="252"/>
      <c r="K4" s="252"/>
      <c r="L4" s="252"/>
      <c r="M4" s="252"/>
      <c r="N4" s="252"/>
      <c r="O4" s="252"/>
      <c r="P4" s="252"/>
      <c r="Q4" s="252"/>
      <c r="R4" s="252"/>
      <c r="S4" s="252"/>
      <c r="T4" s="252"/>
      <c r="U4" s="252"/>
      <c r="V4" s="252"/>
      <c r="W4" s="252"/>
      <c r="X4" s="252"/>
    </row>
    <row r="5" spans="1:42" ht="15" customHeight="1">
      <c r="A5" s="252"/>
      <c r="B5" s="252"/>
      <c r="C5" s="252"/>
      <c r="D5" s="252"/>
      <c r="E5" s="252"/>
      <c r="F5" s="252"/>
      <c r="G5" s="252"/>
      <c r="H5" s="252"/>
      <c r="I5" s="252"/>
      <c r="J5" s="252"/>
      <c r="K5" s="252"/>
      <c r="L5" s="252"/>
      <c r="M5" s="252"/>
      <c r="N5" s="252"/>
      <c r="O5" s="252"/>
      <c r="P5" s="252"/>
      <c r="Q5" s="252"/>
      <c r="R5" s="252"/>
      <c r="S5" s="252"/>
      <c r="T5" s="252"/>
      <c r="U5" s="252"/>
      <c r="V5" s="252"/>
      <c r="W5" s="252"/>
      <c r="X5" s="252"/>
    </row>
    <row r="6" spans="1:42" ht="15" customHeight="1">
      <c r="A6" s="252"/>
      <c r="B6" s="252"/>
      <c r="C6" s="252"/>
      <c r="D6" s="252"/>
      <c r="E6" s="252"/>
      <c r="F6" s="252"/>
      <c r="G6" s="252"/>
      <c r="H6" s="252"/>
      <c r="I6" s="252"/>
      <c r="J6" s="252"/>
      <c r="K6" s="252"/>
      <c r="L6" s="252"/>
      <c r="M6" s="252"/>
      <c r="N6" s="252"/>
      <c r="O6" s="252"/>
      <c r="P6" s="252"/>
      <c r="Q6" s="252"/>
      <c r="R6" s="252"/>
      <c r="S6" s="252"/>
      <c r="T6" s="252"/>
      <c r="U6" s="252"/>
      <c r="V6" s="252"/>
      <c r="W6" s="252"/>
      <c r="X6" s="256" t="s">
        <v>201</v>
      </c>
      <c r="Z6" s="257" t="s">
        <v>202</v>
      </c>
      <c r="AA6" s="257"/>
      <c r="AF6" s="257" t="s">
        <v>203</v>
      </c>
      <c r="AG6" s="257"/>
      <c r="AL6" s="257" t="s">
        <v>204</v>
      </c>
      <c r="AM6" s="257"/>
    </row>
    <row r="7" spans="1:42" ht="15" customHeight="1">
      <c r="A7" s="252"/>
      <c r="B7" s="252"/>
      <c r="C7" s="252"/>
      <c r="D7" s="252"/>
      <c r="E7" s="252"/>
      <c r="F7" s="252"/>
      <c r="G7" s="252"/>
      <c r="H7" s="252"/>
      <c r="I7" s="252"/>
      <c r="J7" s="252"/>
      <c r="K7" s="252"/>
      <c r="L7" s="252"/>
      <c r="M7" s="252"/>
      <c r="N7" s="252"/>
      <c r="O7" s="252"/>
      <c r="P7" s="252"/>
      <c r="Q7" s="252"/>
      <c r="R7" s="252"/>
      <c r="S7" s="252"/>
      <c r="T7" s="252"/>
      <c r="U7" s="252"/>
      <c r="V7" s="252"/>
      <c r="W7" s="252"/>
      <c r="X7" s="252"/>
      <c r="AA7" s="258">
        <v>2019</v>
      </c>
      <c r="AB7" s="258">
        <v>2020</v>
      </c>
      <c r="AC7" s="258">
        <v>2021</v>
      </c>
      <c r="AD7" s="258">
        <v>2022</v>
      </c>
      <c r="AG7" s="258">
        <v>2019</v>
      </c>
      <c r="AH7" s="258">
        <v>2020</v>
      </c>
      <c r="AI7" s="258">
        <v>2021</v>
      </c>
      <c r="AJ7" s="258">
        <v>2022</v>
      </c>
      <c r="AM7" s="258">
        <v>2019</v>
      </c>
      <c r="AN7" s="258">
        <v>2020</v>
      </c>
      <c r="AO7" s="258">
        <v>2021</v>
      </c>
      <c r="AP7" s="258">
        <v>2022</v>
      </c>
    </row>
    <row r="8" spans="1:42" ht="15" customHeight="1">
      <c r="A8" s="252"/>
      <c r="B8" s="252"/>
      <c r="C8" s="252"/>
      <c r="D8" s="252"/>
      <c r="E8" s="252"/>
      <c r="F8" s="252"/>
      <c r="G8" s="252"/>
      <c r="H8" s="252"/>
      <c r="I8" s="252"/>
      <c r="J8" s="252"/>
      <c r="K8" s="252"/>
      <c r="L8" s="252"/>
      <c r="M8" s="252"/>
      <c r="N8" s="252"/>
      <c r="O8" s="252"/>
      <c r="P8" s="252"/>
      <c r="Q8" s="252"/>
      <c r="R8" s="252"/>
      <c r="S8" s="252"/>
      <c r="T8" s="252"/>
      <c r="U8" s="252"/>
      <c r="V8" s="252"/>
      <c r="W8" s="252"/>
      <c r="X8" s="252"/>
      <c r="Z8" s="253" t="s">
        <v>205</v>
      </c>
      <c r="AA8" s="259">
        <v>46820440</v>
      </c>
      <c r="AB8" s="259">
        <v>45800165</v>
      </c>
      <c r="AC8" s="259">
        <v>42493337</v>
      </c>
      <c r="AD8" s="259">
        <v>46756593</v>
      </c>
      <c r="AF8" s="253" t="s">
        <v>205</v>
      </c>
      <c r="AG8" s="259">
        <v>15006507</v>
      </c>
      <c r="AH8" s="259">
        <v>16073289</v>
      </c>
      <c r="AI8" s="259">
        <v>13213428</v>
      </c>
      <c r="AJ8" s="259">
        <v>15176514</v>
      </c>
      <c r="AL8" s="253" t="s">
        <v>205</v>
      </c>
      <c r="AM8" s="259">
        <v>9115628</v>
      </c>
      <c r="AN8" s="259">
        <v>7108259</v>
      </c>
      <c r="AO8" s="259">
        <v>6476535</v>
      </c>
      <c r="AP8" s="259">
        <v>8185760</v>
      </c>
    </row>
    <row r="9" spans="1:42" ht="15" customHeight="1">
      <c r="A9" s="252"/>
      <c r="B9" s="252"/>
      <c r="C9" s="252"/>
      <c r="D9" s="252"/>
      <c r="E9" s="252"/>
      <c r="F9" s="252"/>
      <c r="G9" s="252"/>
      <c r="H9" s="252"/>
      <c r="I9" s="252"/>
      <c r="J9" s="252"/>
      <c r="K9" s="252"/>
      <c r="L9" s="252"/>
      <c r="M9" s="252"/>
      <c r="N9" s="252"/>
      <c r="O9" s="252"/>
      <c r="P9" s="252"/>
      <c r="Q9" s="252"/>
      <c r="R9" s="252"/>
      <c r="S9" s="252"/>
      <c r="T9" s="252"/>
      <c r="U9" s="252"/>
      <c r="V9" s="252"/>
      <c r="W9" s="252"/>
      <c r="X9" s="252"/>
      <c r="Z9" s="253" t="s">
        <v>206</v>
      </c>
      <c r="AA9" s="259">
        <v>44583561</v>
      </c>
      <c r="AB9" s="259">
        <v>43109659</v>
      </c>
      <c r="AC9" s="259">
        <v>40489010</v>
      </c>
      <c r="AD9" s="259">
        <v>43967035</v>
      </c>
      <c r="AF9" s="253" t="s">
        <v>206</v>
      </c>
      <c r="AG9" s="259">
        <v>14348549</v>
      </c>
      <c r="AH9" s="259">
        <v>14002412</v>
      </c>
      <c r="AI9" s="259">
        <v>12145827</v>
      </c>
      <c r="AJ9" s="259">
        <v>13961403</v>
      </c>
      <c r="AL9" s="253" t="s">
        <v>206</v>
      </c>
      <c r="AM9" s="259">
        <v>7843248</v>
      </c>
      <c r="AN9" s="259">
        <v>6425079</v>
      </c>
      <c r="AO9" s="259">
        <v>6094779</v>
      </c>
      <c r="AP9" s="259">
        <v>7406116</v>
      </c>
    </row>
    <row r="10" spans="1:42" ht="15" customHeight="1">
      <c r="A10" s="252"/>
      <c r="B10" s="252"/>
      <c r="C10" s="252"/>
      <c r="D10" s="252"/>
      <c r="E10" s="252"/>
      <c r="F10" s="252"/>
      <c r="G10" s="252"/>
      <c r="H10" s="252"/>
      <c r="I10" s="252"/>
      <c r="J10" s="252"/>
      <c r="K10" s="252"/>
      <c r="L10" s="252"/>
      <c r="M10" s="252"/>
      <c r="N10" s="252"/>
      <c r="O10" s="252"/>
      <c r="P10" s="252"/>
      <c r="Q10" s="252"/>
      <c r="R10" s="252"/>
      <c r="S10" s="252"/>
      <c r="T10" s="252"/>
      <c r="U10" s="252"/>
      <c r="V10" s="252"/>
      <c r="W10" s="252"/>
      <c r="X10" s="252"/>
      <c r="Z10" s="253" t="s">
        <v>207</v>
      </c>
      <c r="AA10" s="259">
        <v>48353601</v>
      </c>
      <c r="AB10" s="259">
        <v>44303648</v>
      </c>
      <c r="AC10" s="259">
        <v>46455313</v>
      </c>
      <c r="AD10" s="259">
        <v>45981761</v>
      </c>
      <c r="AF10" s="253" t="s">
        <v>207</v>
      </c>
      <c r="AG10" s="259">
        <v>15951378</v>
      </c>
      <c r="AH10" s="259">
        <v>14965286</v>
      </c>
      <c r="AI10" s="259">
        <v>14413642</v>
      </c>
      <c r="AJ10" s="259">
        <v>15107748</v>
      </c>
      <c r="AL10" s="253" t="s">
        <v>207</v>
      </c>
      <c r="AM10" s="259">
        <v>7398685</v>
      </c>
      <c r="AN10" s="259">
        <v>6499455</v>
      </c>
      <c r="AO10" s="259">
        <v>7109023</v>
      </c>
      <c r="AP10" s="259">
        <v>6819146</v>
      </c>
    </row>
    <row r="11" spans="1:42" ht="15" customHeight="1">
      <c r="A11" s="252"/>
      <c r="B11" s="252"/>
      <c r="C11" s="252"/>
      <c r="D11" s="252"/>
      <c r="E11" s="252"/>
      <c r="F11" s="252"/>
      <c r="G11" s="252"/>
      <c r="H11" s="252"/>
      <c r="I11" s="252"/>
      <c r="J11" s="252"/>
      <c r="K11" s="252"/>
      <c r="L11" s="252"/>
      <c r="M11" s="252"/>
      <c r="N11" s="252"/>
      <c r="O11" s="252"/>
      <c r="P11" s="252"/>
      <c r="Q11" s="252"/>
      <c r="R11" s="252"/>
      <c r="S11" s="252"/>
      <c r="T11" s="252"/>
      <c r="U11" s="252"/>
      <c r="V11" s="252"/>
      <c r="W11" s="252"/>
      <c r="X11" s="252"/>
      <c r="Z11" s="253" t="s">
        <v>208</v>
      </c>
      <c r="AA11" s="259">
        <v>46400443</v>
      </c>
      <c r="AB11" s="259">
        <v>41795682</v>
      </c>
      <c r="AC11" s="259">
        <v>45471169</v>
      </c>
      <c r="AD11" s="259">
        <v>48522626</v>
      </c>
      <c r="AF11" s="253" t="s">
        <v>208</v>
      </c>
      <c r="AG11" s="259">
        <v>14553222</v>
      </c>
      <c r="AH11" s="259">
        <v>15115366</v>
      </c>
      <c r="AI11" s="259">
        <v>13408185</v>
      </c>
      <c r="AJ11" s="259">
        <v>15751949</v>
      </c>
      <c r="AL11" s="253" t="s">
        <v>208</v>
      </c>
      <c r="AM11" s="259">
        <v>6775183</v>
      </c>
      <c r="AN11" s="259">
        <v>6003312</v>
      </c>
      <c r="AO11" s="259">
        <v>7240918</v>
      </c>
      <c r="AP11" s="259">
        <v>7881967</v>
      </c>
    </row>
    <row r="12" spans="1:42" ht="15" customHeight="1">
      <c r="A12" s="252"/>
      <c r="B12" s="252"/>
      <c r="C12" s="252"/>
      <c r="D12" s="252"/>
      <c r="E12" s="252"/>
      <c r="F12" s="252"/>
      <c r="G12" s="252"/>
      <c r="H12" s="252"/>
      <c r="I12" s="252"/>
      <c r="J12" s="252"/>
      <c r="K12" s="252"/>
      <c r="L12" s="252"/>
      <c r="M12" s="252"/>
      <c r="N12" s="252"/>
      <c r="O12" s="252"/>
      <c r="P12" s="252"/>
      <c r="Q12" s="252"/>
      <c r="R12" s="252"/>
      <c r="S12" s="252"/>
      <c r="T12" s="252"/>
      <c r="U12" s="252"/>
      <c r="V12" s="252"/>
      <c r="W12" s="252"/>
      <c r="X12" s="252"/>
      <c r="Z12" s="253" t="s">
        <v>209</v>
      </c>
      <c r="AA12" s="259">
        <v>51071331</v>
      </c>
      <c r="AB12" s="259">
        <v>38167109</v>
      </c>
      <c r="AC12" s="259">
        <v>45495539</v>
      </c>
      <c r="AD12" s="259">
        <v>51334993</v>
      </c>
      <c r="AF12" s="253" t="s">
        <v>209</v>
      </c>
      <c r="AG12" s="259">
        <v>17078651</v>
      </c>
      <c r="AH12" s="259">
        <v>13043138</v>
      </c>
      <c r="AI12" s="259">
        <v>14380272</v>
      </c>
      <c r="AJ12" s="259">
        <v>16007624</v>
      </c>
      <c r="AL12" s="253" t="s">
        <v>209</v>
      </c>
      <c r="AM12" s="259">
        <v>7434110</v>
      </c>
      <c r="AN12" s="259">
        <v>4900444</v>
      </c>
      <c r="AO12" s="259">
        <v>6778350</v>
      </c>
      <c r="AP12" s="259">
        <v>8087600</v>
      </c>
    </row>
    <row r="13" spans="1:42" ht="15" customHeight="1">
      <c r="A13" s="252"/>
      <c r="B13" s="252"/>
      <c r="C13" s="252"/>
      <c r="D13" s="252"/>
      <c r="E13" s="252"/>
      <c r="F13" s="252"/>
      <c r="G13" s="252"/>
      <c r="H13" s="252"/>
      <c r="I13" s="252"/>
      <c r="J13" s="252"/>
      <c r="K13" s="252"/>
      <c r="L13" s="252"/>
      <c r="M13" s="252"/>
      <c r="N13" s="252"/>
      <c r="O13" s="252"/>
      <c r="P13" s="252"/>
      <c r="Q13" s="252"/>
      <c r="R13" s="252"/>
      <c r="S13" s="252"/>
      <c r="T13" s="252"/>
      <c r="U13" s="252"/>
      <c r="V13" s="252"/>
      <c r="W13" s="252"/>
      <c r="X13" s="252"/>
      <c r="Z13" s="253" t="s">
        <v>210</v>
      </c>
      <c r="AA13" s="259">
        <v>47139627</v>
      </c>
      <c r="AB13" s="259">
        <v>40233166</v>
      </c>
      <c r="AC13" s="259">
        <v>44903502</v>
      </c>
      <c r="AD13" s="259">
        <v>48228965</v>
      </c>
      <c r="AF13" s="253" t="s">
        <v>210</v>
      </c>
      <c r="AG13" s="259">
        <v>16093379</v>
      </c>
      <c r="AH13" s="259">
        <v>13043509</v>
      </c>
      <c r="AI13" s="259">
        <v>13541010</v>
      </c>
      <c r="AJ13" s="259">
        <v>15221080</v>
      </c>
      <c r="AL13" s="253" t="s">
        <v>210</v>
      </c>
      <c r="AM13" s="259">
        <v>6893378</v>
      </c>
      <c r="AN13" s="259">
        <v>5893666</v>
      </c>
      <c r="AO13" s="259">
        <v>6990004</v>
      </c>
      <c r="AP13" s="259">
        <v>7884812</v>
      </c>
    </row>
    <row r="14" spans="1:42" ht="15" customHeight="1">
      <c r="A14" s="252"/>
      <c r="B14" s="252"/>
      <c r="C14" s="252"/>
      <c r="D14" s="252"/>
      <c r="E14" s="252"/>
      <c r="F14" s="252"/>
      <c r="G14" s="252"/>
      <c r="H14" s="252"/>
      <c r="I14" s="252"/>
      <c r="J14" s="252"/>
      <c r="K14" s="252"/>
      <c r="L14" s="252"/>
      <c r="M14" s="252"/>
      <c r="N14" s="252"/>
      <c r="O14" s="252"/>
      <c r="P14" s="252"/>
      <c r="Q14" s="252"/>
      <c r="R14" s="252"/>
      <c r="S14" s="252"/>
      <c r="T14" s="252"/>
      <c r="U14" s="252"/>
      <c r="V14" s="252"/>
      <c r="W14" s="252"/>
      <c r="X14" s="252"/>
      <c r="Z14" s="253" t="s">
        <v>211</v>
      </c>
      <c r="AA14" s="259">
        <v>48818378</v>
      </c>
      <c r="AB14" s="259">
        <v>42217915</v>
      </c>
      <c r="AC14" s="259">
        <v>46051657</v>
      </c>
      <c r="AD14" s="259">
        <v>48153701</v>
      </c>
      <c r="AF14" s="253" t="s">
        <v>211</v>
      </c>
      <c r="AG14" s="259">
        <v>16173719</v>
      </c>
      <c r="AH14" s="259">
        <v>13620638</v>
      </c>
      <c r="AI14" s="259">
        <v>14490452</v>
      </c>
      <c r="AJ14" s="259">
        <v>16239218</v>
      </c>
      <c r="AL14" s="253" t="s">
        <v>211</v>
      </c>
      <c r="AM14" s="259">
        <v>7261076</v>
      </c>
      <c r="AN14" s="259">
        <v>5583770</v>
      </c>
      <c r="AO14" s="259">
        <v>6913445</v>
      </c>
      <c r="AP14" s="259">
        <v>7117785</v>
      </c>
    </row>
    <row r="15" spans="1:42" ht="15" customHeight="1">
      <c r="A15" s="252"/>
      <c r="B15" s="252"/>
      <c r="C15" s="252"/>
      <c r="D15" s="252"/>
      <c r="E15" s="252"/>
      <c r="F15" s="252"/>
      <c r="G15" s="252"/>
      <c r="H15" s="252"/>
      <c r="I15" s="252"/>
      <c r="J15" s="252"/>
      <c r="K15" s="252"/>
      <c r="L15" s="252"/>
      <c r="M15" s="252"/>
      <c r="N15" s="252"/>
      <c r="O15" s="252"/>
      <c r="P15" s="252"/>
      <c r="Q15" s="252"/>
      <c r="R15" s="252"/>
      <c r="S15" s="252"/>
      <c r="T15" s="252"/>
      <c r="U15" s="252"/>
      <c r="V15" s="252"/>
      <c r="W15" s="252"/>
      <c r="X15" s="252"/>
      <c r="Z15" s="253" t="s">
        <v>212</v>
      </c>
      <c r="AA15" s="259">
        <v>48198107</v>
      </c>
      <c r="AB15" s="259">
        <v>42978437</v>
      </c>
      <c r="AC15" s="259">
        <v>48800280</v>
      </c>
      <c r="AD15" s="259"/>
      <c r="AF15" s="253" t="s">
        <v>212</v>
      </c>
      <c r="AG15" s="259">
        <v>17632595</v>
      </c>
      <c r="AH15" s="259">
        <v>14001773</v>
      </c>
      <c r="AI15" s="259">
        <v>16512152</v>
      </c>
      <c r="AJ15" s="259"/>
      <c r="AL15" s="253" t="s">
        <v>212</v>
      </c>
      <c r="AM15" s="259">
        <v>7612537</v>
      </c>
      <c r="AN15" s="259">
        <v>6338903</v>
      </c>
      <c r="AO15" s="259">
        <v>8077202</v>
      </c>
      <c r="AP15" s="259"/>
    </row>
    <row r="16" spans="1:42" ht="15" customHeight="1">
      <c r="A16" s="252"/>
      <c r="B16" s="252"/>
      <c r="C16" s="252"/>
      <c r="D16" s="252"/>
      <c r="E16" s="252"/>
      <c r="F16" s="252"/>
      <c r="G16" s="252"/>
      <c r="H16" s="252"/>
      <c r="I16" s="252"/>
      <c r="J16" s="252"/>
      <c r="K16" s="252"/>
      <c r="L16" s="252"/>
      <c r="M16" s="252"/>
      <c r="N16" s="252"/>
      <c r="O16" s="252"/>
      <c r="P16" s="252"/>
      <c r="Q16" s="252"/>
      <c r="R16" s="252"/>
      <c r="S16" s="252"/>
      <c r="T16" s="252"/>
      <c r="U16" s="252"/>
      <c r="V16" s="252"/>
      <c r="W16" s="252"/>
      <c r="X16" s="252"/>
      <c r="Z16" s="253" t="s">
        <v>213</v>
      </c>
      <c r="AA16" s="259">
        <v>46635887</v>
      </c>
      <c r="AB16" s="259">
        <v>43349327</v>
      </c>
      <c r="AC16" s="259">
        <v>45052533</v>
      </c>
      <c r="AD16" s="259"/>
      <c r="AF16" s="253" t="s">
        <v>213</v>
      </c>
      <c r="AG16" s="259">
        <v>15419568</v>
      </c>
      <c r="AH16" s="259">
        <v>13231512</v>
      </c>
      <c r="AI16" s="259">
        <v>14197332</v>
      </c>
      <c r="AJ16" s="259"/>
      <c r="AL16" s="253" t="s">
        <v>213</v>
      </c>
      <c r="AM16" s="259">
        <v>8176343</v>
      </c>
      <c r="AN16" s="259">
        <v>7349376</v>
      </c>
      <c r="AO16" s="259">
        <v>7429205</v>
      </c>
      <c r="AP16" s="259"/>
    </row>
    <row r="17" spans="1:42" ht="15" customHeight="1">
      <c r="A17" s="252"/>
      <c r="B17" s="252"/>
      <c r="C17" s="252"/>
      <c r="D17" s="252"/>
      <c r="E17" s="252"/>
      <c r="F17" s="252"/>
      <c r="G17" s="252"/>
      <c r="H17" s="252"/>
      <c r="I17" s="252"/>
      <c r="J17" s="252"/>
      <c r="K17" s="252"/>
      <c r="L17" s="252"/>
      <c r="M17" s="252"/>
      <c r="N17" s="252"/>
      <c r="O17" s="252"/>
      <c r="P17" s="252"/>
      <c r="Q17" s="252"/>
      <c r="R17" s="252"/>
      <c r="S17" s="252"/>
      <c r="T17" s="252"/>
      <c r="U17" s="252"/>
      <c r="V17" s="252"/>
      <c r="W17" s="252"/>
      <c r="X17" s="252"/>
      <c r="Z17" s="253" t="s">
        <v>214</v>
      </c>
      <c r="AA17" s="259">
        <v>48624088</v>
      </c>
      <c r="AB17" s="259">
        <v>45985008</v>
      </c>
      <c r="AC17" s="259">
        <v>46987477</v>
      </c>
      <c r="AD17" s="259"/>
      <c r="AF17" s="253" t="s">
        <v>214</v>
      </c>
      <c r="AG17" s="259">
        <v>15747355</v>
      </c>
      <c r="AH17" s="259">
        <v>13918205</v>
      </c>
      <c r="AI17" s="259">
        <v>15124052</v>
      </c>
      <c r="AJ17" s="259"/>
      <c r="AL17" s="253" t="s">
        <v>214</v>
      </c>
      <c r="AM17" s="259">
        <v>8099276</v>
      </c>
      <c r="AN17" s="259">
        <v>7703032</v>
      </c>
      <c r="AO17" s="259">
        <v>7715340</v>
      </c>
      <c r="AP17" s="259"/>
    </row>
    <row r="18" spans="1:42" ht="15" customHeight="1">
      <c r="A18" s="252"/>
      <c r="B18" s="252"/>
      <c r="C18" s="252"/>
      <c r="D18" s="252"/>
      <c r="E18" s="252"/>
      <c r="F18" s="252"/>
      <c r="G18" s="252"/>
      <c r="H18" s="252"/>
      <c r="I18" s="252"/>
      <c r="J18" s="252"/>
      <c r="K18" s="252"/>
      <c r="L18" s="252"/>
      <c r="M18" s="252"/>
      <c r="N18" s="252"/>
      <c r="O18" s="252"/>
      <c r="P18" s="252"/>
      <c r="Q18" s="252"/>
      <c r="R18" s="252"/>
      <c r="S18" s="252"/>
      <c r="T18" s="252"/>
      <c r="U18" s="252"/>
      <c r="V18" s="252"/>
      <c r="W18" s="252"/>
      <c r="X18" s="252"/>
      <c r="Z18" s="253" t="s">
        <v>215</v>
      </c>
      <c r="AA18" s="259">
        <v>43594127</v>
      </c>
      <c r="AB18" s="259">
        <v>43641437</v>
      </c>
      <c r="AC18" s="259">
        <v>45669918</v>
      </c>
      <c r="AD18" s="259"/>
      <c r="AF18" s="253" t="s">
        <v>215</v>
      </c>
      <c r="AG18" s="259">
        <v>13891905</v>
      </c>
      <c r="AH18" s="259">
        <v>12143165</v>
      </c>
      <c r="AI18" s="259">
        <v>14606259</v>
      </c>
      <c r="AJ18" s="259"/>
      <c r="AL18" s="253" t="s">
        <v>215</v>
      </c>
      <c r="AM18" s="259">
        <v>7088673</v>
      </c>
      <c r="AN18" s="259">
        <v>7146925</v>
      </c>
      <c r="AO18" s="259">
        <v>6799164</v>
      </c>
      <c r="AP18" s="259"/>
    </row>
    <row r="19" spans="1:42" ht="15" customHeight="1">
      <c r="A19" s="252"/>
      <c r="B19" s="252"/>
      <c r="C19" s="252"/>
      <c r="D19" s="252"/>
      <c r="E19" s="252"/>
      <c r="F19" s="252"/>
      <c r="G19" s="252"/>
      <c r="H19" s="252"/>
      <c r="I19" s="252"/>
      <c r="J19" s="252"/>
      <c r="K19" s="252"/>
      <c r="L19" s="252"/>
      <c r="M19" s="252"/>
      <c r="N19" s="252"/>
      <c r="O19" s="252"/>
      <c r="P19" s="252"/>
      <c r="Q19" s="252"/>
      <c r="R19" s="252"/>
      <c r="S19" s="252"/>
      <c r="T19" s="252"/>
      <c r="U19" s="252"/>
      <c r="V19" s="252"/>
      <c r="W19" s="252"/>
      <c r="X19" s="252"/>
      <c r="Z19" s="253" t="s">
        <v>216</v>
      </c>
      <c r="AA19" s="259">
        <v>43965686</v>
      </c>
      <c r="AB19" s="259">
        <v>43897248</v>
      </c>
      <c r="AC19" s="259">
        <v>46519669</v>
      </c>
      <c r="AD19" s="259"/>
      <c r="AF19" s="253" t="s">
        <v>216</v>
      </c>
      <c r="AG19" s="259">
        <v>15094063</v>
      </c>
      <c r="AH19" s="259">
        <v>13745088</v>
      </c>
      <c r="AI19" s="259">
        <v>14827296</v>
      </c>
      <c r="AJ19" s="259"/>
      <c r="AL19" s="253" t="s">
        <v>216</v>
      </c>
      <c r="AM19" s="259">
        <v>6896804</v>
      </c>
      <c r="AN19" s="259">
        <v>6165562</v>
      </c>
      <c r="AO19" s="259">
        <v>7356730</v>
      </c>
      <c r="AP19" s="259"/>
    </row>
    <row r="20" spans="1:42" ht="15" customHeight="1">
      <c r="A20" s="252"/>
      <c r="B20" s="252"/>
      <c r="C20" s="252"/>
      <c r="D20" s="252"/>
      <c r="E20" s="252"/>
      <c r="F20" s="252"/>
      <c r="G20" s="252"/>
      <c r="H20" s="252"/>
      <c r="I20" s="252"/>
      <c r="J20" s="252"/>
      <c r="K20" s="252"/>
      <c r="L20" s="252"/>
      <c r="M20" s="252"/>
      <c r="N20" s="252"/>
      <c r="O20" s="252"/>
      <c r="P20" s="252"/>
      <c r="Q20" s="252"/>
      <c r="R20" s="252"/>
      <c r="S20" s="252"/>
      <c r="T20" s="252"/>
      <c r="U20" s="252"/>
      <c r="V20" s="252"/>
      <c r="W20" s="252"/>
      <c r="X20" s="252"/>
      <c r="AB20" s="259"/>
      <c r="AC20" s="259"/>
      <c r="AD20" s="259"/>
      <c r="AH20" s="259"/>
      <c r="AI20" s="259"/>
      <c r="AJ20" s="259"/>
      <c r="AN20" s="259"/>
      <c r="AO20" s="259"/>
      <c r="AP20" s="259"/>
    </row>
    <row r="21" spans="1:42" ht="15" customHeight="1">
      <c r="A21" s="252"/>
      <c r="B21" s="252"/>
      <c r="C21" s="252"/>
      <c r="D21" s="252"/>
      <c r="E21" s="252"/>
      <c r="F21" s="252"/>
      <c r="G21" s="252"/>
      <c r="H21" s="252"/>
      <c r="I21" s="252"/>
      <c r="J21" s="252"/>
      <c r="K21" s="252"/>
      <c r="L21" s="252"/>
      <c r="M21" s="252"/>
      <c r="N21" s="252"/>
      <c r="O21" s="252"/>
      <c r="P21" s="252"/>
      <c r="Q21" s="252"/>
      <c r="R21" s="252"/>
      <c r="S21" s="252"/>
      <c r="T21" s="252"/>
      <c r="U21" s="252"/>
      <c r="V21" s="252"/>
      <c r="W21" s="252"/>
      <c r="X21" s="252"/>
    </row>
    <row r="22" spans="1:42" ht="15" customHeight="1">
      <c r="A22" s="252"/>
      <c r="B22" s="252"/>
      <c r="C22" s="252"/>
      <c r="D22" s="252"/>
      <c r="E22" s="252"/>
      <c r="F22" s="252"/>
      <c r="G22" s="252"/>
      <c r="H22" s="252"/>
      <c r="I22" s="252"/>
      <c r="J22" s="252"/>
      <c r="K22" s="252"/>
      <c r="L22" s="252"/>
      <c r="M22" s="252"/>
      <c r="N22" s="252"/>
      <c r="O22" s="252"/>
      <c r="P22" s="252"/>
      <c r="Q22" s="252"/>
      <c r="R22" s="252"/>
      <c r="S22" s="252"/>
      <c r="T22" s="252"/>
      <c r="U22" s="252"/>
      <c r="V22" s="252"/>
      <c r="W22" s="252"/>
      <c r="X22" s="252"/>
      <c r="AC22" s="259"/>
    </row>
    <row r="23" spans="1:42" ht="15" customHeight="1">
      <c r="A23" s="252"/>
      <c r="B23" s="252"/>
      <c r="C23" s="252"/>
      <c r="D23" s="252"/>
      <c r="E23" s="252"/>
      <c r="F23" s="252"/>
      <c r="G23" s="252"/>
      <c r="H23" s="252"/>
      <c r="I23" s="252"/>
      <c r="J23" s="252"/>
      <c r="K23" s="252"/>
      <c r="L23" s="252"/>
      <c r="M23" s="252"/>
      <c r="N23" s="252"/>
      <c r="O23" s="252"/>
      <c r="P23" s="252"/>
      <c r="Q23" s="252"/>
      <c r="R23" s="252"/>
      <c r="S23" s="252"/>
      <c r="T23" s="252"/>
      <c r="U23" s="252"/>
      <c r="V23" s="252"/>
      <c r="W23" s="252"/>
      <c r="X23" s="252"/>
      <c r="AC23" s="259"/>
    </row>
    <row r="24" spans="1:42" ht="15" customHeight="1">
      <c r="A24" s="252"/>
      <c r="B24" s="252"/>
      <c r="C24" s="252"/>
      <c r="D24" s="252"/>
      <c r="E24" s="252"/>
      <c r="F24" s="252"/>
      <c r="G24" s="252"/>
      <c r="H24" s="252"/>
      <c r="I24" s="252"/>
      <c r="J24" s="252"/>
      <c r="K24" s="252"/>
      <c r="L24" s="252"/>
      <c r="M24" s="252"/>
      <c r="N24" s="252"/>
      <c r="O24" s="252"/>
      <c r="P24" s="252"/>
      <c r="Q24" s="252"/>
      <c r="R24" s="252"/>
      <c r="S24" s="252"/>
      <c r="T24" s="252"/>
      <c r="U24" s="252"/>
      <c r="V24" s="252"/>
      <c r="W24" s="252"/>
      <c r="X24" s="252"/>
      <c r="AC24" s="259"/>
    </row>
    <row r="25" spans="1:42" ht="15" customHeight="1">
      <c r="A25" s="252"/>
      <c r="B25" s="252"/>
      <c r="C25" s="252"/>
      <c r="D25" s="252"/>
      <c r="E25" s="252"/>
      <c r="F25" s="252"/>
      <c r="G25" s="252"/>
      <c r="H25" s="252"/>
      <c r="I25" s="252"/>
      <c r="J25" s="252"/>
      <c r="K25" s="252"/>
      <c r="L25" s="252"/>
      <c r="M25" s="252"/>
      <c r="N25" s="252"/>
      <c r="O25" s="252"/>
      <c r="P25" s="252"/>
      <c r="Q25" s="252"/>
      <c r="R25" s="252"/>
      <c r="S25" s="252"/>
      <c r="T25" s="252"/>
      <c r="U25" s="252"/>
      <c r="V25" s="252"/>
      <c r="W25" s="252"/>
      <c r="X25" s="252"/>
      <c r="AC25" s="259"/>
    </row>
    <row r="26" spans="1:42" ht="15" customHeight="1">
      <c r="A26" s="252"/>
      <c r="B26" s="252"/>
      <c r="C26" s="252"/>
      <c r="D26" s="252"/>
      <c r="E26" s="252"/>
      <c r="F26" s="252"/>
      <c r="G26" s="252"/>
      <c r="H26" s="252"/>
      <c r="I26" s="252"/>
      <c r="J26" s="252"/>
      <c r="K26" s="252"/>
      <c r="L26" s="252"/>
      <c r="M26" s="252"/>
      <c r="N26" s="252"/>
      <c r="O26" s="252"/>
      <c r="P26" s="252"/>
      <c r="Q26" s="252"/>
      <c r="R26" s="252"/>
      <c r="S26" s="252"/>
      <c r="T26" s="252"/>
      <c r="U26" s="252"/>
      <c r="V26" s="252"/>
      <c r="W26" s="252"/>
      <c r="X26" s="252"/>
      <c r="AC26" s="259"/>
    </row>
    <row r="27" spans="1:42" ht="15" customHeight="1">
      <c r="A27" s="252"/>
      <c r="B27" s="252"/>
      <c r="C27" s="252"/>
      <c r="D27" s="252"/>
      <c r="E27" s="252"/>
      <c r="F27" s="252"/>
      <c r="G27" s="252"/>
      <c r="H27" s="252"/>
      <c r="I27" s="252"/>
      <c r="J27" s="252"/>
      <c r="K27" s="252"/>
      <c r="L27" s="252"/>
      <c r="M27" s="252"/>
      <c r="N27" s="252"/>
      <c r="O27" s="252"/>
      <c r="P27" s="252"/>
      <c r="Q27" s="252"/>
      <c r="R27" s="252"/>
      <c r="S27" s="252"/>
      <c r="T27" s="252"/>
      <c r="U27" s="252"/>
      <c r="V27" s="252"/>
      <c r="W27" s="252"/>
      <c r="X27" s="252"/>
      <c r="AC27" s="259"/>
    </row>
    <row r="28" spans="1:42" ht="15" customHeight="1">
      <c r="A28" s="252"/>
      <c r="B28" s="252"/>
      <c r="C28" s="252"/>
      <c r="D28" s="252"/>
      <c r="E28" s="252"/>
      <c r="F28" s="252"/>
      <c r="G28" s="252"/>
      <c r="H28" s="252"/>
      <c r="I28" s="252"/>
      <c r="J28" s="252"/>
      <c r="K28" s="252"/>
      <c r="L28" s="252"/>
      <c r="M28" s="252"/>
      <c r="N28" s="252"/>
      <c r="O28" s="252"/>
      <c r="P28" s="252"/>
      <c r="Q28" s="252"/>
      <c r="R28" s="252"/>
      <c r="S28" s="252"/>
      <c r="T28" s="252"/>
      <c r="U28" s="252"/>
      <c r="V28" s="252"/>
      <c r="W28" s="252"/>
      <c r="X28" s="252"/>
      <c r="AC28" s="259"/>
    </row>
    <row r="29" spans="1:42" ht="15" customHeight="1">
      <c r="A29" s="252"/>
      <c r="B29" s="252"/>
      <c r="C29" s="252"/>
      <c r="D29" s="252"/>
      <c r="E29" s="252"/>
      <c r="F29" s="252"/>
      <c r="G29" s="252"/>
      <c r="H29" s="252"/>
      <c r="I29" s="252"/>
      <c r="J29" s="252"/>
      <c r="K29" s="252"/>
      <c r="L29" s="252"/>
      <c r="M29" s="252"/>
      <c r="N29" s="252"/>
      <c r="O29" s="252"/>
      <c r="P29" s="252"/>
      <c r="Q29" s="252"/>
      <c r="R29" s="252"/>
      <c r="S29" s="252"/>
      <c r="T29" s="252"/>
      <c r="U29" s="252"/>
      <c r="V29" s="252"/>
      <c r="W29" s="252"/>
      <c r="X29" s="252"/>
      <c r="AC29" s="259"/>
    </row>
    <row r="30" spans="1:42" ht="15" customHeight="1">
      <c r="A30" s="252"/>
      <c r="B30" s="252"/>
      <c r="C30" s="252"/>
      <c r="D30" s="252"/>
      <c r="E30" s="252"/>
      <c r="F30" s="252"/>
      <c r="G30" s="252"/>
      <c r="H30" s="252"/>
      <c r="I30" s="252"/>
      <c r="J30" s="252"/>
      <c r="K30" s="252"/>
      <c r="L30" s="252"/>
      <c r="M30" s="252"/>
      <c r="N30" s="252"/>
      <c r="O30" s="252"/>
      <c r="P30" s="252"/>
      <c r="Q30" s="252"/>
      <c r="R30" s="252"/>
      <c r="S30" s="252"/>
      <c r="T30" s="252"/>
      <c r="U30" s="252"/>
      <c r="V30" s="252"/>
      <c r="W30" s="252"/>
      <c r="X30" s="252"/>
      <c r="AC30" s="259"/>
    </row>
    <row r="31" spans="1:42" ht="15" customHeight="1">
      <c r="A31" s="252"/>
      <c r="B31" s="252"/>
      <c r="C31" s="252"/>
      <c r="D31" s="252"/>
      <c r="E31" s="252"/>
      <c r="F31" s="252"/>
      <c r="G31" s="252"/>
      <c r="H31" s="252"/>
      <c r="I31" s="252"/>
      <c r="J31" s="252"/>
      <c r="K31" s="252"/>
      <c r="L31" s="252"/>
      <c r="M31" s="252"/>
      <c r="N31" s="252"/>
      <c r="O31" s="252"/>
      <c r="P31" s="252"/>
      <c r="Q31" s="252"/>
      <c r="R31" s="252"/>
      <c r="S31" s="252"/>
      <c r="T31" s="252"/>
      <c r="U31" s="252"/>
      <c r="V31" s="252"/>
      <c r="W31" s="252"/>
      <c r="X31" s="252"/>
      <c r="AC31" s="259"/>
    </row>
    <row r="32" spans="1:42" ht="15" customHeight="1">
      <c r="A32" s="252"/>
      <c r="B32" s="252"/>
      <c r="C32" s="252"/>
      <c r="D32" s="252"/>
      <c r="E32" s="252"/>
      <c r="F32" s="252"/>
      <c r="G32" s="252"/>
      <c r="H32" s="252"/>
      <c r="I32" s="252"/>
      <c r="J32" s="252"/>
      <c r="K32" s="252"/>
      <c r="L32" s="252"/>
      <c r="M32" s="252"/>
      <c r="N32" s="252"/>
      <c r="O32" s="252"/>
      <c r="P32" s="252"/>
      <c r="Q32" s="252"/>
      <c r="R32" s="252"/>
      <c r="S32" s="252"/>
      <c r="T32" s="252"/>
      <c r="U32" s="252"/>
      <c r="V32" s="252"/>
      <c r="W32" s="252"/>
      <c r="X32" s="252"/>
    </row>
    <row r="33" spans="1:42" ht="15" customHeight="1">
      <c r="A33" s="252"/>
      <c r="B33" s="252"/>
      <c r="C33" s="252"/>
      <c r="D33" s="252"/>
      <c r="E33" s="252"/>
      <c r="F33" s="252"/>
      <c r="G33" s="252"/>
      <c r="H33" s="252"/>
      <c r="I33" s="252"/>
      <c r="J33" s="252"/>
      <c r="K33" s="252"/>
      <c r="L33" s="252"/>
      <c r="M33" s="252"/>
      <c r="N33" s="252"/>
      <c r="O33" s="252"/>
      <c r="P33" s="252"/>
      <c r="Q33" s="252"/>
      <c r="R33" s="252"/>
      <c r="S33" s="252"/>
      <c r="T33" s="252"/>
      <c r="U33" s="252"/>
      <c r="V33" s="252"/>
      <c r="W33" s="252"/>
      <c r="X33" s="252"/>
      <c r="Z33" s="257" t="s">
        <v>217</v>
      </c>
      <c r="AA33" s="257"/>
      <c r="AB33" s="257"/>
      <c r="AF33" s="257" t="s">
        <v>218</v>
      </c>
      <c r="AG33" s="257"/>
      <c r="AL33" s="257" t="s">
        <v>219</v>
      </c>
      <c r="AM33" s="257"/>
    </row>
    <row r="34" spans="1:42" ht="15" customHeight="1">
      <c r="A34" s="252"/>
      <c r="B34" s="252"/>
      <c r="C34" s="252"/>
      <c r="D34" s="252"/>
      <c r="E34" s="252"/>
      <c r="F34" s="252"/>
      <c r="G34" s="252"/>
      <c r="H34" s="252"/>
      <c r="I34" s="252"/>
      <c r="J34" s="252"/>
      <c r="K34" s="252"/>
      <c r="L34" s="252"/>
      <c r="M34" s="252"/>
      <c r="N34" s="252"/>
      <c r="O34" s="252"/>
      <c r="P34" s="252"/>
      <c r="Q34" s="252"/>
      <c r="R34" s="252"/>
      <c r="S34" s="252"/>
      <c r="T34" s="252"/>
      <c r="U34" s="252"/>
      <c r="V34" s="252"/>
      <c r="W34" s="252"/>
      <c r="X34" s="252"/>
      <c r="AA34" s="258">
        <v>2019</v>
      </c>
      <c r="AB34" s="258">
        <v>2020</v>
      </c>
      <c r="AC34" s="258">
        <v>2021</v>
      </c>
      <c r="AD34" s="258">
        <v>2022</v>
      </c>
      <c r="AG34" s="258">
        <v>2019</v>
      </c>
      <c r="AH34" s="258">
        <v>2020</v>
      </c>
      <c r="AI34" s="258">
        <v>2021</v>
      </c>
      <c r="AJ34" s="258">
        <v>2022</v>
      </c>
      <c r="AM34" s="258">
        <v>2019</v>
      </c>
      <c r="AN34" s="258">
        <v>2020</v>
      </c>
      <c r="AO34" s="258">
        <v>2021</v>
      </c>
      <c r="AP34" s="258">
        <v>2022</v>
      </c>
    </row>
    <row r="35" spans="1:42" ht="15" customHeight="1">
      <c r="A35" s="252"/>
      <c r="B35" s="252"/>
      <c r="C35" s="252"/>
      <c r="D35" s="252"/>
      <c r="E35" s="252"/>
      <c r="F35" s="252"/>
      <c r="G35" s="252"/>
      <c r="H35" s="252"/>
      <c r="I35" s="252"/>
      <c r="J35" s="252"/>
      <c r="K35" s="252"/>
      <c r="L35" s="252"/>
      <c r="M35" s="252"/>
      <c r="N35" s="252"/>
      <c r="O35" s="252"/>
      <c r="P35" s="252"/>
      <c r="Q35" s="252"/>
      <c r="R35" s="252"/>
      <c r="S35" s="252"/>
      <c r="T35" s="252"/>
      <c r="U35" s="252"/>
      <c r="V35" s="252"/>
      <c r="W35" s="252"/>
      <c r="X35" s="252"/>
      <c r="Z35" s="253" t="s">
        <v>205</v>
      </c>
      <c r="AA35" s="259">
        <v>21616722</v>
      </c>
      <c r="AB35" s="259">
        <v>21713940</v>
      </c>
      <c r="AC35" s="259">
        <v>21954468</v>
      </c>
      <c r="AD35" s="259">
        <v>22253438</v>
      </c>
      <c r="AF35" s="253" t="s">
        <v>205</v>
      </c>
      <c r="AG35" s="259">
        <v>15688961</v>
      </c>
      <c r="AH35" s="259">
        <v>15760826</v>
      </c>
      <c r="AI35" s="259">
        <v>16670260</v>
      </c>
      <c r="AJ35" s="259">
        <v>15955111</v>
      </c>
      <c r="AL35" s="253" t="s">
        <v>205</v>
      </c>
      <c r="AM35" s="259">
        <v>1426519</v>
      </c>
      <c r="AN35" s="259">
        <v>1436084</v>
      </c>
      <c r="AO35" s="259">
        <v>1487154</v>
      </c>
      <c r="AP35" s="259">
        <v>1460985</v>
      </c>
    </row>
    <row r="36" spans="1:42" ht="15" customHeight="1">
      <c r="A36" s="252"/>
      <c r="B36" s="252"/>
      <c r="C36" s="252"/>
      <c r="D36" s="252"/>
      <c r="E36" s="252"/>
      <c r="F36" s="252"/>
      <c r="G36" s="252"/>
      <c r="H36" s="252"/>
      <c r="I36" s="252"/>
      <c r="J36" s="252"/>
      <c r="K36" s="252"/>
      <c r="L36" s="252"/>
      <c r="M36" s="252"/>
      <c r="N36" s="252"/>
      <c r="O36" s="252"/>
      <c r="P36" s="252"/>
      <c r="Q36" s="252"/>
      <c r="R36" s="252"/>
      <c r="S36" s="252"/>
      <c r="T36" s="252"/>
      <c r="U36" s="252"/>
      <c r="V36" s="252"/>
      <c r="W36" s="252"/>
      <c r="X36" s="252"/>
      <c r="Z36" s="253" t="s">
        <v>206</v>
      </c>
      <c r="AA36" s="259">
        <v>21387737</v>
      </c>
      <c r="AB36" s="259">
        <v>21770037</v>
      </c>
      <c r="AC36" s="259">
        <v>21414677</v>
      </c>
      <c r="AD36" s="259">
        <v>21336156</v>
      </c>
      <c r="AF36" s="253" t="s">
        <v>206</v>
      </c>
      <c r="AG36" s="259">
        <v>15273403</v>
      </c>
      <c r="AH36" s="259">
        <v>15335512</v>
      </c>
      <c r="AI36" s="259">
        <v>15530857</v>
      </c>
      <c r="AJ36" s="259">
        <v>14718939</v>
      </c>
      <c r="AL36" s="253" t="s">
        <v>206</v>
      </c>
      <c r="AM36" s="259">
        <v>1390109</v>
      </c>
      <c r="AN36" s="259">
        <v>1383390</v>
      </c>
      <c r="AO36" s="259">
        <v>1366845</v>
      </c>
      <c r="AP36" s="259">
        <v>1349473</v>
      </c>
    </row>
    <row r="37" spans="1:42" ht="15" customHeight="1">
      <c r="A37" s="252"/>
      <c r="B37" s="252"/>
      <c r="C37" s="252"/>
      <c r="D37" s="252"/>
      <c r="E37" s="252"/>
      <c r="F37" s="252"/>
      <c r="G37" s="252"/>
      <c r="H37" s="252"/>
      <c r="I37" s="252"/>
      <c r="J37" s="252"/>
      <c r="K37" s="252"/>
      <c r="L37" s="252"/>
      <c r="M37" s="252"/>
      <c r="N37" s="252"/>
      <c r="O37" s="252"/>
      <c r="P37" s="252"/>
      <c r="Q37" s="252"/>
      <c r="R37" s="252"/>
      <c r="S37" s="252"/>
      <c r="T37" s="252"/>
      <c r="U37" s="252"/>
      <c r="V37" s="252"/>
      <c r="W37" s="252"/>
      <c r="X37" s="252"/>
      <c r="Z37" s="253" t="s">
        <v>207</v>
      </c>
      <c r="AA37" s="259">
        <v>23910619</v>
      </c>
      <c r="AB37" s="259">
        <v>21880853</v>
      </c>
      <c r="AC37" s="259">
        <v>23881813</v>
      </c>
      <c r="AD37" s="259">
        <v>22797540</v>
      </c>
      <c r="AF37" s="253" t="s">
        <v>207</v>
      </c>
      <c r="AG37" s="259">
        <v>16762324</v>
      </c>
      <c r="AH37" s="259">
        <v>15513384</v>
      </c>
      <c r="AI37" s="259">
        <v>16770863</v>
      </c>
      <c r="AJ37" s="259">
        <v>15576897</v>
      </c>
      <c r="AL37" s="253" t="s">
        <v>207</v>
      </c>
      <c r="AM37" s="259">
        <v>1468626</v>
      </c>
      <c r="AN37" s="259">
        <v>1346068</v>
      </c>
      <c r="AO37" s="259">
        <v>1483236</v>
      </c>
      <c r="AP37" s="259">
        <v>1386654</v>
      </c>
    </row>
    <row r="38" spans="1:42" ht="15" customHeight="1">
      <c r="A38" s="252"/>
      <c r="B38" s="252"/>
      <c r="C38" s="252"/>
      <c r="D38" s="252"/>
      <c r="E38" s="252"/>
      <c r="F38" s="252"/>
      <c r="G38" s="252"/>
      <c r="H38" s="252"/>
      <c r="I38" s="252"/>
      <c r="J38" s="252"/>
      <c r="K38" s="252"/>
      <c r="L38" s="252"/>
      <c r="M38" s="252"/>
      <c r="N38" s="252"/>
      <c r="O38" s="252"/>
      <c r="P38" s="252"/>
      <c r="Q38" s="252"/>
      <c r="R38" s="252"/>
      <c r="S38" s="252"/>
      <c r="T38" s="252"/>
      <c r="U38" s="252"/>
      <c r="V38" s="252"/>
      <c r="W38" s="252"/>
      <c r="X38" s="252"/>
      <c r="Z38" s="253" t="s">
        <v>208</v>
      </c>
      <c r="AA38" s="259">
        <v>23932607</v>
      </c>
      <c r="AB38" s="259">
        <v>19851154</v>
      </c>
      <c r="AC38" s="259">
        <v>23820669</v>
      </c>
      <c r="AD38" s="259">
        <v>23589473</v>
      </c>
      <c r="AF38" s="253" t="s">
        <v>208</v>
      </c>
      <c r="AG38" s="259">
        <v>17092661</v>
      </c>
      <c r="AH38" s="259">
        <v>15415920</v>
      </c>
      <c r="AI38" s="259">
        <v>17248759</v>
      </c>
      <c r="AJ38" s="259">
        <v>16524574</v>
      </c>
      <c r="AL38" s="253" t="s">
        <v>208</v>
      </c>
      <c r="AM38" s="259">
        <v>1482835</v>
      </c>
      <c r="AN38" s="259">
        <v>1295678</v>
      </c>
      <c r="AO38" s="259">
        <v>1498199</v>
      </c>
      <c r="AP38" s="259">
        <v>1474935</v>
      </c>
    </row>
    <row r="39" spans="1:42" ht="15" customHeight="1">
      <c r="A39" s="252"/>
      <c r="B39" s="252"/>
      <c r="C39" s="252"/>
      <c r="D39" s="252"/>
      <c r="E39" s="252"/>
      <c r="F39" s="252"/>
      <c r="G39" s="252"/>
      <c r="H39" s="252"/>
      <c r="I39" s="252"/>
      <c r="J39" s="252"/>
      <c r="K39" s="252"/>
      <c r="L39" s="252"/>
      <c r="M39" s="252"/>
      <c r="N39" s="252"/>
      <c r="O39" s="252"/>
      <c r="P39" s="252"/>
      <c r="Q39" s="252"/>
      <c r="R39" s="252"/>
      <c r="S39" s="252"/>
      <c r="T39" s="252"/>
      <c r="U39" s="252"/>
      <c r="V39" s="252"/>
      <c r="W39" s="252"/>
      <c r="X39" s="252"/>
      <c r="Z39" s="253" t="s">
        <v>209</v>
      </c>
      <c r="AA39" s="259">
        <v>25421795</v>
      </c>
      <c r="AB39" s="259">
        <v>19456818</v>
      </c>
      <c r="AC39" s="259">
        <v>23325659</v>
      </c>
      <c r="AD39" s="259">
        <v>25966576</v>
      </c>
      <c r="AF39" s="253" t="s">
        <v>209</v>
      </c>
      <c r="AG39" s="259">
        <v>17842847</v>
      </c>
      <c r="AH39" s="259">
        <v>14370790</v>
      </c>
      <c r="AI39" s="259">
        <v>16358886</v>
      </c>
      <c r="AJ39" s="259">
        <v>17841436</v>
      </c>
      <c r="AL39" s="253" t="s">
        <v>209</v>
      </c>
      <c r="AM39" s="259">
        <v>1569777</v>
      </c>
      <c r="AN39" s="259">
        <v>1232285</v>
      </c>
      <c r="AO39" s="259">
        <v>1434774</v>
      </c>
      <c r="AP39" s="259">
        <v>1604300</v>
      </c>
    </row>
    <row r="40" spans="1:42" ht="15" customHeight="1">
      <c r="A40" s="252"/>
      <c r="B40" s="252"/>
      <c r="C40" s="252"/>
      <c r="D40" s="252"/>
      <c r="E40" s="252"/>
      <c r="F40" s="252"/>
      <c r="G40" s="252"/>
      <c r="H40" s="252"/>
      <c r="I40" s="252"/>
      <c r="J40" s="252"/>
      <c r="K40" s="252"/>
      <c r="L40" s="252"/>
      <c r="M40" s="252"/>
      <c r="N40" s="252"/>
      <c r="O40" s="252"/>
      <c r="P40" s="252"/>
      <c r="Q40" s="252"/>
      <c r="R40" s="252"/>
      <c r="S40" s="252"/>
      <c r="T40" s="252"/>
      <c r="U40" s="252"/>
      <c r="V40" s="252"/>
      <c r="W40" s="252"/>
      <c r="X40" s="252"/>
      <c r="Z40" s="253" t="s">
        <v>210</v>
      </c>
      <c r="AA40" s="259">
        <v>23125768</v>
      </c>
      <c r="AB40" s="259">
        <v>20538508</v>
      </c>
      <c r="AC40" s="259">
        <v>23428423</v>
      </c>
      <c r="AD40" s="259">
        <v>23932527</v>
      </c>
      <c r="AF40" s="253" t="s">
        <v>210</v>
      </c>
      <c r="AG40" s="259">
        <v>16406477</v>
      </c>
      <c r="AH40" s="259">
        <v>15053681</v>
      </c>
      <c r="AI40" s="259">
        <v>16563394</v>
      </c>
      <c r="AJ40" s="259">
        <v>16148010</v>
      </c>
      <c r="AL40" s="253" t="s">
        <v>210</v>
      </c>
      <c r="AM40" s="259">
        <v>1459480</v>
      </c>
      <c r="AN40" s="259">
        <v>1272315</v>
      </c>
      <c r="AO40" s="259">
        <v>1478879</v>
      </c>
      <c r="AP40" s="259">
        <v>1474713</v>
      </c>
    </row>
    <row r="41" spans="1:42" ht="15" customHeight="1">
      <c r="A41" s="252"/>
      <c r="B41" s="252"/>
      <c r="C41" s="252"/>
      <c r="D41" s="252"/>
      <c r="E41" s="252"/>
      <c r="F41" s="252"/>
      <c r="G41" s="252"/>
      <c r="H41" s="252"/>
      <c r="I41" s="252"/>
      <c r="J41" s="252"/>
      <c r="K41" s="252"/>
      <c r="L41" s="252"/>
      <c r="M41" s="252"/>
      <c r="N41" s="252"/>
      <c r="O41" s="252"/>
      <c r="P41" s="252"/>
      <c r="Q41" s="252"/>
      <c r="R41" s="252"/>
      <c r="S41" s="252"/>
      <c r="T41" s="252"/>
      <c r="U41" s="252"/>
      <c r="V41" s="252"/>
      <c r="W41" s="252"/>
      <c r="X41" s="252"/>
      <c r="Z41" s="253" t="s">
        <v>211</v>
      </c>
      <c r="AA41" s="259">
        <v>24306034</v>
      </c>
      <c r="AB41" s="259">
        <v>22269168</v>
      </c>
      <c r="AC41" s="259">
        <v>23652061</v>
      </c>
      <c r="AD41" s="259">
        <v>23546583</v>
      </c>
      <c r="AF41" s="253" t="s">
        <v>211</v>
      </c>
      <c r="AG41" s="259">
        <v>17282258</v>
      </c>
      <c r="AH41" s="259">
        <v>16353888</v>
      </c>
      <c r="AI41" s="259">
        <v>17042833</v>
      </c>
      <c r="AJ41" s="259">
        <v>16416328</v>
      </c>
      <c r="AL41" s="253" t="s">
        <v>211</v>
      </c>
      <c r="AM41" s="259">
        <v>1551040</v>
      </c>
      <c r="AN41" s="259">
        <v>1405762</v>
      </c>
      <c r="AO41" s="259">
        <v>1554049</v>
      </c>
      <c r="AP41" s="259">
        <v>1518965</v>
      </c>
    </row>
    <row r="42" spans="1:42" ht="15" customHeight="1">
      <c r="A42" s="252"/>
      <c r="B42" s="252"/>
      <c r="C42" s="252"/>
      <c r="D42" s="252"/>
      <c r="E42" s="252"/>
      <c r="F42" s="252"/>
      <c r="G42" s="252"/>
      <c r="H42" s="252"/>
      <c r="I42" s="252"/>
      <c r="J42" s="252"/>
      <c r="K42" s="252"/>
      <c r="L42" s="252"/>
      <c r="M42" s="252"/>
      <c r="N42" s="252"/>
      <c r="O42" s="252"/>
      <c r="P42" s="252"/>
      <c r="Q42" s="252"/>
      <c r="R42" s="252"/>
      <c r="S42" s="252"/>
      <c r="T42" s="252"/>
      <c r="U42" s="252"/>
      <c r="V42" s="252"/>
      <c r="W42" s="252"/>
      <c r="X42" s="252"/>
      <c r="Z42" s="253" t="s">
        <v>212</v>
      </c>
      <c r="AA42" s="259">
        <v>21902550</v>
      </c>
      <c r="AB42" s="259">
        <v>21829983</v>
      </c>
      <c r="AC42" s="259">
        <v>23119760</v>
      </c>
      <c r="AD42" s="259"/>
      <c r="AF42" s="253" t="s">
        <v>212</v>
      </c>
      <c r="AG42" s="259">
        <v>16173912</v>
      </c>
      <c r="AH42" s="259">
        <v>16721585</v>
      </c>
      <c r="AI42" s="259">
        <v>16886911</v>
      </c>
      <c r="AJ42" s="259"/>
      <c r="AL42" s="253" t="s">
        <v>212</v>
      </c>
      <c r="AM42" s="259">
        <v>1468306</v>
      </c>
      <c r="AN42" s="259">
        <v>1449810</v>
      </c>
      <c r="AO42" s="259">
        <v>1522958</v>
      </c>
      <c r="AP42" s="259"/>
    </row>
    <row r="43" spans="1:42" ht="15" customHeight="1">
      <c r="A43" s="252"/>
      <c r="B43" s="252"/>
      <c r="C43" s="252"/>
      <c r="D43" s="252"/>
      <c r="E43" s="252"/>
      <c r="F43" s="252"/>
      <c r="G43" s="252"/>
      <c r="H43" s="252"/>
      <c r="I43" s="252"/>
      <c r="J43" s="252"/>
      <c r="K43" s="252"/>
      <c r="L43" s="252"/>
      <c r="M43" s="252"/>
      <c r="N43" s="252"/>
      <c r="O43" s="252"/>
      <c r="P43" s="252"/>
      <c r="Q43" s="252"/>
      <c r="R43" s="252"/>
      <c r="S43" s="252"/>
      <c r="T43" s="252"/>
      <c r="U43" s="252"/>
      <c r="V43" s="252"/>
      <c r="W43" s="252"/>
      <c r="X43" s="252"/>
      <c r="Z43" s="253" t="s">
        <v>213</v>
      </c>
      <c r="AA43" s="259">
        <v>21969911</v>
      </c>
      <c r="AB43" s="259">
        <v>21967773</v>
      </c>
      <c r="AC43" s="259">
        <v>22394269</v>
      </c>
      <c r="AD43" s="259"/>
      <c r="AF43" s="253" t="s">
        <v>213</v>
      </c>
      <c r="AG43" s="259">
        <v>15730480</v>
      </c>
      <c r="AH43" s="259">
        <v>16527782</v>
      </c>
      <c r="AI43" s="259">
        <v>15999030</v>
      </c>
      <c r="AJ43" s="259"/>
      <c r="AL43" s="253" t="s">
        <v>213</v>
      </c>
      <c r="AM43" s="259">
        <v>1426564</v>
      </c>
      <c r="AN43" s="259">
        <v>1425631</v>
      </c>
      <c r="AO43" s="259">
        <v>1468002</v>
      </c>
      <c r="AP43" s="259"/>
    </row>
    <row r="44" spans="1:42" ht="15" customHeight="1">
      <c r="A44" s="252"/>
      <c r="B44" s="252"/>
      <c r="C44" s="252"/>
      <c r="D44" s="252"/>
      <c r="E44" s="252"/>
      <c r="F44" s="252"/>
      <c r="G44" s="252"/>
      <c r="H44" s="252"/>
      <c r="I44" s="252"/>
      <c r="J44" s="252"/>
      <c r="K44" s="252"/>
      <c r="L44" s="252"/>
      <c r="M44" s="252"/>
      <c r="N44" s="252"/>
      <c r="O44" s="252"/>
      <c r="P44" s="252"/>
      <c r="Q44" s="252"/>
      <c r="R44" s="252"/>
      <c r="S44" s="252"/>
      <c r="T44" s="252"/>
      <c r="U44" s="252"/>
      <c r="V44" s="252"/>
      <c r="W44" s="252"/>
      <c r="X44" s="252"/>
      <c r="Z44" s="253" t="s">
        <v>214</v>
      </c>
      <c r="AA44" s="259">
        <v>23848860</v>
      </c>
      <c r="AB44" s="259">
        <v>23542586</v>
      </c>
      <c r="AC44" s="259">
        <v>23042069</v>
      </c>
      <c r="AD44" s="259"/>
      <c r="AF44" s="253" t="s">
        <v>214</v>
      </c>
      <c r="AG44" s="259">
        <v>16909291</v>
      </c>
      <c r="AH44" s="259">
        <v>17663441</v>
      </c>
      <c r="AI44" s="259">
        <v>16285920</v>
      </c>
      <c r="AJ44" s="259"/>
      <c r="AL44" s="253" t="s">
        <v>214</v>
      </c>
      <c r="AM44" s="259">
        <v>1531356</v>
      </c>
      <c r="AN44" s="259">
        <v>1533480</v>
      </c>
      <c r="AO44" s="259">
        <v>1458303</v>
      </c>
      <c r="AP44" s="259"/>
    </row>
    <row r="45" spans="1:42" ht="15" customHeight="1">
      <c r="A45" s="252"/>
      <c r="B45" s="252"/>
      <c r="C45" s="252"/>
      <c r="D45" s="252"/>
      <c r="E45" s="252"/>
      <c r="F45" s="252"/>
      <c r="G45" s="252"/>
      <c r="H45" s="252"/>
      <c r="I45" s="252"/>
      <c r="J45" s="252"/>
      <c r="K45" s="252"/>
      <c r="L45" s="252"/>
      <c r="M45" s="252"/>
      <c r="N45" s="252"/>
      <c r="O45" s="252"/>
      <c r="P45" s="252"/>
      <c r="Q45" s="252"/>
      <c r="R45" s="252"/>
      <c r="S45" s="252"/>
      <c r="T45" s="252"/>
      <c r="U45" s="252"/>
      <c r="V45" s="252"/>
      <c r="W45" s="252"/>
      <c r="X45" s="252"/>
      <c r="Z45" s="253" t="s">
        <v>215</v>
      </c>
      <c r="AA45" s="259">
        <v>21694089</v>
      </c>
      <c r="AB45" s="259">
        <v>23498333</v>
      </c>
      <c r="AC45" s="259">
        <v>23050267</v>
      </c>
      <c r="AD45" s="259"/>
      <c r="AF45" s="253" t="s">
        <v>215</v>
      </c>
      <c r="AG45" s="259">
        <v>15188037</v>
      </c>
      <c r="AH45" s="259">
        <v>17495635</v>
      </c>
      <c r="AI45" s="259">
        <v>16197439</v>
      </c>
      <c r="AJ45" s="259"/>
      <c r="AL45" s="253" t="s">
        <v>215</v>
      </c>
      <c r="AM45" s="259">
        <v>1355608</v>
      </c>
      <c r="AN45" s="259">
        <v>1493039</v>
      </c>
      <c r="AO45" s="259">
        <v>1476539</v>
      </c>
      <c r="AP45" s="259"/>
    </row>
    <row r="46" spans="1:42" ht="15" customHeight="1">
      <c r="A46" s="252"/>
      <c r="B46" s="252"/>
      <c r="C46" s="252"/>
      <c r="D46" s="252"/>
      <c r="E46" s="252"/>
      <c r="F46" s="252"/>
      <c r="G46" s="252"/>
      <c r="H46" s="252"/>
      <c r="I46" s="252"/>
      <c r="J46" s="252"/>
      <c r="K46" s="252"/>
      <c r="L46" s="252"/>
      <c r="M46" s="252"/>
      <c r="N46" s="252"/>
      <c r="O46" s="252"/>
      <c r="P46" s="252"/>
      <c r="Q46" s="252"/>
      <c r="R46" s="252"/>
      <c r="S46" s="252"/>
      <c r="T46" s="252"/>
      <c r="U46" s="252"/>
      <c r="V46" s="252"/>
      <c r="W46" s="252"/>
      <c r="X46" s="252"/>
      <c r="Z46" s="253" t="s">
        <v>216</v>
      </c>
      <c r="AA46" s="259">
        <v>20944890</v>
      </c>
      <c r="AB46" s="259">
        <v>23129018</v>
      </c>
      <c r="AC46" s="259">
        <v>23101926</v>
      </c>
      <c r="AD46" s="259"/>
      <c r="AF46" s="253" t="s">
        <v>216</v>
      </c>
      <c r="AG46" s="259">
        <v>15091336</v>
      </c>
      <c r="AH46" s="259">
        <v>17404768</v>
      </c>
      <c r="AI46" s="259">
        <v>16403302</v>
      </c>
      <c r="AJ46" s="259"/>
      <c r="AL46" s="253" t="s">
        <v>216</v>
      </c>
      <c r="AM46" s="259">
        <v>1342806</v>
      </c>
      <c r="AN46" s="259">
        <v>1495290</v>
      </c>
      <c r="AO46" s="259">
        <v>1479590</v>
      </c>
      <c r="AP46" s="259"/>
    </row>
    <row r="47" spans="1:42" ht="15" customHeight="1">
      <c r="A47" s="252"/>
      <c r="B47" s="252"/>
      <c r="C47" s="252"/>
      <c r="D47" s="252"/>
      <c r="E47" s="252"/>
      <c r="F47" s="252"/>
      <c r="G47" s="252"/>
      <c r="H47" s="252"/>
      <c r="I47" s="252"/>
      <c r="J47" s="252"/>
      <c r="K47" s="252"/>
      <c r="L47" s="252"/>
      <c r="M47" s="252"/>
      <c r="N47" s="252"/>
      <c r="O47" s="252"/>
      <c r="P47" s="252"/>
      <c r="Q47" s="252"/>
      <c r="R47" s="252"/>
      <c r="S47" s="252"/>
      <c r="T47" s="252"/>
      <c r="U47" s="252"/>
      <c r="V47" s="252"/>
      <c r="W47" s="252"/>
      <c r="X47" s="252"/>
      <c r="AB47" s="259"/>
      <c r="AC47" s="259"/>
      <c r="AD47" s="259"/>
      <c r="AH47" s="259"/>
      <c r="AI47" s="259"/>
      <c r="AJ47" s="259"/>
      <c r="AN47" s="259"/>
      <c r="AO47" s="259"/>
      <c r="AP47" s="259"/>
    </row>
    <row r="48" spans="1:42" ht="15" customHeight="1">
      <c r="A48" s="252"/>
      <c r="B48" s="252"/>
      <c r="C48" s="252"/>
      <c r="D48" s="252"/>
      <c r="E48" s="252"/>
      <c r="F48" s="252"/>
      <c r="G48" s="252"/>
      <c r="H48" s="252"/>
      <c r="I48" s="252"/>
      <c r="J48" s="252"/>
      <c r="K48" s="252"/>
      <c r="L48" s="252"/>
      <c r="M48" s="252"/>
      <c r="N48" s="252"/>
      <c r="O48" s="252"/>
      <c r="P48" s="252"/>
      <c r="Q48" s="252"/>
      <c r="R48" s="252"/>
      <c r="S48" s="252"/>
      <c r="T48" s="252"/>
      <c r="U48" s="252"/>
      <c r="V48" s="252"/>
      <c r="W48" s="252"/>
      <c r="X48" s="252"/>
    </row>
    <row r="49" spans="1:27" ht="15" customHeight="1">
      <c r="A49" s="252"/>
      <c r="B49" s="252"/>
      <c r="C49" s="252"/>
      <c r="D49" s="252"/>
      <c r="E49" s="252"/>
      <c r="F49" s="252"/>
      <c r="G49" s="252"/>
      <c r="H49" s="252"/>
      <c r="I49" s="252"/>
      <c r="J49" s="252"/>
      <c r="K49" s="252"/>
      <c r="L49" s="252"/>
      <c r="M49" s="252"/>
      <c r="N49" s="252"/>
      <c r="O49" s="252"/>
      <c r="P49" s="252"/>
      <c r="Q49" s="252"/>
      <c r="R49" s="252"/>
      <c r="S49" s="252"/>
      <c r="T49" s="252"/>
      <c r="U49" s="252"/>
      <c r="V49" s="252"/>
      <c r="W49" s="252"/>
      <c r="X49" s="252"/>
    </row>
    <row r="50" spans="1:27" ht="15" customHeight="1">
      <c r="A50" s="252"/>
      <c r="B50" s="252"/>
      <c r="C50" s="252"/>
      <c r="D50" s="252"/>
      <c r="E50" s="252"/>
      <c r="F50" s="252"/>
      <c r="G50" s="252"/>
      <c r="H50" s="252"/>
      <c r="I50" s="252"/>
      <c r="J50" s="252"/>
      <c r="K50" s="252"/>
      <c r="L50" s="252"/>
      <c r="M50" s="252"/>
      <c r="N50" s="252"/>
      <c r="O50" s="252"/>
      <c r="P50" s="252"/>
      <c r="Q50" s="252"/>
      <c r="R50" s="252"/>
      <c r="S50" s="252"/>
      <c r="T50" s="252"/>
      <c r="U50" s="252"/>
      <c r="V50" s="252"/>
      <c r="W50" s="252"/>
      <c r="X50" s="252"/>
    </row>
    <row r="51" spans="1:27" ht="15" customHeight="1">
      <c r="A51" s="252"/>
      <c r="B51" s="252"/>
      <c r="C51" s="252"/>
      <c r="D51" s="252"/>
      <c r="E51" s="252"/>
      <c r="F51" s="252"/>
      <c r="G51" s="252"/>
      <c r="H51" s="252"/>
      <c r="I51" s="252"/>
      <c r="J51" s="252"/>
      <c r="K51" s="252"/>
      <c r="L51" s="252"/>
      <c r="M51" s="252"/>
      <c r="N51" s="252"/>
      <c r="O51" s="252"/>
      <c r="P51" s="252"/>
      <c r="Q51" s="252"/>
      <c r="R51" s="252"/>
      <c r="S51" s="252"/>
      <c r="T51" s="252"/>
      <c r="U51" s="252"/>
      <c r="V51" s="252"/>
      <c r="W51" s="252"/>
      <c r="X51" s="252"/>
    </row>
    <row r="52" spans="1:27" ht="15" customHeight="1">
      <c r="A52" s="252"/>
      <c r="B52" s="252"/>
      <c r="C52" s="252"/>
      <c r="D52" s="252"/>
      <c r="E52" s="252"/>
      <c r="F52" s="252"/>
      <c r="G52" s="252"/>
      <c r="H52" s="252"/>
      <c r="I52" s="252"/>
      <c r="J52" s="252"/>
      <c r="K52" s="252"/>
      <c r="L52" s="252"/>
      <c r="M52" s="252"/>
      <c r="N52" s="252"/>
      <c r="O52" s="252"/>
      <c r="P52" s="252"/>
      <c r="Q52" s="252"/>
      <c r="R52" s="252"/>
      <c r="S52" s="252"/>
      <c r="T52" s="252"/>
      <c r="U52" s="252"/>
      <c r="V52" s="252"/>
      <c r="W52" s="252"/>
      <c r="X52" s="252"/>
    </row>
    <row r="53" spans="1:27" ht="15" customHeight="1">
      <c r="A53" s="252"/>
      <c r="B53" s="252"/>
      <c r="C53" s="252"/>
      <c r="D53" s="252"/>
      <c r="E53" s="252"/>
      <c r="F53" s="252"/>
      <c r="G53" s="252"/>
      <c r="H53" s="252"/>
      <c r="I53" s="252"/>
      <c r="J53" s="252"/>
      <c r="K53" s="252"/>
      <c r="L53" s="252"/>
      <c r="M53" s="252"/>
      <c r="N53" s="252"/>
      <c r="O53" s="252"/>
      <c r="P53" s="252"/>
      <c r="Q53" s="252"/>
      <c r="R53" s="252"/>
      <c r="S53" s="252"/>
      <c r="T53" s="252"/>
      <c r="U53" s="252"/>
      <c r="V53" s="252"/>
      <c r="W53" s="252"/>
      <c r="X53" s="252"/>
    </row>
    <row r="54" spans="1:27" ht="15" customHeight="1">
      <c r="A54" s="252"/>
      <c r="B54" s="252"/>
      <c r="C54" s="252"/>
      <c r="D54" s="252"/>
      <c r="E54" s="252"/>
      <c r="F54" s="252"/>
      <c r="G54" s="252"/>
      <c r="H54" s="252"/>
      <c r="I54" s="252"/>
      <c r="J54" s="252"/>
      <c r="K54" s="252"/>
      <c r="L54" s="252"/>
      <c r="M54" s="252"/>
      <c r="N54" s="252"/>
      <c r="O54" s="252"/>
      <c r="P54" s="252"/>
      <c r="Q54" s="252"/>
      <c r="R54" s="252"/>
      <c r="S54" s="252"/>
      <c r="T54" s="252"/>
      <c r="U54" s="252"/>
      <c r="V54" s="252"/>
      <c r="W54" s="252"/>
      <c r="X54" s="252"/>
      <c r="Z54" s="259"/>
      <c r="AA54" s="259"/>
    </row>
    <row r="55" spans="1:27" ht="15" customHeight="1">
      <c r="A55" s="252"/>
      <c r="B55" s="252"/>
      <c r="C55" s="252"/>
      <c r="D55" s="252"/>
      <c r="E55" s="252"/>
      <c r="F55" s="252"/>
      <c r="G55" s="252"/>
      <c r="H55" s="252"/>
      <c r="I55" s="252"/>
      <c r="J55" s="252"/>
      <c r="K55" s="252"/>
      <c r="L55" s="252"/>
      <c r="M55" s="252"/>
      <c r="N55" s="252"/>
      <c r="O55" s="252"/>
      <c r="P55" s="252"/>
      <c r="Q55" s="252"/>
      <c r="R55" s="252"/>
      <c r="S55" s="252"/>
      <c r="T55" s="252"/>
      <c r="U55" s="252"/>
      <c r="V55" s="252"/>
      <c r="W55" s="252"/>
      <c r="X55" s="252"/>
      <c r="Z55" s="259"/>
      <c r="AA55" s="259"/>
    </row>
    <row r="56" spans="1:27" ht="15" customHeight="1">
      <c r="A56" s="252"/>
      <c r="B56" s="252"/>
      <c r="C56" s="252"/>
      <c r="D56" s="252"/>
      <c r="E56" s="252"/>
      <c r="F56" s="252"/>
      <c r="G56" s="252"/>
      <c r="H56" s="252"/>
      <c r="I56" s="252"/>
      <c r="J56" s="252"/>
      <c r="K56" s="252"/>
      <c r="L56" s="252"/>
      <c r="M56" s="252"/>
      <c r="N56" s="252"/>
      <c r="O56" s="252"/>
      <c r="P56" s="252"/>
      <c r="Q56" s="252"/>
      <c r="R56" s="252"/>
      <c r="S56" s="252"/>
      <c r="T56" s="252"/>
      <c r="U56" s="252"/>
      <c r="V56" s="252"/>
      <c r="W56" s="252"/>
      <c r="X56" s="252"/>
      <c r="Z56" s="259"/>
      <c r="AA56" s="259"/>
    </row>
    <row r="57" spans="1:27" ht="15" customHeight="1">
      <c r="A57" s="252"/>
      <c r="B57" s="252"/>
      <c r="C57" s="252"/>
      <c r="D57" s="252"/>
      <c r="E57" s="252"/>
      <c r="F57" s="252"/>
      <c r="G57" s="252"/>
      <c r="H57" s="252"/>
      <c r="I57" s="252"/>
      <c r="J57" s="252"/>
      <c r="K57" s="252"/>
      <c r="L57" s="252"/>
      <c r="M57" s="252"/>
      <c r="N57" s="252"/>
      <c r="O57" s="252"/>
      <c r="P57" s="252"/>
      <c r="Q57" s="252"/>
      <c r="R57" s="252"/>
      <c r="S57" s="252"/>
      <c r="T57" s="252"/>
      <c r="U57" s="252"/>
      <c r="V57" s="252"/>
      <c r="W57" s="252"/>
      <c r="X57" s="252"/>
      <c r="Z57" s="259"/>
      <c r="AA57" s="259"/>
    </row>
    <row r="58" spans="1:27" ht="15" customHeight="1">
      <c r="A58" s="252"/>
      <c r="B58" s="252"/>
      <c r="C58" s="252"/>
      <c r="D58" s="252"/>
      <c r="E58" s="252"/>
      <c r="F58" s="252"/>
      <c r="G58" s="252"/>
      <c r="H58" s="252"/>
      <c r="I58" s="252"/>
      <c r="J58" s="252"/>
      <c r="K58" s="252"/>
      <c r="L58" s="252"/>
      <c r="M58" s="252"/>
      <c r="N58" s="252"/>
      <c r="O58" s="252"/>
      <c r="P58" s="252"/>
      <c r="Q58" s="252"/>
      <c r="R58" s="252"/>
      <c r="S58" s="252"/>
      <c r="T58" s="252"/>
      <c r="U58" s="252"/>
      <c r="V58" s="252"/>
      <c r="W58" s="252"/>
      <c r="X58" s="252"/>
      <c r="Z58" s="259"/>
      <c r="AA58" s="259"/>
    </row>
    <row r="59" spans="1:27" ht="15" customHeight="1">
      <c r="A59" s="252"/>
      <c r="B59" s="252"/>
      <c r="C59" s="252"/>
      <c r="D59" s="252"/>
      <c r="E59" s="252"/>
      <c r="F59" s="252"/>
      <c r="G59" s="252"/>
      <c r="H59" s="252"/>
      <c r="I59" s="252"/>
      <c r="J59" s="252"/>
      <c r="K59" s="252"/>
      <c r="L59" s="252"/>
      <c r="M59" s="252"/>
      <c r="N59" s="252"/>
      <c r="O59" s="252"/>
      <c r="P59" s="252"/>
      <c r="Q59" s="252"/>
      <c r="R59" s="252"/>
      <c r="S59" s="252"/>
      <c r="T59" s="252"/>
      <c r="U59" s="252"/>
      <c r="V59" s="252"/>
      <c r="W59" s="252"/>
      <c r="X59" s="252"/>
      <c r="Z59" s="259"/>
      <c r="AA59" s="259"/>
    </row>
    <row r="60" spans="1:27" ht="15" customHeight="1">
      <c r="B60" s="133"/>
      <c r="H60" s="133"/>
      <c r="I60" s="133"/>
      <c r="J60" s="133"/>
      <c r="K60" s="133"/>
      <c r="L60" s="133"/>
      <c r="M60" s="133"/>
      <c r="N60" s="133"/>
      <c r="O60" s="133"/>
      <c r="P60" s="133"/>
      <c r="Q60" s="133"/>
      <c r="Z60" s="259"/>
      <c r="AA60" s="259"/>
    </row>
    <row r="61" spans="1:27" ht="15" customHeight="1">
      <c r="B61" s="133"/>
      <c r="H61" s="16"/>
      <c r="I61" s="17"/>
      <c r="J61" s="16"/>
      <c r="K61" s="16"/>
      <c r="L61" s="17"/>
      <c r="M61" s="17"/>
      <c r="N61" s="16"/>
      <c r="O61" s="16"/>
      <c r="P61" s="17"/>
      <c r="Q61" s="24"/>
      <c r="Z61" s="259"/>
      <c r="AA61" s="259"/>
    </row>
    <row r="62" spans="1:27" ht="15" customHeight="1">
      <c r="B62" s="133"/>
      <c r="H62"/>
      <c r="I62"/>
      <c r="J62" s="17"/>
      <c r="K62" s="17"/>
      <c r="L62" s="17"/>
      <c r="M62"/>
      <c r="N62" s="17"/>
      <c r="O62" s="17"/>
      <c r="P62" s="17"/>
      <c r="Q62" s="17"/>
      <c r="Z62" s="259"/>
      <c r="AA62" s="259"/>
    </row>
    <row r="63" spans="1:27" ht="15" customHeight="1">
      <c r="B63" s="133"/>
      <c r="H63"/>
      <c r="I63"/>
      <c r="J63" s="133"/>
      <c r="K63" s="133"/>
      <c r="L63" s="133"/>
      <c r="M63"/>
      <c r="N63" s="133"/>
      <c r="O63" s="133"/>
      <c r="P63" s="133"/>
      <c r="Q63" s="133"/>
      <c r="Z63" s="259"/>
      <c r="AA63" s="259"/>
    </row>
    <row r="64" spans="1:27" ht="15" customHeight="1">
      <c r="B64" s="133"/>
      <c r="C64" s="133"/>
      <c r="D64" s="133"/>
      <c r="E64" s="133"/>
      <c r="F64" s="133"/>
      <c r="G64" s="133"/>
      <c r="H64"/>
      <c r="I64" s="133"/>
      <c r="J64" s="133"/>
      <c r="K64" s="133"/>
      <c r="L64" s="133"/>
      <c r="M64" s="133"/>
      <c r="N64" s="133"/>
      <c r="O64" s="133"/>
      <c r="P64" s="133"/>
      <c r="Q64" s="133"/>
      <c r="Z64" s="259"/>
      <c r="AA64" s="259"/>
    </row>
    <row r="65" spans="2:27" ht="15" customHeight="1">
      <c r="B65" s="133"/>
      <c r="C65" s="133"/>
      <c r="D65" s="133"/>
      <c r="E65" s="133"/>
      <c r="F65" s="133"/>
      <c r="G65" s="133"/>
      <c r="H65" s="133"/>
      <c r="I65" s="133"/>
      <c r="J65" s="133"/>
      <c r="K65" s="133"/>
      <c r="L65" s="133"/>
      <c r="M65" s="133"/>
      <c r="N65" s="133"/>
      <c r="O65" s="133"/>
      <c r="P65" s="133"/>
      <c r="Q65" s="133"/>
      <c r="Z65" s="259"/>
      <c r="AA65" s="259"/>
    </row>
    <row r="66" spans="2:27" ht="15" customHeight="1">
      <c r="B66" s="133"/>
      <c r="C66" s="17"/>
      <c r="D66" s="16"/>
      <c r="E66" s="16"/>
      <c r="F66" s="17"/>
      <c r="G66" s="24"/>
      <c r="H66" s="16"/>
      <c r="I66" s="17"/>
      <c r="J66" s="16"/>
      <c r="K66" s="16"/>
      <c r="L66" s="17"/>
      <c r="M66" s="17"/>
      <c r="N66" s="16"/>
      <c r="O66" s="16"/>
      <c r="P66" s="17"/>
      <c r="Q66" s="24"/>
    </row>
    <row r="67" spans="2:27" ht="15" customHeight="1">
      <c r="B67" s="133"/>
      <c r="C67"/>
      <c r="D67" s="17"/>
      <c r="E67" s="17"/>
      <c r="F67" s="17"/>
      <c r="G67" s="17"/>
      <c r="H67"/>
      <c r="I67"/>
      <c r="J67" s="17"/>
      <c r="K67" s="17"/>
      <c r="L67" s="17"/>
      <c r="M67"/>
      <c r="N67" s="17"/>
      <c r="O67" s="17"/>
      <c r="P67" s="17"/>
      <c r="Q67" s="17"/>
    </row>
    <row r="68" spans="2:27" ht="15" customHeight="1">
      <c r="B68" s="133"/>
      <c r="C68"/>
      <c r="D68" s="133"/>
      <c r="E68" s="133"/>
      <c r="F68" s="133"/>
      <c r="G68" s="133"/>
      <c r="H68"/>
      <c r="I68"/>
      <c r="J68" s="133"/>
      <c r="K68" s="133"/>
      <c r="L68" s="133"/>
      <c r="M68"/>
      <c r="N68" s="133"/>
      <c r="O68" s="133"/>
      <c r="P68" s="133"/>
      <c r="Q68" s="133"/>
    </row>
  </sheetData>
  <pageMargins left="0.63" right="0.25" top="0.47" bottom="0.19" header="0.3" footer="0.15"/>
  <pageSetup paperSize="9" scale="54" orientation="landscape" r:id="rId1"/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7CC721-7831-43F7-B88D-B3D51EA22C8C}">
  <sheetPr>
    <pageSetUpPr fitToPage="1"/>
  </sheetPr>
  <dimension ref="A1:AQ59"/>
  <sheetViews>
    <sheetView showGridLines="0" zoomScale="70" zoomScaleNormal="70" workbookViewId="0"/>
  </sheetViews>
  <sheetFormatPr baseColWidth="10" defaultColWidth="11.44140625" defaultRowHeight="15" customHeight="1"/>
  <cols>
    <col min="1" max="1" width="3.6640625" style="247" customWidth="1"/>
    <col min="2" max="8" width="11.5546875" style="247" customWidth="1"/>
    <col min="9" max="9" width="3.6640625" style="247" customWidth="1"/>
    <col min="10" max="16" width="11.5546875" style="247" customWidth="1"/>
    <col min="17" max="17" width="3.6640625" style="247" customWidth="1"/>
    <col min="18" max="25" width="11.5546875" style="247" customWidth="1"/>
    <col min="26" max="27" width="12.88671875" style="263" customWidth="1"/>
    <col min="28" max="29" width="12.88671875" style="264" customWidth="1"/>
    <col min="30" max="31" width="12.88671875" style="263" customWidth="1"/>
    <col min="32" max="33" width="12.88671875" style="264" customWidth="1"/>
    <col min="34" max="35" width="12.88671875" style="263" customWidth="1"/>
    <col min="36" max="37" width="12.88671875" style="264" customWidth="1"/>
    <col min="38" max="43" width="12.88671875" style="263" customWidth="1"/>
    <col min="44" max="63" width="12.88671875" style="247" customWidth="1"/>
    <col min="64" max="16384" width="11.44140625" style="247"/>
  </cols>
  <sheetData>
    <row r="1" spans="1:39" ht="24.6">
      <c r="B1" s="251" t="s">
        <v>220</v>
      </c>
      <c r="C1" s="260"/>
      <c r="D1" s="260"/>
      <c r="E1" s="260"/>
      <c r="F1" s="260"/>
      <c r="G1" s="260"/>
      <c r="H1" s="260"/>
      <c r="I1" s="260"/>
      <c r="J1" s="260"/>
      <c r="K1" s="260"/>
      <c r="T1" s="261"/>
      <c r="U1" s="261"/>
      <c r="V1" s="261"/>
      <c r="W1" s="261"/>
      <c r="X1" s="261"/>
      <c r="Y1" s="261"/>
      <c r="Z1" s="262" t="s">
        <v>221</v>
      </c>
    </row>
    <row r="2" spans="1:39" ht="15" customHeight="1">
      <c r="A2" s="261"/>
      <c r="B2" s="261"/>
      <c r="C2" s="261"/>
      <c r="D2" s="261"/>
      <c r="E2" s="261"/>
      <c r="F2" s="261"/>
      <c r="G2" s="261"/>
      <c r="H2" s="261"/>
      <c r="I2" s="265"/>
      <c r="J2" s="265"/>
      <c r="K2" s="265"/>
      <c r="L2" s="265"/>
      <c r="M2" s="265"/>
      <c r="N2" s="265"/>
      <c r="O2" s="265"/>
      <c r="P2" s="265"/>
      <c r="Q2" s="265"/>
      <c r="R2" s="265"/>
      <c r="S2" s="265"/>
      <c r="T2" s="261"/>
      <c r="U2" s="261"/>
      <c r="V2" s="261"/>
      <c r="W2" s="261"/>
      <c r="X2" s="261"/>
      <c r="Y2" s="261"/>
      <c r="Z2" s="262" t="s">
        <v>222</v>
      </c>
    </row>
    <row r="3" spans="1:39" ht="15" customHeight="1">
      <c r="A3" s="261"/>
      <c r="B3" s="261"/>
      <c r="C3" s="261"/>
      <c r="D3" s="261"/>
      <c r="E3" s="261"/>
      <c r="F3" s="261"/>
      <c r="G3" s="261"/>
      <c r="H3" s="261"/>
      <c r="I3" s="261"/>
      <c r="J3" s="261"/>
      <c r="K3" s="261"/>
      <c r="L3" s="261"/>
      <c r="M3" s="261"/>
      <c r="N3" s="261"/>
      <c r="O3" s="261"/>
      <c r="P3" s="261"/>
      <c r="Q3" s="261"/>
      <c r="R3" s="261"/>
      <c r="S3" s="261"/>
      <c r="T3" s="261"/>
      <c r="U3" s="261"/>
      <c r="V3" s="261"/>
      <c r="W3" s="261"/>
      <c r="X3" s="261"/>
      <c r="Y3" s="261"/>
      <c r="Z3" s="262" t="s">
        <v>223</v>
      </c>
    </row>
    <row r="4" spans="1:39" ht="15" customHeight="1">
      <c r="A4" s="261"/>
      <c r="B4" s="261"/>
      <c r="C4" s="261"/>
      <c r="D4" s="261"/>
      <c r="E4" s="261"/>
      <c r="F4" s="261"/>
      <c r="G4" s="261"/>
      <c r="H4" s="261"/>
      <c r="I4" s="261"/>
      <c r="J4" s="261"/>
      <c r="K4" s="261"/>
      <c r="L4" s="261"/>
      <c r="M4" s="261"/>
      <c r="N4" s="261"/>
      <c r="O4" s="261"/>
      <c r="P4" s="261"/>
      <c r="Q4" s="261"/>
      <c r="R4" s="261"/>
      <c r="S4" s="261"/>
      <c r="T4" s="261"/>
      <c r="U4" s="261"/>
      <c r="V4" s="261"/>
      <c r="W4" s="261"/>
      <c r="Y4" s="261"/>
      <c r="Z4" s="262" t="s">
        <v>224</v>
      </c>
    </row>
    <row r="5" spans="1:39" ht="15" customHeight="1">
      <c r="A5" s="261"/>
      <c r="B5" s="261"/>
      <c r="C5" s="261"/>
      <c r="D5" s="261"/>
      <c r="E5" s="261"/>
      <c r="F5" s="261"/>
      <c r="G5" s="261"/>
      <c r="H5" s="261"/>
      <c r="I5" s="261"/>
      <c r="J5" s="261"/>
      <c r="K5" s="261"/>
      <c r="L5" s="261"/>
      <c r="M5" s="261"/>
      <c r="N5" s="261"/>
      <c r="O5" s="261"/>
      <c r="P5" s="261"/>
      <c r="Q5" s="261"/>
      <c r="R5" s="261"/>
      <c r="S5" s="261"/>
      <c r="T5" s="261"/>
      <c r="U5" s="261"/>
      <c r="V5" s="261"/>
      <c r="W5" s="261"/>
      <c r="Y5" s="261"/>
      <c r="AE5" s="266"/>
    </row>
    <row r="6" spans="1:39" ht="15" customHeight="1">
      <c r="A6" s="261"/>
      <c r="B6" s="261"/>
      <c r="C6" s="261"/>
      <c r="D6" s="261"/>
      <c r="E6" s="261"/>
      <c r="F6" s="261"/>
      <c r="G6" s="261"/>
      <c r="H6" s="261"/>
      <c r="I6" s="261"/>
      <c r="J6" s="261"/>
      <c r="K6" s="261"/>
      <c r="L6" s="261"/>
      <c r="M6" s="261"/>
      <c r="N6" s="261"/>
      <c r="O6" s="261"/>
      <c r="P6" s="261"/>
      <c r="Q6" s="261"/>
      <c r="R6" s="261"/>
      <c r="S6" s="261"/>
      <c r="T6" s="261"/>
      <c r="U6" s="261"/>
      <c r="V6" s="261"/>
      <c r="W6" s="261"/>
      <c r="X6" s="256" t="s">
        <v>201</v>
      </c>
      <c r="Y6" s="261"/>
      <c r="Z6" s="266" t="s">
        <v>202</v>
      </c>
      <c r="AA6" s="264"/>
      <c r="AC6" s="263"/>
      <c r="AD6" s="266" t="s">
        <v>203</v>
      </c>
      <c r="AE6" s="264"/>
      <c r="AG6" s="263"/>
      <c r="AH6" s="266" t="s">
        <v>204</v>
      </c>
      <c r="AI6" s="264"/>
      <c r="AK6" s="263"/>
    </row>
    <row r="7" spans="1:39" ht="15" customHeight="1" thickBot="1">
      <c r="A7" s="261"/>
      <c r="B7" s="261"/>
      <c r="C7" s="261"/>
      <c r="D7" s="261"/>
      <c r="E7" s="261"/>
      <c r="F7" s="261"/>
      <c r="G7" s="261"/>
      <c r="H7" s="261"/>
      <c r="I7" s="261"/>
      <c r="J7" s="261"/>
      <c r="K7" s="261"/>
      <c r="L7" s="261"/>
      <c r="M7" s="261"/>
      <c r="N7" s="261"/>
      <c r="O7" s="261"/>
      <c r="P7" s="261"/>
      <c r="Q7" s="261"/>
      <c r="R7" s="261"/>
      <c r="S7" s="261"/>
      <c r="T7" s="261"/>
      <c r="U7" s="261"/>
      <c r="V7" s="261"/>
      <c r="W7" s="261"/>
      <c r="X7" s="261"/>
      <c r="Y7" s="261"/>
      <c r="AA7" s="267">
        <v>2021</v>
      </c>
      <c r="AB7" s="267">
        <v>2022</v>
      </c>
      <c r="AC7" s="263"/>
      <c r="AE7" s="267">
        <v>2021</v>
      </c>
      <c r="AF7" s="267">
        <v>2022</v>
      </c>
      <c r="AG7" s="263"/>
      <c r="AI7" s="267">
        <v>2021</v>
      </c>
      <c r="AJ7" s="267">
        <v>2022</v>
      </c>
      <c r="AK7" s="263"/>
    </row>
    <row r="8" spans="1:39" ht="15" customHeight="1">
      <c r="A8" s="261"/>
      <c r="B8" s="261"/>
      <c r="C8" s="261"/>
      <c r="D8" s="261"/>
      <c r="E8" s="261"/>
      <c r="F8" s="261"/>
      <c r="G8" s="261"/>
      <c r="H8" s="261"/>
      <c r="I8" s="261"/>
      <c r="J8" s="261"/>
      <c r="K8" s="261"/>
      <c r="L8" s="261"/>
      <c r="M8" s="261"/>
      <c r="N8" s="261"/>
      <c r="O8" s="261"/>
      <c r="P8" s="261"/>
      <c r="Q8" s="261"/>
      <c r="R8" s="261"/>
      <c r="S8" s="261"/>
      <c r="T8" s="261"/>
      <c r="U8" s="261"/>
      <c r="V8" s="261"/>
      <c r="W8" s="261"/>
      <c r="X8" s="261"/>
      <c r="Y8" s="261"/>
      <c r="Z8" s="263" t="s">
        <v>205</v>
      </c>
      <c r="AA8" s="264">
        <v>-7.2201224602575137E-2</v>
      </c>
      <c r="AB8" s="264">
        <v>0.10032763489485419</v>
      </c>
      <c r="AC8" s="263"/>
      <c r="AD8" s="263" t="s">
        <v>205</v>
      </c>
      <c r="AE8" s="264">
        <v>-0.17792630991703062</v>
      </c>
      <c r="AF8" s="264">
        <v>0.14856750269498575</v>
      </c>
      <c r="AG8" s="263"/>
      <c r="AH8" s="263" t="s">
        <v>205</v>
      </c>
      <c r="AI8" s="264">
        <v>-8.8871832047763069E-2</v>
      </c>
      <c r="AJ8" s="264">
        <v>0.26391040888376266</v>
      </c>
      <c r="AK8" s="263"/>
      <c r="AL8" s="268" t="s">
        <v>225</v>
      </c>
      <c r="AM8" s="269">
        <v>2022</v>
      </c>
    </row>
    <row r="9" spans="1:39" ht="15" customHeight="1" thickBot="1">
      <c r="A9" s="261"/>
      <c r="B9" s="261"/>
      <c r="C9" s="261"/>
      <c r="D9" s="261"/>
      <c r="E9" s="261"/>
      <c r="F9" s="261"/>
      <c r="G9" s="261"/>
      <c r="H9" s="261"/>
      <c r="I9" s="261"/>
      <c r="J9" s="261"/>
      <c r="K9" s="261"/>
      <c r="L9" s="261"/>
      <c r="M9" s="261"/>
      <c r="N9" s="261"/>
      <c r="O9" s="261"/>
      <c r="P9" s="261"/>
      <c r="Q9" s="261"/>
      <c r="R9" s="261"/>
      <c r="S9" s="261"/>
      <c r="T9" s="261"/>
      <c r="U9" s="261"/>
      <c r="V9" s="261"/>
      <c r="W9" s="261"/>
      <c r="X9" s="261"/>
      <c r="Y9" s="261"/>
      <c r="Z9" s="263" t="s">
        <v>206</v>
      </c>
      <c r="AA9" s="264">
        <v>-6.6668414505015788E-2</v>
      </c>
      <c r="AB9" s="264">
        <v>9.3288286965419326E-2</v>
      </c>
      <c r="AC9" s="263"/>
      <c r="AD9" s="263" t="s">
        <v>206</v>
      </c>
      <c r="AE9" s="264">
        <v>-0.15681915443965877</v>
      </c>
      <c r="AF9" s="264">
        <v>0.14900524483073341</v>
      </c>
      <c r="AG9" s="263"/>
      <c r="AH9" s="263" t="s">
        <v>206</v>
      </c>
      <c r="AI9" s="264">
        <v>-7.108549272914047E-2</v>
      </c>
      <c r="AJ9" s="264">
        <v>0.24027416704411322</v>
      </c>
      <c r="AK9" s="263"/>
      <c r="AL9" s="270" t="s">
        <v>226</v>
      </c>
      <c r="AM9" s="271">
        <v>2021</v>
      </c>
    </row>
    <row r="10" spans="1:39" ht="15" customHeight="1">
      <c r="A10" s="261"/>
      <c r="B10" s="261"/>
      <c r="C10" s="261"/>
      <c r="D10" s="261"/>
      <c r="E10" s="261"/>
      <c r="F10" s="261"/>
      <c r="G10" s="261"/>
      <c r="H10" s="261"/>
      <c r="I10" s="261"/>
      <c r="J10" s="261"/>
      <c r="K10" s="261"/>
      <c r="L10" s="261"/>
      <c r="M10" s="261"/>
      <c r="N10" s="261"/>
      <c r="O10" s="261"/>
      <c r="P10" s="261"/>
      <c r="Q10" s="261"/>
      <c r="R10" s="261"/>
      <c r="S10" s="261"/>
      <c r="T10" s="261"/>
      <c r="U10" s="261"/>
      <c r="V10" s="261"/>
      <c r="W10" s="261"/>
      <c r="X10" s="261"/>
      <c r="Y10" s="261"/>
      <c r="Z10" s="263" t="s">
        <v>207</v>
      </c>
      <c r="AA10" s="264">
        <v>-2.8344070185333834E-2</v>
      </c>
      <c r="AB10" s="264">
        <v>5.6148488778304542E-2</v>
      </c>
      <c r="AC10" s="263"/>
      <c r="AD10" s="263" t="s">
        <v>207</v>
      </c>
      <c r="AE10" s="264">
        <v>-0.11696213495499108</v>
      </c>
      <c r="AF10" s="264">
        <v>0.11245768695199644</v>
      </c>
      <c r="AG10" s="263"/>
      <c r="AH10" s="263" t="s">
        <v>207</v>
      </c>
      <c r="AI10" s="264">
        <v>-1.7593952076477848E-2</v>
      </c>
      <c r="AJ10" s="264">
        <v>0.1387519431196732</v>
      </c>
      <c r="AK10" s="263"/>
    </row>
    <row r="11" spans="1:39" ht="15" customHeight="1">
      <c r="A11" s="261"/>
      <c r="B11" s="261"/>
      <c r="C11" s="261"/>
      <c r="D11" s="261"/>
      <c r="E11" s="261"/>
      <c r="F11" s="261"/>
      <c r="G11" s="261"/>
      <c r="H11" s="261"/>
      <c r="I11" s="261"/>
      <c r="J11" s="261"/>
      <c r="K11" s="261"/>
      <c r="L11" s="261"/>
      <c r="M11" s="261"/>
      <c r="N11" s="261"/>
      <c r="O11" s="261"/>
      <c r="P11" s="261"/>
      <c r="Q11" s="261"/>
      <c r="R11" s="261"/>
      <c r="S11" s="261"/>
      <c r="T11" s="261"/>
      <c r="U11" s="261"/>
      <c r="V11" s="261"/>
      <c r="W11" s="261"/>
      <c r="X11" s="261"/>
      <c r="Y11" s="261"/>
      <c r="Z11" s="263" t="s">
        <v>208</v>
      </c>
      <c r="AA11" s="264">
        <v>-5.7325572809745044E-4</v>
      </c>
      <c r="AB11" s="264">
        <v>5.8997513498875519E-2</v>
      </c>
      <c r="AC11" s="263"/>
      <c r="AD11" s="263" t="s">
        <v>208</v>
      </c>
      <c r="AE11" s="264">
        <v>-0.11595235834858542</v>
      </c>
      <c r="AF11" s="264">
        <v>0.13223409586123908</v>
      </c>
      <c r="AG11" s="263"/>
      <c r="AH11" s="263" t="s">
        <v>208</v>
      </c>
      <c r="AI11" s="264">
        <v>3.3997020675711698E-2</v>
      </c>
      <c r="AJ11" s="264">
        <v>0.12524430974707529</v>
      </c>
      <c r="AK11" s="263"/>
    </row>
    <row r="12" spans="1:39" ht="15" customHeight="1">
      <c r="A12" s="261"/>
      <c r="B12" s="261"/>
      <c r="C12" s="261"/>
      <c r="D12" s="261"/>
      <c r="E12" s="261"/>
      <c r="F12" s="261"/>
      <c r="G12" s="261"/>
      <c r="H12" s="261"/>
      <c r="I12" s="261"/>
      <c r="J12" s="261"/>
      <c r="K12" s="261"/>
      <c r="L12" s="261"/>
      <c r="M12" s="261"/>
      <c r="N12" s="261"/>
      <c r="O12" s="261"/>
      <c r="P12" s="261"/>
      <c r="Q12" s="261"/>
      <c r="R12" s="261"/>
      <c r="S12" s="261"/>
      <c r="T12" s="261"/>
      <c r="U12" s="261"/>
      <c r="V12" s="261"/>
      <c r="W12" s="261"/>
      <c r="X12" s="261"/>
      <c r="Y12" s="261"/>
      <c r="Z12" s="263" t="s">
        <v>209</v>
      </c>
      <c r="AA12" s="264">
        <v>3.390670658299328E-2</v>
      </c>
      <c r="AB12" s="264">
        <v>7.3313610554215536E-2</v>
      </c>
      <c r="AC12" s="263"/>
      <c r="AD12" s="263" t="s">
        <v>209</v>
      </c>
      <c r="AE12" s="264">
        <v>-7.7024265100422581E-2</v>
      </c>
      <c r="AF12" s="264">
        <v>0.12498097655058843</v>
      </c>
      <c r="AG12" s="263"/>
      <c r="AH12" s="263" t="s">
        <v>209</v>
      </c>
      <c r="AI12" s="264">
        <v>8.9313646457463564E-2</v>
      </c>
      <c r="AJ12" s="264">
        <v>0.13890323046813166</v>
      </c>
      <c r="AK12" s="263"/>
    </row>
    <row r="13" spans="1:39" ht="15" customHeight="1">
      <c r="A13" s="261"/>
      <c r="B13" s="261"/>
      <c r="C13" s="261"/>
      <c r="D13" s="261"/>
      <c r="E13" s="261"/>
      <c r="F13" s="261"/>
      <c r="G13" s="261"/>
      <c r="H13" s="261"/>
      <c r="I13" s="261"/>
      <c r="J13" s="261"/>
      <c r="K13" s="261"/>
      <c r="L13" s="261"/>
      <c r="M13" s="261"/>
      <c r="N13" s="261"/>
      <c r="O13" s="261"/>
      <c r="P13" s="261"/>
      <c r="Q13" s="261"/>
      <c r="R13" s="261"/>
      <c r="S13" s="261"/>
      <c r="T13" s="261"/>
      <c r="U13" s="261"/>
      <c r="V13" s="261"/>
      <c r="W13" s="261"/>
      <c r="X13" s="261"/>
      <c r="Y13" s="261"/>
      <c r="Z13" s="263" t="s">
        <v>210</v>
      </c>
      <c r="AA13" s="264">
        <v>4.6953426504110073E-2</v>
      </c>
      <c r="AB13" s="264">
        <v>7.3439596797486642E-2</v>
      </c>
      <c r="AC13" s="263"/>
      <c r="AD13" s="263" t="s">
        <v>210</v>
      </c>
      <c r="AE13" s="264">
        <v>-5.9606414433635138E-2</v>
      </c>
      <c r="AF13" s="264">
        <v>0.12482933296494295</v>
      </c>
      <c r="AG13" s="263"/>
      <c r="AH13" s="263" t="s">
        <v>210</v>
      </c>
      <c r="AI13" s="264">
        <v>0.1047887990879228</v>
      </c>
      <c r="AJ13" s="264">
        <v>0.1370323317680443</v>
      </c>
      <c r="AK13" s="263"/>
    </row>
    <row r="14" spans="1:39" ht="15" customHeight="1">
      <c r="A14" s="261"/>
      <c r="B14" s="261"/>
      <c r="C14" s="261"/>
      <c r="D14" s="261"/>
      <c r="E14" s="261"/>
      <c r="F14" s="261"/>
      <c r="G14" s="261"/>
      <c r="H14" s="261"/>
      <c r="I14" s="261"/>
      <c r="J14" s="261"/>
      <c r="K14" s="261"/>
      <c r="L14" s="261"/>
      <c r="M14" s="261"/>
      <c r="N14" s="261"/>
      <c r="O14" s="261"/>
      <c r="P14" s="261"/>
      <c r="Q14" s="261"/>
      <c r="R14" s="261"/>
      <c r="S14" s="261"/>
      <c r="T14" s="261"/>
      <c r="U14" s="261"/>
      <c r="V14" s="261"/>
      <c r="W14" s="261"/>
      <c r="X14" s="261"/>
      <c r="Y14" s="261"/>
      <c r="Z14" s="263" t="s">
        <v>211</v>
      </c>
      <c r="AA14" s="264">
        <v>5.321626473091072E-2</v>
      </c>
      <c r="AB14" s="264">
        <v>6.9328686383827859E-2</v>
      </c>
      <c r="AC14" s="263"/>
      <c r="AD14" s="263" t="s">
        <v>211</v>
      </c>
      <c r="AE14" s="264">
        <v>-4.2766537305600705E-2</v>
      </c>
      <c r="AF14" s="264">
        <v>0.12420096505996853</v>
      </c>
      <c r="AG14" s="263"/>
      <c r="AH14" s="263" t="s">
        <v>211</v>
      </c>
      <c r="AI14" s="264">
        <v>0.12234334972297461</v>
      </c>
      <c r="AJ14" s="264">
        <v>0.12142355404340237</v>
      </c>
      <c r="AK14" s="263"/>
    </row>
    <row r="15" spans="1:39" ht="15" customHeight="1">
      <c r="A15" s="261"/>
      <c r="B15" s="261"/>
      <c r="C15" s="261"/>
      <c r="D15" s="261"/>
      <c r="E15" s="261"/>
      <c r="F15" s="261"/>
      <c r="G15" s="261"/>
      <c r="H15" s="261"/>
      <c r="I15" s="261"/>
      <c r="J15" s="261"/>
      <c r="K15" s="261"/>
      <c r="L15" s="261"/>
      <c r="M15" s="261"/>
      <c r="N15" s="261"/>
      <c r="O15" s="261"/>
      <c r="P15" s="261"/>
      <c r="Q15" s="261"/>
      <c r="R15" s="261"/>
      <c r="S15" s="261"/>
      <c r="T15" s="261"/>
      <c r="U15" s="261"/>
      <c r="V15" s="261"/>
      <c r="W15" s="261"/>
      <c r="X15" s="261"/>
      <c r="Y15" s="261"/>
      <c r="Z15" s="263" t="s">
        <v>212</v>
      </c>
      <c r="AA15" s="264">
        <v>6.3655221527360764E-2</v>
      </c>
      <c r="AC15" s="263"/>
      <c r="AD15" s="263" t="s">
        <v>212</v>
      </c>
      <c r="AE15" s="264">
        <v>-1.5460735481822497E-2</v>
      </c>
      <c r="AG15" s="263"/>
      <c r="AH15" s="263" t="s">
        <v>212</v>
      </c>
      <c r="AI15" s="264">
        <v>0.14209143876768907</v>
      </c>
      <c r="AK15" s="263"/>
    </row>
    <row r="16" spans="1:39" ht="15" customHeight="1">
      <c r="A16" s="261"/>
      <c r="B16" s="261"/>
      <c r="C16" s="261"/>
      <c r="D16" s="261"/>
      <c r="E16" s="261"/>
      <c r="F16" s="261"/>
      <c r="G16" s="261"/>
      <c r="H16" s="261"/>
      <c r="I16" s="261"/>
      <c r="J16" s="261"/>
      <c r="K16" s="261"/>
      <c r="L16" s="261"/>
      <c r="M16" s="261"/>
      <c r="N16" s="261"/>
      <c r="O16" s="261"/>
      <c r="P16" s="261"/>
      <c r="Q16" s="261"/>
      <c r="R16" s="261"/>
      <c r="S16" s="261"/>
      <c r="T16" s="261"/>
      <c r="U16" s="261"/>
      <c r="V16" s="261"/>
      <c r="W16" s="261"/>
      <c r="X16" s="261"/>
      <c r="Y16" s="261"/>
      <c r="Z16" s="263" t="s">
        <v>213</v>
      </c>
      <c r="AA16" s="264">
        <v>6.0889961969038495E-2</v>
      </c>
      <c r="AC16" s="263"/>
      <c r="AD16" s="263" t="s">
        <v>213</v>
      </c>
      <c r="AE16" s="264">
        <v>-6.2521025784393206E-3</v>
      </c>
      <c r="AG16" s="263"/>
      <c r="AH16" s="263" t="s">
        <v>213</v>
      </c>
      <c r="AI16" s="264">
        <v>0.12490043182571028</v>
      </c>
      <c r="AK16" s="263"/>
    </row>
    <row r="17" spans="1:37" ht="15" customHeight="1">
      <c r="A17" s="261"/>
      <c r="B17" s="261"/>
      <c r="C17" s="261"/>
      <c r="D17" s="261"/>
      <c r="E17" s="261"/>
      <c r="F17" s="261"/>
      <c r="G17" s="261"/>
      <c r="H17" s="261"/>
      <c r="I17" s="261"/>
      <c r="J17" s="261"/>
      <c r="K17" s="261"/>
      <c r="L17" s="261"/>
      <c r="M17" s="261"/>
      <c r="N17" s="261"/>
      <c r="O17" s="261"/>
      <c r="P17" s="261"/>
      <c r="Q17" s="261"/>
      <c r="R17" s="261"/>
      <c r="S17" s="261"/>
      <c r="T17" s="261"/>
      <c r="U17" s="261"/>
      <c r="V17" s="261"/>
      <c r="W17" s="261"/>
      <c r="X17" s="261"/>
      <c r="Y17" s="261"/>
      <c r="Z17" s="263" t="s">
        <v>214</v>
      </c>
      <c r="AA17" s="264">
        <v>5.6689476150910849E-2</v>
      </c>
      <c r="AC17" s="263"/>
      <c r="AD17" s="263" t="s">
        <v>214</v>
      </c>
      <c r="AE17" s="264">
        <v>2.9161693914144847E-3</v>
      </c>
      <c r="AG17" s="263"/>
      <c r="AH17" s="263" t="s">
        <v>214</v>
      </c>
      <c r="AI17" s="264">
        <v>0.11001445710713412</v>
      </c>
      <c r="AK17" s="263"/>
    </row>
    <row r="18" spans="1:37" ht="15" customHeight="1">
      <c r="A18" s="261"/>
      <c r="B18" s="261"/>
      <c r="C18" s="261"/>
      <c r="D18" s="261"/>
      <c r="E18" s="261"/>
      <c r="F18" s="261"/>
      <c r="G18" s="261"/>
      <c r="H18" s="261"/>
      <c r="I18" s="261"/>
      <c r="J18" s="261"/>
      <c r="K18" s="261"/>
      <c r="L18" s="261"/>
      <c r="M18" s="261"/>
      <c r="N18" s="261"/>
      <c r="O18" s="261"/>
      <c r="P18" s="261"/>
      <c r="Q18" s="261"/>
      <c r="R18" s="261"/>
      <c r="S18" s="261"/>
      <c r="T18" s="261"/>
      <c r="U18" s="261"/>
      <c r="V18" s="261"/>
      <c r="W18" s="261"/>
      <c r="X18" s="261"/>
      <c r="Y18" s="261"/>
      <c r="Z18" s="263" t="s">
        <v>215</v>
      </c>
      <c r="AA18" s="264">
        <v>5.5744720786396015E-2</v>
      </c>
      <c r="AC18" s="263"/>
      <c r="AD18" s="263" t="s">
        <v>215</v>
      </c>
      <c r="AE18" s="264">
        <v>1.8766975941681495E-2</v>
      </c>
      <c r="AG18" s="263"/>
      <c r="AH18" s="263" t="s">
        <v>215</v>
      </c>
      <c r="AI18" s="264">
        <v>9.4031503256254603E-2</v>
      </c>
      <c r="AK18" s="263"/>
    </row>
    <row r="19" spans="1:37" ht="15" customHeight="1">
      <c r="A19" s="261"/>
      <c r="B19" s="261"/>
      <c r="C19" s="261"/>
      <c r="D19" s="261"/>
      <c r="E19" s="261"/>
      <c r="F19" s="261"/>
      <c r="G19" s="261"/>
      <c r="H19" s="261"/>
      <c r="I19" s="261"/>
      <c r="J19" s="261"/>
      <c r="K19" s="261"/>
      <c r="L19" s="261"/>
      <c r="M19" s="261"/>
      <c r="N19" s="261"/>
      <c r="O19" s="261"/>
      <c r="P19" s="261"/>
      <c r="Q19" s="261"/>
      <c r="R19" s="261"/>
      <c r="S19" s="261"/>
      <c r="T19" s="261"/>
      <c r="U19" s="261"/>
      <c r="V19" s="261"/>
      <c r="W19" s="261"/>
      <c r="X19" s="261"/>
      <c r="Y19" s="261"/>
      <c r="Z19" s="263" t="s">
        <v>216</v>
      </c>
      <c r="AA19" s="264">
        <v>5.608495042650645E-2</v>
      </c>
      <c r="AC19" s="263"/>
      <c r="AD19" s="263" t="s">
        <v>216</v>
      </c>
      <c r="AE19" s="264">
        <v>2.3705487428082678E-2</v>
      </c>
      <c r="AG19" s="263"/>
      <c r="AH19" s="263" t="s">
        <v>216</v>
      </c>
      <c r="AI19" s="264">
        <v>0.10195977755221521</v>
      </c>
      <c r="AK19" s="263"/>
    </row>
    <row r="20" spans="1:37" ht="15" customHeight="1">
      <c r="A20" s="261"/>
      <c r="B20" s="261"/>
      <c r="C20" s="261"/>
      <c r="D20" s="261"/>
      <c r="E20" s="261"/>
      <c r="F20" s="261"/>
      <c r="G20" s="261"/>
      <c r="H20" s="261"/>
      <c r="I20" s="261"/>
      <c r="J20" s="261"/>
      <c r="K20" s="261"/>
      <c r="L20" s="261"/>
      <c r="M20" s="261"/>
      <c r="N20" s="261"/>
      <c r="O20" s="261"/>
      <c r="P20" s="261"/>
      <c r="Q20" s="261"/>
      <c r="R20" s="261"/>
      <c r="S20" s="261"/>
      <c r="T20" s="261"/>
      <c r="U20" s="261"/>
      <c r="V20" s="261"/>
      <c r="W20" s="261"/>
      <c r="X20" s="261"/>
      <c r="Y20" s="261"/>
      <c r="AA20" s="264"/>
      <c r="AC20" s="263"/>
      <c r="AE20" s="264"/>
      <c r="AG20" s="263"/>
      <c r="AI20" s="264"/>
      <c r="AK20" s="263"/>
    </row>
    <row r="21" spans="1:37" ht="15" customHeight="1">
      <c r="A21" s="261"/>
      <c r="B21" s="261"/>
      <c r="C21" s="261"/>
      <c r="D21" s="261"/>
      <c r="E21" s="261"/>
      <c r="F21" s="261"/>
      <c r="G21" s="261"/>
      <c r="H21" s="261"/>
      <c r="I21" s="261"/>
      <c r="J21" s="261"/>
      <c r="K21" s="261"/>
      <c r="L21" s="261"/>
      <c r="M21" s="261"/>
      <c r="N21" s="261"/>
      <c r="O21" s="261"/>
      <c r="P21" s="261"/>
      <c r="Q21" s="261"/>
      <c r="R21" s="261"/>
      <c r="S21" s="261"/>
      <c r="T21" s="261"/>
      <c r="U21" s="261"/>
      <c r="V21" s="261"/>
      <c r="W21" s="261"/>
      <c r="X21" s="261"/>
      <c r="Y21" s="261"/>
      <c r="AA21" s="264"/>
      <c r="AC21" s="263"/>
      <c r="AE21" s="264"/>
      <c r="AG21" s="263"/>
      <c r="AI21" s="264"/>
      <c r="AK21" s="263"/>
    </row>
    <row r="22" spans="1:37" ht="15" customHeight="1">
      <c r="A22" s="261"/>
      <c r="B22" s="261"/>
      <c r="C22" s="261"/>
      <c r="D22" s="261"/>
      <c r="E22" s="261"/>
      <c r="F22" s="261"/>
      <c r="G22" s="261"/>
      <c r="H22" s="261"/>
      <c r="I22" s="261"/>
      <c r="J22" s="261"/>
      <c r="K22" s="261"/>
      <c r="L22" s="261"/>
      <c r="M22" s="261"/>
      <c r="N22" s="261"/>
      <c r="O22" s="261"/>
      <c r="P22" s="261"/>
      <c r="Q22" s="261"/>
      <c r="R22" s="261"/>
      <c r="S22" s="261"/>
      <c r="T22" s="261"/>
      <c r="U22" s="261"/>
      <c r="V22" s="261"/>
      <c r="W22" s="261"/>
      <c r="X22" s="261"/>
      <c r="Y22" s="261"/>
      <c r="AA22" s="264"/>
      <c r="AC22" s="263"/>
      <c r="AE22" s="264"/>
      <c r="AG22" s="263"/>
      <c r="AI22" s="264"/>
      <c r="AK22" s="263"/>
    </row>
    <row r="23" spans="1:37" ht="15" customHeight="1">
      <c r="A23" s="261"/>
      <c r="B23" s="261"/>
      <c r="C23" s="261"/>
      <c r="D23" s="261"/>
      <c r="E23" s="261"/>
      <c r="F23" s="261"/>
      <c r="G23" s="261"/>
      <c r="H23" s="261"/>
      <c r="I23" s="261"/>
      <c r="J23" s="261"/>
      <c r="K23" s="261"/>
      <c r="L23" s="261"/>
      <c r="M23" s="261"/>
      <c r="N23" s="261"/>
      <c r="O23" s="261"/>
      <c r="P23" s="261"/>
      <c r="Q23" s="261"/>
      <c r="R23" s="261"/>
      <c r="S23" s="261"/>
      <c r="T23" s="261"/>
      <c r="U23" s="261"/>
      <c r="V23" s="261"/>
      <c r="W23" s="261"/>
      <c r="X23" s="261"/>
      <c r="Y23" s="261"/>
      <c r="AA23" s="264"/>
      <c r="AC23" s="263"/>
      <c r="AE23" s="264"/>
      <c r="AG23" s="263"/>
      <c r="AI23" s="264"/>
      <c r="AK23" s="263"/>
    </row>
    <row r="24" spans="1:37" ht="15" customHeight="1">
      <c r="A24" s="261"/>
      <c r="B24" s="261"/>
      <c r="C24" s="261"/>
      <c r="D24" s="261"/>
      <c r="E24" s="261"/>
      <c r="F24" s="261"/>
      <c r="G24" s="261"/>
      <c r="H24" s="261"/>
      <c r="I24" s="261"/>
      <c r="J24" s="261"/>
      <c r="K24" s="261"/>
      <c r="L24" s="261"/>
      <c r="M24" s="261"/>
      <c r="N24" s="261"/>
      <c r="O24" s="261"/>
      <c r="P24" s="261"/>
      <c r="Q24" s="261"/>
      <c r="R24" s="261"/>
      <c r="S24" s="261"/>
      <c r="T24" s="261"/>
      <c r="U24" s="261"/>
      <c r="V24" s="261"/>
      <c r="W24" s="261"/>
      <c r="X24" s="261"/>
      <c r="Y24" s="261"/>
      <c r="AA24" s="264"/>
      <c r="AC24" s="263"/>
      <c r="AE24" s="264"/>
      <c r="AG24" s="263"/>
      <c r="AI24" s="264"/>
      <c r="AK24" s="263"/>
    </row>
    <row r="25" spans="1:37" ht="15" customHeight="1">
      <c r="A25" s="261"/>
      <c r="B25" s="261"/>
      <c r="C25" s="261"/>
      <c r="D25" s="261"/>
      <c r="E25" s="261"/>
      <c r="F25" s="261"/>
      <c r="G25" s="261"/>
      <c r="H25" s="261"/>
      <c r="I25" s="261"/>
      <c r="J25" s="261"/>
      <c r="K25" s="261"/>
      <c r="L25" s="261"/>
      <c r="M25" s="261"/>
      <c r="N25" s="261"/>
      <c r="O25" s="261"/>
      <c r="P25" s="261"/>
      <c r="Q25" s="261"/>
      <c r="R25" s="261"/>
      <c r="S25" s="261"/>
      <c r="T25" s="261"/>
      <c r="U25" s="261"/>
      <c r="V25" s="261"/>
      <c r="W25" s="261"/>
      <c r="X25" s="261"/>
      <c r="Y25" s="261"/>
      <c r="AA25" s="264"/>
      <c r="AC25" s="263"/>
      <c r="AE25" s="264"/>
      <c r="AG25" s="263"/>
      <c r="AI25" s="264"/>
      <c r="AK25" s="263"/>
    </row>
    <row r="26" spans="1:37" ht="15" customHeight="1">
      <c r="A26" s="261"/>
      <c r="B26" s="261"/>
      <c r="C26" s="261"/>
      <c r="D26" s="261"/>
      <c r="E26" s="261"/>
      <c r="F26" s="261"/>
      <c r="G26" s="261"/>
      <c r="H26" s="261"/>
      <c r="I26" s="261"/>
      <c r="J26" s="261"/>
      <c r="K26" s="261"/>
      <c r="L26" s="261"/>
      <c r="M26" s="261"/>
      <c r="N26" s="261"/>
      <c r="O26" s="261"/>
      <c r="P26" s="261"/>
      <c r="Q26" s="261"/>
      <c r="R26" s="261"/>
      <c r="S26" s="261"/>
      <c r="T26" s="261"/>
      <c r="U26" s="261"/>
      <c r="V26" s="261"/>
      <c r="W26" s="261"/>
      <c r="X26" s="261"/>
      <c r="Y26" s="261"/>
      <c r="AA26" s="264"/>
      <c r="AC26" s="263"/>
      <c r="AE26" s="264"/>
      <c r="AG26" s="263"/>
      <c r="AI26" s="264"/>
      <c r="AK26" s="263"/>
    </row>
    <row r="27" spans="1:37" ht="15" customHeight="1">
      <c r="A27" s="261"/>
      <c r="B27" s="261"/>
      <c r="C27" s="261"/>
      <c r="D27" s="261"/>
      <c r="E27" s="261"/>
      <c r="F27" s="261"/>
      <c r="G27" s="261"/>
      <c r="H27" s="261"/>
      <c r="I27" s="261"/>
      <c r="J27" s="261"/>
      <c r="K27" s="261"/>
      <c r="L27" s="261"/>
      <c r="M27" s="261"/>
      <c r="N27" s="261"/>
      <c r="O27" s="261"/>
      <c r="P27" s="261"/>
      <c r="Q27" s="261"/>
      <c r="R27" s="261"/>
      <c r="S27" s="261"/>
      <c r="T27" s="261"/>
      <c r="U27" s="261"/>
      <c r="V27" s="261"/>
      <c r="W27" s="261"/>
      <c r="X27" s="261"/>
      <c r="Y27" s="261"/>
      <c r="AA27" s="264"/>
      <c r="AC27" s="263"/>
      <c r="AE27" s="264"/>
      <c r="AG27" s="263"/>
      <c r="AI27" s="264"/>
      <c r="AK27" s="263"/>
    </row>
    <row r="28" spans="1:37" ht="15" customHeight="1">
      <c r="A28" s="261"/>
      <c r="B28" s="261"/>
      <c r="C28" s="261"/>
      <c r="D28" s="261"/>
      <c r="E28" s="261"/>
      <c r="F28" s="261"/>
      <c r="G28" s="261"/>
      <c r="H28" s="261"/>
      <c r="I28" s="261"/>
      <c r="J28" s="261"/>
      <c r="K28" s="261"/>
      <c r="L28" s="261"/>
      <c r="M28" s="261"/>
      <c r="N28" s="261"/>
      <c r="O28" s="261"/>
      <c r="P28" s="261"/>
      <c r="Q28" s="261"/>
      <c r="R28" s="261"/>
      <c r="S28" s="261"/>
      <c r="T28" s="261"/>
      <c r="U28" s="261"/>
      <c r="V28" s="261"/>
      <c r="W28" s="261"/>
      <c r="X28" s="261"/>
      <c r="Y28" s="261"/>
      <c r="AA28" s="264"/>
      <c r="AC28" s="263"/>
      <c r="AE28" s="264"/>
      <c r="AG28" s="263"/>
      <c r="AI28" s="264"/>
      <c r="AK28" s="263"/>
    </row>
    <row r="29" spans="1:37" ht="15" customHeight="1">
      <c r="A29" s="261"/>
      <c r="B29" s="261"/>
      <c r="C29" s="261"/>
      <c r="D29" s="261"/>
      <c r="E29" s="261"/>
      <c r="F29" s="261"/>
      <c r="G29" s="261"/>
      <c r="H29" s="261"/>
      <c r="I29" s="261"/>
      <c r="J29" s="261"/>
      <c r="K29" s="261"/>
      <c r="L29" s="261"/>
      <c r="M29" s="261"/>
      <c r="N29" s="261"/>
      <c r="O29" s="261"/>
      <c r="P29" s="261"/>
      <c r="Q29" s="261"/>
      <c r="R29" s="261"/>
      <c r="S29" s="261"/>
      <c r="T29" s="261"/>
      <c r="U29" s="261"/>
      <c r="V29" s="261"/>
      <c r="W29" s="261"/>
      <c r="X29" s="261"/>
      <c r="Y29" s="261"/>
      <c r="AA29" s="264"/>
      <c r="AC29" s="263"/>
      <c r="AE29" s="264"/>
      <c r="AG29" s="263"/>
      <c r="AI29" s="264"/>
      <c r="AK29" s="263"/>
    </row>
    <row r="30" spans="1:37" ht="15" customHeight="1">
      <c r="A30" s="261"/>
      <c r="B30" s="261"/>
      <c r="C30" s="261"/>
      <c r="D30" s="261"/>
      <c r="E30" s="261"/>
      <c r="F30" s="261"/>
      <c r="G30" s="261"/>
      <c r="H30" s="261"/>
      <c r="I30" s="261"/>
      <c r="J30" s="261"/>
      <c r="K30" s="261"/>
      <c r="L30" s="261"/>
      <c r="M30" s="261"/>
      <c r="N30" s="261"/>
      <c r="O30" s="261"/>
      <c r="P30" s="261"/>
      <c r="Q30" s="261"/>
      <c r="R30" s="261"/>
      <c r="S30" s="261"/>
      <c r="T30" s="261"/>
      <c r="U30" s="261"/>
      <c r="V30" s="261"/>
      <c r="W30" s="261"/>
      <c r="X30" s="261"/>
      <c r="Y30" s="261"/>
      <c r="AA30" s="264"/>
      <c r="AC30" s="263"/>
      <c r="AE30" s="264"/>
      <c r="AG30" s="263"/>
      <c r="AI30" s="264"/>
      <c r="AK30" s="263"/>
    </row>
    <row r="31" spans="1:37" ht="15" customHeight="1">
      <c r="A31" s="261"/>
      <c r="B31" s="261"/>
      <c r="C31" s="261"/>
      <c r="D31" s="261"/>
      <c r="E31" s="261"/>
      <c r="F31" s="261"/>
      <c r="G31" s="261"/>
      <c r="H31" s="261"/>
      <c r="I31" s="261"/>
      <c r="J31" s="261"/>
      <c r="K31" s="261"/>
      <c r="L31" s="261"/>
      <c r="M31" s="261"/>
      <c r="N31" s="261"/>
      <c r="O31" s="261"/>
      <c r="P31" s="261"/>
      <c r="Q31" s="261"/>
      <c r="R31" s="261"/>
      <c r="S31" s="261"/>
      <c r="T31" s="261"/>
      <c r="U31" s="261"/>
      <c r="V31" s="261"/>
      <c r="W31" s="261"/>
      <c r="X31" s="261"/>
      <c r="Y31" s="261"/>
      <c r="AA31" s="264"/>
      <c r="AC31" s="263"/>
      <c r="AE31" s="264"/>
      <c r="AG31" s="263"/>
      <c r="AI31" s="264"/>
      <c r="AK31" s="263"/>
    </row>
    <row r="32" spans="1:37" ht="15" customHeight="1">
      <c r="A32" s="261"/>
      <c r="B32" s="261"/>
      <c r="C32" s="261"/>
      <c r="D32" s="261"/>
      <c r="E32" s="261"/>
      <c r="F32" s="261"/>
      <c r="G32" s="261"/>
      <c r="H32" s="261"/>
      <c r="I32" s="261"/>
      <c r="J32" s="261"/>
      <c r="K32" s="261"/>
      <c r="L32" s="261"/>
      <c r="M32" s="261"/>
      <c r="N32" s="261"/>
      <c r="O32" s="261"/>
      <c r="P32" s="261"/>
      <c r="Q32" s="261"/>
      <c r="R32" s="261"/>
      <c r="S32" s="261"/>
      <c r="T32" s="261"/>
      <c r="U32" s="261"/>
      <c r="V32" s="261"/>
      <c r="W32" s="261"/>
      <c r="X32" s="261"/>
      <c r="Y32" s="261"/>
      <c r="AA32" s="264"/>
      <c r="AC32" s="263"/>
      <c r="AE32" s="264"/>
      <c r="AG32" s="263"/>
      <c r="AI32" s="264"/>
      <c r="AK32" s="263"/>
    </row>
    <row r="33" spans="1:39" ht="15" customHeight="1">
      <c r="A33" s="261"/>
      <c r="B33" s="261"/>
      <c r="C33" s="261"/>
      <c r="D33" s="261"/>
      <c r="E33" s="261"/>
      <c r="F33" s="261"/>
      <c r="G33" s="261"/>
      <c r="H33" s="261"/>
      <c r="I33" s="261"/>
      <c r="J33" s="261"/>
      <c r="K33" s="261"/>
      <c r="L33" s="261"/>
      <c r="M33" s="261"/>
      <c r="N33" s="261"/>
      <c r="O33" s="261"/>
      <c r="P33" s="261"/>
      <c r="Q33" s="261"/>
      <c r="R33" s="261"/>
      <c r="S33" s="261"/>
      <c r="T33" s="261"/>
      <c r="U33" s="261"/>
      <c r="V33" s="261"/>
      <c r="W33" s="261"/>
      <c r="X33" s="261"/>
      <c r="Y33" s="261"/>
      <c r="Z33" s="266" t="s">
        <v>217</v>
      </c>
      <c r="AA33" s="264"/>
      <c r="AC33" s="263"/>
      <c r="AD33" s="266" t="s">
        <v>218</v>
      </c>
      <c r="AE33" s="264"/>
      <c r="AG33" s="263"/>
      <c r="AH33" s="266" t="s">
        <v>219</v>
      </c>
      <c r="AI33" s="264"/>
      <c r="AK33" s="263"/>
    </row>
    <row r="34" spans="1:39" ht="15" customHeight="1" thickBot="1">
      <c r="A34" s="261"/>
      <c r="B34" s="261"/>
      <c r="C34" s="261"/>
      <c r="D34" s="261"/>
      <c r="E34" s="261"/>
      <c r="F34" s="261"/>
      <c r="G34" s="261"/>
      <c r="H34" s="261"/>
      <c r="I34" s="261"/>
      <c r="J34" s="261"/>
      <c r="K34" s="261"/>
      <c r="L34" s="261"/>
      <c r="M34" s="261"/>
      <c r="N34" s="261"/>
      <c r="O34" s="261"/>
      <c r="P34" s="261"/>
      <c r="Q34" s="261"/>
      <c r="R34" s="261"/>
      <c r="S34" s="261"/>
      <c r="T34" s="261"/>
      <c r="U34" s="261"/>
      <c r="V34" s="261"/>
      <c r="W34" s="261"/>
      <c r="X34" s="261"/>
      <c r="Y34" s="261"/>
      <c r="AA34" s="267">
        <v>2021</v>
      </c>
      <c r="AB34" s="267">
        <v>2022</v>
      </c>
      <c r="AC34" s="263"/>
      <c r="AE34" s="267">
        <v>2021</v>
      </c>
      <c r="AF34" s="267">
        <v>2022</v>
      </c>
      <c r="AG34" s="263"/>
      <c r="AI34" s="267">
        <v>2021</v>
      </c>
      <c r="AJ34" s="267">
        <v>2022</v>
      </c>
      <c r="AK34" s="263"/>
    </row>
    <row r="35" spans="1:39" ht="15" customHeight="1">
      <c r="A35" s="261"/>
      <c r="B35" s="261"/>
      <c r="C35" s="261"/>
      <c r="D35" s="261"/>
      <c r="E35" s="261"/>
      <c r="F35" s="261"/>
      <c r="G35" s="261"/>
      <c r="H35" s="261"/>
      <c r="I35" s="261"/>
      <c r="J35" s="261"/>
      <c r="K35" s="261"/>
      <c r="L35" s="261"/>
      <c r="M35" s="261"/>
      <c r="N35" s="261"/>
      <c r="O35" s="261"/>
      <c r="P35" s="261"/>
      <c r="Q35" s="261"/>
      <c r="R35" s="261"/>
      <c r="S35" s="261"/>
      <c r="T35" s="261"/>
      <c r="U35" s="261"/>
      <c r="V35" s="261"/>
      <c r="W35" s="261"/>
      <c r="X35" s="261"/>
      <c r="Y35" s="261"/>
      <c r="Z35" s="263" t="s">
        <v>205</v>
      </c>
      <c r="AA35" s="264">
        <v>1.107712372789095E-2</v>
      </c>
      <c r="AB35" s="264">
        <v>1.3617729202092192E-2</v>
      </c>
      <c r="AC35" s="263"/>
      <c r="AD35" s="263" t="s">
        <v>205</v>
      </c>
      <c r="AE35" s="264">
        <v>5.7702178807125935E-2</v>
      </c>
      <c r="AF35" s="264">
        <v>-4.2899690826657774E-2</v>
      </c>
      <c r="AG35" s="263"/>
      <c r="AH35" s="263" t="s">
        <v>205</v>
      </c>
      <c r="AI35" s="264">
        <v>3.5561986624737897E-2</v>
      </c>
      <c r="AJ35" s="264">
        <v>-1.7596698122723069E-2</v>
      </c>
      <c r="AK35" s="263"/>
      <c r="AL35" s="268" t="s">
        <v>227</v>
      </c>
      <c r="AM35" s="269">
        <v>2022</v>
      </c>
    </row>
    <row r="36" spans="1:39" ht="15" customHeight="1" thickBot="1">
      <c r="A36" s="261"/>
      <c r="B36" s="261"/>
      <c r="C36" s="261"/>
      <c r="D36" s="261"/>
      <c r="E36" s="261"/>
      <c r="F36" s="261"/>
      <c r="G36" s="261"/>
      <c r="H36" s="261"/>
      <c r="I36" s="261"/>
      <c r="J36" s="261"/>
      <c r="K36" s="261"/>
      <c r="L36" s="261"/>
      <c r="M36" s="261"/>
      <c r="N36" s="261"/>
      <c r="O36" s="261"/>
      <c r="P36" s="261"/>
      <c r="Q36" s="261"/>
      <c r="R36" s="261"/>
      <c r="S36" s="261"/>
      <c r="T36" s="261"/>
      <c r="U36" s="261"/>
      <c r="V36" s="261"/>
      <c r="W36" s="261"/>
      <c r="X36" s="261"/>
      <c r="Y36" s="261"/>
      <c r="Z36" s="263" t="s">
        <v>206</v>
      </c>
      <c r="AA36" s="264">
        <v>-2.6407888128539979E-3</v>
      </c>
      <c r="AB36" s="264">
        <v>5.0830838375992473E-3</v>
      </c>
      <c r="AC36" s="263"/>
      <c r="AD36" s="263" t="s">
        <v>206</v>
      </c>
      <c r="AE36" s="264">
        <v>3.552762386362019E-2</v>
      </c>
      <c r="AF36" s="264">
        <v>-4.7422795923507836E-2</v>
      </c>
      <c r="AG36" s="263"/>
      <c r="AH36" s="263" t="s">
        <v>206</v>
      </c>
      <c r="AI36" s="264">
        <v>1.2245191833654018E-2</v>
      </c>
      <c r="AJ36" s="264">
        <v>-1.5256137090447481E-2</v>
      </c>
      <c r="AK36" s="263"/>
      <c r="AL36" s="270" t="s">
        <v>228</v>
      </c>
      <c r="AM36" s="271">
        <v>2021</v>
      </c>
    </row>
    <row r="37" spans="1:39" ht="15" customHeight="1">
      <c r="A37" s="261"/>
      <c r="B37" s="261"/>
      <c r="C37" s="261"/>
      <c r="D37" s="261"/>
      <c r="E37" s="261"/>
      <c r="F37" s="261"/>
      <c r="G37" s="261"/>
      <c r="H37" s="261"/>
      <c r="I37" s="261"/>
      <c r="J37" s="261"/>
      <c r="K37" s="261"/>
      <c r="L37" s="261"/>
      <c r="M37" s="261"/>
      <c r="N37" s="261"/>
      <c r="O37" s="261"/>
      <c r="P37" s="261"/>
      <c r="Q37" s="261"/>
      <c r="R37" s="261"/>
      <c r="S37" s="261"/>
      <c r="T37" s="261"/>
      <c r="U37" s="261"/>
      <c r="V37" s="261"/>
      <c r="W37" s="261"/>
      <c r="X37" s="261"/>
      <c r="Y37" s="261"/>
      <c r="Z37" s="263" t="s">
        <v>207</v>
      </c>
      <c r="AA37" s="264">
        <v>2.8855395171990778E-2</v>
      </c>
      <c r="AB37" s="264">
        <v>-1.284478356427286E-2</v>
      </c>
      <c r="AC37" s="263"/>
      <c r="AD37" s="263" t="s">
        <v>207</v>
      </c>
      <c r="AE37" s="264">
        <v>5.0681658217141885E-2</v>
      </c>
      <c r="AF37" s="264">
        <v>-5.55630587123494E-2</v>
      </c>
      <c r="AG37" s="263"/>
      <c r="AH37" s="263" t="s">
        <v>207</v>
      </c>
      <c r="AI37" s="264">
        <v>4.1217445412865886E-2</v>
      </c>
      <c r="AJ37" s="264">
        <v>-3.2306988207925116E-2</v>
      </c>
      <c r="AK37" s="263"/>
    </row>
    <row r="38" spans="1:39" ht="15" customHeight="1">
      <c r="A38" s="261"/>
      <c r="B38" s="261"/>
      <c r="C38" s="261"/>
      <c r="D38" s="261"/>
      <c r="E38" s="261"/>
      <c r="F38" s="261"/>
      <c r="G38" s="261"/>
      <c r="H38" s="261"/>
      <c r="I38" s="261"/>
      <c r="J38" s="261"/>
      <c r="K38" s="261"/>
      <c r="L38" s="261"/>
      <c r="M38" s="261"/>
      <c r="N38" s="261"/>
      <c r="O38" s="261"/>
      <c r="P38" s="261"/>
      <c r="Q38" s="261"/>
      <c r="R38" s="261"/>
      <c r="S38" s="261"/>
      <c r="T38" s="261"/>
      <c r="U38" s="261"/>
      <c r="V38" s="261"/>
      <c r="W38" s="261"/>
      <c r="X38" s="261"/>
      <c r="Y38" s="261"/>
      <c r="Z38" s="263" t="s">
        <v>208</v>
      </c>
      <c r="AA38" s="264">
        <v>6.8715312845533699E-2</v>
      </c>
      <c r="AB38" s="264">
        <v>-1.2023722822037683E-2</v>
      </c>
      <c r="AC38" s="263"/>
      <c r="AD38" s="263" t="s">
        <v>208</v>
      </c>
      <c r="AE38" s="264">
        <v>6.7634882360427612E-2</v>
      </c>
      <c r="AF38" s="264">
        <v>-5.2026269293068451E-2</v>
      </c>
      <c r="AG38" s="263"/>
      <c r="AH38" s="263" t="s">
        <v>208</v>
      </c>
      <c r="AI38" s="264">
        <v>6.8522051849220555E-2</v>
      </c>
      <c r="AJ38" s="264">
        <v>-2.7999117117938396E-2</v>
      </c>
      <c r="AK38" s="263"/>
    </row>
    <row r="39" spans="1:39" ht="15" customHeight="1">
      <c r="A39" s="261"/>
      <c r="B39" s="261"/>
      <c r="C39" s="261"/>
      <c r="D39" s="261"/>
      <c r="E39" s="261"/>
      <c r="F39" s="261"/>
      <c r="G39" s="261"/>
      <c r="H39" s="261"/>
      <c r="I39" s="261"/>
      <c r="J39" s="261"/>
      <c r="K39" s="261"/>
      <c r="L39" s="261"/>
      <c r="M39" s="261"/>
      <c r="N39" s="261"/>
      <c r="O39" s="261"/>
      <c r="P39" s="261"/>
      <c r="Q39" s="261"/>
      <c r="R39" s="261"/>
      <c r="S39" s="261"/>
      <c r="T39" s="261"/>
      <c r="U39" s="261"/>
      <c r="V39" s="261"/>
      <c r="W39" s="261"/>
      <c r="X39" s="261"/>
      <c r="Y39" s="261"/>
      <c r="Z39" s="263" t="s">
        <v>209</v>
      </c>
      <c r="AA39" s="264">
        <v>9.2903636992539868E-2</v>
      </c>
      <c r="AB39" s="264">
        <v>1.3513406253361638E-2</v>
      </c>
      <c r="AC39" s="263"/>
      <c r="AD39" s="263" t="s">
        <v>209</v>
      </c>
      <c r="AE39" s="264">
        <v>8.0935625370566977E-2</v>
      </c>
      <c r="AF39" s="264">
        <v>-2.376697641821451E-2</v>
      </c>
      <c r="AG39" s="263"/>
      <c r="AH39" s="263" t="s">
        <v>209</v>
      </c>
      <c r="AI39" s="264">
        <v>8.6158597028014441E-2</v>
      </c>
      <c r="AJ39" s="264">
        <v>8.4440500189259633E-4</v>
      </c>
      <c r="AK39" s="263"/>
    </row>
    <row r="40" spans="1:39" ht="15" customHeight="1">
      <c r="A40" s="261"/>
      <c r="B40" s="261"/>
      <c r="C40" s="261"/>
      <c r="D40" s="261"/>
      <c r="E40" s="261"/>
      <c r="F40" s="261"/>
      <c r="G40" s="261"/>
      <c r="H40" s="261"/>
      <c r="I40" s="261"/>
      <c r="J40" s="261"/>
      <c r="K40" s="261"/>
      <c r="L40" s="261"/>
      <c r="M40" s="261"/>
      <c r="N40" s="261"/>
      <c r="O40" s="261"/>
      <c r="P40" s="261"/>
      <c r="Q40" s="261"/>
      <c r="R40" s="261"/>
      <c r="S40" s="261"/>
      <c r="T40" s="261"/>
      <c r="U40" s="261"/>
      <c r="V40" s="261"/>
      <c r="W40" s="261"/>
      <c r="X40" s="261"/>
      <c r="Y40" s="261"/>
      <c r="Z40" s="263" t="s">
        <v>210</v>
      </c>
      <c r="AA40" s="264">
        <v>0.10074488478716503</v>
      </c>
      <c r="AB40" s="264">
        <v>1.4873865078394033E-2</v>
      </c>
      <c r="AC40" s="263"/>
      <c r="AD40" s="263" t="s">
        <v>210</v>
      </c>
      <c r="AE40" s="264">
        <v>8.4121339467344292E-2</v>
      </c>
      <c r="AF40" s="264">
        <v>-2.3986076114950662E-2</v>
      </c>
      <c r="AG40" s="263"/>
      <c r="AH40" s="263" t="s">
        <v>210</v>
      </c>
      <c r="AI40" s="264">
        <v>9.8328483445521045E-2</v>
      </c>
      <c r="AJ40" s="264">
        <v>2.2550924456453457E-4</v>
      </c>
      <c r="AK40" s="263"/>
    </row>
    <row r="41" spans="1:39" ht="15" customHeight="1">
      <c r="A41" s="261"/>
      <c r="B41" s="261"/>
      <c r="C41" s="261"/>
      <c r="D41" s="261"/>
      <c r="E41" s="261"/>
      <c r="F41" s="261"/>
      <c r="G41" s="261"/>
      <c r="H41" s="261"/>
      <c r="I41" s="261"/>
      <c r="J41" s="261"/>
      <c r="K41" s="261"/>
      <c r="L41" s="261"/>
      <c r="M41" s="261"/>
      <c r="N41" s="261"/>
      <c r="O41" s="261"/>
      <c r="P41" s="261"/>
      <c r="Q41" s="261"/>
      <c r="R41" s="261"/>
      <c r="S41" s="261"/>
      <c r="T41" s="261"/>
      <c r="U41" s="261"/>
      <c r="V41" s="261"/>
      <c r="W41" s="261"/>
      <c r="X41" s="261"/>
      <c r="Y41" s="261"/>
      <c r="Z41" s="263" t="s">
        <v>211</v>
      </c>
      <c r="AA41" s="264">
        <v>9.4909456423107053E-2</v>
      </c>
      <c r="AB41" s="264">
        <v>1.2042047645319798E-2</v>
      </c>
      <c r="AC41" s="263"/>
      <c r="AD41" s="263" t="s">
        <v>211</v>
      </c>
      <c r="AE41" s="264">
        <v>7.7750834127204627E-2</v>
      </c>
      <c r="AF41" s="264">
        <v>-2.5859921395592948E-2</v>
      </c>
      <c r="AG41" s="263"/>
      <c r="AH41" s="263" t="s">
        <v>211</v>
      </c>
      <c r="AI41" s="264">
        <v>9.940200064407477E-2</v>
      </c>
      <c r="AJ41" s="264">
        <v>-3.2136817372885674E-3</v>
      </c>
      <c r="AK41" s="263"/>
    </row>
    <row r="42" spans="1:39" ht="15" customHeight="1">
      <c r="A42" s="261"/>
      <c r="B42" s="261"/>
      <c r="C42" s="261"/>
      <c r="D42" s="261"/>
      <c r="E42" s="261"/>
      <c r="F42" s="261"/>
      <c r="G42" s="261"/>
      <c r="H42" s="261"/>
      <c r="I42" s="261"/>
      <c r="J42" s="261"/>
      <c r="K42" s="261"/>
      <c r="L42" s="261"/>
      <c r="M42" s="261"/>
      <c r="N42" s="261"/>
      <c r="O42" s="261"/>
      <c r="P42" s="261"/>
      <c r="Q42" s="261"/>
      <c r="R42" s="261"/>
      <c r="S42" s="261"/>
      <c r="T42" s="261"/>
      <c r="U42" s="261"/>
      <c r="V42" s="261"/>
      <c r="W42" s="261"/>
      <c r="X42" s="261"/>
      <c r="Y42" s="261"/>
      <c r="Z42" s="263" t="s">
        <v>212</v>
      </c>
      <c r="AA42" s="264">
        <v>9.0290162283593392E-2</v>
      </c>
      <c r="AC42" s="263"/>
      <c r="AD42" s="263" t="s">
        <v>212</v>
      </c>
      <c r="AE42" s="264">
        <v>6.8637918315036045E-2</v>
      </c>
      <c r="AG42" s="263"/>
      <c r="AH42" s="263" t="s">
        <v>212</v>
      </c>
      <c r="AI42" s="264">
        <v>9.2844062944951983E-2</v>
      </c>
      <c r="AK42" s="263"/>
    </row>
    <row r="43" spans="1:39" ht="15" customHeight="1">
      <c r="A43" s="261"/>
      <c r="B43" s="261"/>
      <c r="C43" s="261"/>
      <c r="D43" s="261"/>
      <c r="E43" s="261"/>
      <c r="F43" s="261"/>
      <c r="G43" s="261"/>
      <c r="H43" s="261"/>
      <c r="I43" s="261"/>
      <c r="J43" s="261"/>
      <c r="K43" s="261"/>
      <c r="L43" s="261"/>
      <c r="M43" s="261"/>
      <c r="N43" s="261"/>
      <c r="O43" s="261"/>
      <c r="P43" s="261"/>
      <c r="Q43" s="261"/>
      <c r="R43" s="261"/>
      <c r="S43" s="261"/>
      <c r="T43" s="261"/>
      <c r="U43" s="261"/>
      <c r="V43" s="261"/>
      <c r="W43" s="261"/>
      <c r="X43" s="261"/>
      <c r="Y43" s="261"/>
      <c r="Z43" s="263" t="s">
        <v>213</v>
      </c>
      <c r="AA43" s="264">
        <v>8.2150303625241602E-2</v>
      </c>
      <c r="AC43" s="263"/>
      <c r="AD43" s="263" t="s">
        <v>213</v>
      </c>
      <c r="AE43" s="264">
        <v>5.6846746119525449E-2</v>
      </c>
      <c r="AG43" s="263"/>
      <c r="AH43" s="263" t="s">
        <v>213</v>
      </c>
      <c r="AI43" s="264">
        <v>8.5496124241785196E-2</v>
      </c>
      <c r="AK43" s="263"/>
    </row>
    <row r="44" spans="1:39" ht="15" customHeight="1">
      <c r="A44" s="261"/>
      <c r="B44" s="261"/>
      <c r="C44" s="261"/>
      <c r="D44" s="261"/>
      <c r="E44" s="261"/>
      <c r="F44" s="261"/>
      <c r="G44" s="261"/>
      <c r="H44" s="261"/>
      <c r="I44" s="261"/>
      <c r="J44" s="261"/>
      <c r="K44" s="261"/>
      <c r="L44" s="261"/>
      <c r="M44" s="261"/>
      <c r="N44" s="261"/>
      <c r="O44" s="261"/>
      <c r="P44" s="261"/>
      <c r="Q44" s="261"/>
      <c r="R44" s="261"/>
      <c r="S44" s="261"/>
      <c r="T44" s="261"/>
      <c r="U44" s="261"/>
      <c r="V44" s="261"/>
      <c r="W44" s="261"/>
      <c r="X44" s="261"/>
      <c r="Y44" s="261"/>
      <c r="Z44" s="263" t="s">
        <v>214</v>
      </c>
      <c r="AA44" s="264">
        <v>7.0817381667195894E-2</v>
      </c>
      <c r="AC44" s="263"/>
      <c r="AD44" s="263" t="s">
        <v>214</v>
      </c>
      <c r="AE44" s="264">
        <v>4.1841214184188825E-2</v>
      </c>
      <c r="AG44" s="263"/>
      <c r="AH44" s="263" t="s">
        <v>214</v>
      </c>
      <c r="AI44" s="264">
        <v>7.0526888604864404E-2</v>
      </c>
      <c r="AK44" s="263"/>
    </row>
    <row r="45" spans="1:39" ht="15" customHeight="1">
      <c r="A45" s="261"/>
      <c r="B45" s="261"/>
      <c r="C45" s="261"/>
      <c r="D45" s="261"/>
      <c r="E45" s="261"/>
      <c r="F45" s="261"/>
      <c r="G45" s="261"/>
      <c r="H45" s="261"/>
      <c r="I45" s="261"/>
      <c r="J45" s="261"/>
      <c r="K45" s="261"/>
      <c r="L45" s="261"/>
      <c r="M45" s="261"/>
      <c r="N45" s="261"/>
      <c r="O45" s="261"/>
      <c r="P45" s="261"/>
      <c r="Q45" s="261"/>
      <c r="R45" s="261"/>
      <c r="S45" s="261"/>
      <c r="T45" s="261"/>
      <c r="U45" s="261"/>
      <c r="V45" s="261"/>
      <c r="W45" s="261"/>
      <c r="X45" s="261"/>
      <c r="Y45" s="261"/>
      <c r="Z45" s="263" t="s">
        <v>215</v>
      </c>
      <c r="AA45" s="264">
        <v>6.1954659598844726E-2</v>
      </c>
      <c r="AC45" s="263"/>
      <c r="AD45" s="263" t="s">
        <v>215</v>
      </c>
      <c r="AE45" s="264">
        <v>3.0319697512395861E-2</v>
      </c>
      <c r="AG45" s="263"/>
      <c r="AH45" s="263" t="s">
        <v>215</v>
      </c>
      <c r="AI45" s="264">
        <v>6.2552353605993996E-2</v>
      </c>
      <c r="AK45" s="263"/>
    </row>
    <row r="46" spans="1:39" ht="15" customHeight="1">
      <c r="A46" s="261"/>
      <c r="B46" s="261"/>
      <c r="C46" s="261"/>
      <c r="D46" s="261"/>
      <c r="E46" s="261"/>
      <c r="F46" s="261"/>
      <c r="G46" s="261"/>
      <c r="H46" s="261"/>
      <c r="I46" s="261"/>
      <c r="J46" s="261"/>
      <c r="K46" s="261"/>
      <c r="L46" s="261"/>
      <c r="M46" s="261"/>
      <c r="N46" s="261"/>
      <c r="O46" s="261"/>
      <c r="P46" s="261"/>
      <c r="Q46" s="261"/>
      <c r="R46" s="261"/>
      <c r="S46" s="261"/>
      <c r="T46" s="261"/>
      <c r="U46" s="261"/>
      <c r="V46" s="261"/>
      <c r="W46" s="261"/>
      <c r="X46" s="261"/>
      <c r="Y46" s="261"/>
      <c r="Z46" s="263" t="s">
        <v>216</v>
      </c>
      <c r="AA46" s="264">
        <v>5.6370216489294196E-2</v>
      </c>
      <c r="AC46" s="263"/>
      <c r="AD46" s="263" t="s">
        <v>216</v>
      </c>
      <c r="AE46" s="264">
        <v>2.2421777253976812E-2</v>
      </c>
      <c r="AG46" s="263"/>
      <c r="AH46" s="263" t="s">
        <v>216</v>
      </c>
      <c r="AI46" s="264">
        <v>5.6038250010495713E-2</v>
      </c>
      <c r="AK46" s="263"/>
    </row>
    <row r="47" spans="1:39" ht="15" customHeight="1">
      <c r="A47" s="261"/>
      <c r="B47" s="261"/>
      <c r="C47" s="261"/>
      <c r="D47" s="261"/>
      <c r="E47" s="261"/>
      <c r="F47" s="261"/>
      <c r="G47" s="261"/>
      <c r="H47" s="261"/>
      <c r="I47" s="261"/>
      <c r="J47" s="261"/>
      <c r="K47" s="261"/>
      <c r="L47" s="261"/>
      <c r="M47" s="261"/>
      <c r="N47" s="261"/>
      <c r="O47" s="261"/>
      <c r="P47" s="261"/>
      <c r="Q47" s="261"/>
      <c r="R47" s="261"/>
      <c r="S47" s="261"/>
      <c r="T47" s="261"/>
      <c r="U47" s="261"/>
      <c r="V47" s="261"/>
      <c r="W47" s="261"/>
      <c r="X47" s="261"/>
      <c r="Y47" s="261"/>
    </row>
    <row r="48" spans="1:39" ht="15" customHeight="1">
      <c r="A48" s="261"/>
      <c r="B48" s="261"/>
      <c r="C48" s="261"/>
      <c r="D48" s="261"/>
      <c r="E48" s="261"/>
      <c r="F48" s="261"/>
      <c r="G48" s="261"/>
      <c r="H48" s="261"/>
      <c r="I48" s="261"/>
      <c r="J48" s="261"/>
      <c r="K48" s="261"/>
      <c r="L48" s="261"/>
      <c r="M48" s="261"/>
      <c r="N48" s="261"/>
      <c r="O48" s="261"/>
      <c r="P48" s="261"/>
      <c r="Q48" s="261"/>
      <c r="R48" s="261"/>
      <c r="S48" s="261"/>
      <c r="T48" s="261"/>
      <c r="U48" s="261"/>
      <c r="V48" s="261"/>
      <c r="W48" s="261"/>
      <c r="X48" s="261"/>
      <c r="Y48" s="261"/>
    </row>
    <row r="49" spans="1:25" ht="15" customHeight="1">
      <c r="A49" s="261"/>
      <c r="B49" s="261"/>
      <c r="C49" s="261"/>
      <c r="D49" s="261"/>
      <c r="E49" s="261"/>
      <c r="F49" s="261"/>
      <c r="G49" s="261"/>
      <c r="H49" s="261"/>
      <c r="I49" s="261"/>
      <c r="J49" s="261"/>
      <c r="K49" s="261"/>
      <c r="L49" s="261"/>
      <c r="M49" s="261"/>
      <c r="N49" s="261"/>
      <c r="O49" s="261"/>
      <c r="P49" s="261"/>
      <c r="Q49" s="261"/>
      <c r="R49" s="261"/>
      <c r="S49" s="261"/>
      <c r="T49" s="261"/>
      <c r="U49" s="261"/>
      <c r="V49" s="261"/>
      <c r="W49" s="261"/>
      <c r="X49" s="261"/>
      <c r="Y49" s="261"/>
    </row>
    <row r="50" spans="1:25" ht="15" customHeight="1">
      <c r="A50" s="261"/>
      <c r="B50" s="261"/>
      <c r="C50" s="261"/>
      <c r="D50" s="261"/>
      <c r="E50" s="261"/>
      <c r="F50" s="261"/>
      <c r="G50" s="261"/>
      <c r="H50" s="261"/>
      <c r="I50" s="261"/>
      <c r="J50" s="261"/>
      <c r="K50" s="261"/>
      <c r="L50" s="261"/>
      <c r="M50" s="261"/>
      <c r="N50" s="261"/>
      <c r="O50" s="261"/>
      <c r="P50" s="261"/>
      <c r="Q50" s="261"/>
      <c r="R50" s="261"/>
      <c r="S50" s="261"/>
      <c r="T50" s="261"/>
      <c r="U50" s="261"/>
      <c r="V50" s="261"/>
      <c r="W50" s="261"/>
      <c r="X50" s="261"/>
      <c r="Y50" s="261"/>
    </row>
    <row r="51" spans="1:25" ht="15" customHeight="1">
      <c r="A51" s="261"/>
      <c r="B51" s="261"/>
      <c r="C51" s="261"/>
      <c r="D51" s="261"/>
      <c r="E51" s="261"/>
      <c r="F51" s="261"/>
      <c r="G51" s="261"/>
      <c r="H51" s="261"/>
      <c r="I51" s="261"/>
      <c r="J51" s="261"/>
      <c r="K51" s="261"/>
      <c r="L51" s="261"/>
      <c r="M51" s="261"/>
      <c r="N51" s="261"/>
      <c r="O51" s="261"/>
      <c r="P51" s="261"/>
      <c r="Q51" s="261"/>
      <c r="R51" s="261"/>
      <c r="S51" s="261"/>
      <c r="T51" s="261"/>
      <c r="U51" s="261"/>
      <c r="V51" s="261"/>
      <c r="W51" s="261"/>
      <c r="X51" s="261"/>
      <c r="Y51" s="261"/>
    </row>
    <row r="52" spans="1:25" ht="15" customHeight="1">
      <c r="A52" s="261"/>
      <c r="B52" s="261"/>
      <c r="C52" s="261"/>
      <c r="D52" s="261"/>
      <c r="E52" s="261"/>
      <c r="F52" s="261"/>
      <c r="G52" s="261"/>
      <c r="H52" s="261"/>
      <c r="I52" s="261"/>
      <c r="J52" s="261"/>
      <c r="K52" s="261"/>
      <c r="L52" s="261"/>
      <c r="M52" s="261"/>
      <c r="N52" s="261"/>
      <c r="O52" s="261"/>
      <c r="P52" s="261"/>
      <c r="Q52" s="261"/>
      <c r="R52" s="261"/>
      <c r="S52" s="261"/>
      <c r="T52" s="261"/>
      <c r="U52" s="261"/>
      <c r="V52" s="261"/>
      <c r="W52" s="261"/>
      <c r="X52" s="261"/>
      <c r="Y52" s="261"/>
    </row>
    <row r="53" spans="1:25" ht="15" customHeight="1">
      <c r="A53" s="261"/>
      <c r="B53" s="261"/>
      <c r="C53" s="261"/>
      <c r="D53" s="261"/>
      <c r="E53" s="261"/>
      <c r="F53" s="261"/>
      <c r="G53" s="261"/>
      <c r="H53" s="261"/>
      <c r="I53" s="261"/>
      <c r="J53" s="261"/>
      <c r="K53" s="261"/>
      <c r="L53" s="261"/>
      <c r="M53" s="261"/>
      <c r="N53" s="261"/>
      <c r="O53" s="261"/>
      <c r="P53" s="261"/>
      <c r="Q53" s="261"/>
      <c r="R53" s="261"/>
      <c r="S53" s="261"/>
      <c r="T53" s="261"/>
      <c r="U53" s="261"/>
      <c r="V53" s="261"/>
      <c r="W53" s="261"/>
      <c r="X53" s="261"/>
      <c r="Y53" s="261"/>
    </row>
    <row r="54" spans="1:25" ht="15" customHeight="1">
      <c r="A54" s="261"/>
      <c r="B54" s="261"/>
      <c r="C54" s="261"/>
      <c r="D54" s="261"/>
      <c r="E54" s="261"/>
      <c r="F54" s="261"/>
      <c r="G54" s="261"/>
      <c r="H54" s="261"/>
      <c r="I54" s="261"/>
      <c r="J54" s="261"/>
      <c r="K54" s="261"/>
      <c r="L54" s="261"/>
      <c r="M54" s="261"/>
      <c r="N54" s="261"/>
      <c r="O54" s="261"/>
      <c r="P54" s="261"/>
      <c r="Q54" s="261"/>
      <c r="R54" s="261"/>
      <c r="S54" s="261"/>
      <c r="T54" s="261"/>
      <c r="U54" s="261"/>
      <c r="V54" s="261"/>
      <c r="W54" s="261"/>
      <c r="X54" s="261"/>
      <c r="Y54" s="261"/>
    </row>
    <row r="55" spans="1:25" ht="15" customHeight="1">
      <c r="A55" s="261"/>
      <c r="B55" s="261"/>
      <c r="C55" s="261"/>
      <c r="D55" s="261"/>
      <c r="E55" s="261"/>
      <c r="F55" s="261"/>
      <c r="G55" s="261"/>
      <c r="H55" s="261"/>
      <c r="I55" s="261"/>
      <c r="J55" s="261"/>
      <c r="K55" s="261"/>
      <c r="L55" s="261"/>
      <c r="M55" s="261"/>
      <c r="N55" s="261"/>
      <c r="O55" s="261"/>
      <c r="P55" s="261"/>
      <c r="Q55" s="261"/>
      <c r="R55" s="261"/>
      <c r="S55" s="261"/>
      <c r="T55" s="261"/>
      <c r="U55" s="261"/>
      <c r="V55" s="261"/>
      <c r="W55" s="261"/>
      <c r="X55" s="261"/>
      <c r="Y55" s="261"/>
    </row>
    <row r="56" spans="1:25" ht="15" customHeight="1">
      <c r="A56" s="261"/>
      <c r="B56" s="261"/>
      <c r="C56" s="261"/>
      <c r="D56" s="261"/>
      <c r="E56" s="261"/>
      <c r="F56" s="261"/>
      <c r="G56" s="261"/>
      <c r="H56" s="261"/>
      <c r="I56" s="261"/>
      <c r="J56" s="261"/>
      <c r="K56" s="261"/>
      <c r="L56" s="261"/>
      <c r="M56" s="261"/>
      <c r="N56" s="261"/>
      <c r="O56" s="261"/>
      <c r="P56" s="261"/>
      <c r="Q56" s="261"/>
      <c r="R56" s="261"/>
      <c r="S56" s="261"/>
      <c r="T56" s="261"/>
      <c r="U56" s="261"/>
      <c r="V56" s="261"/>
      <c r="W56" s="261"/>
      <c r="X56" s="261"/>
      <c r="Y56" s="261"/>
    </row>
    <row r="57" spans="1:25" ht="15" customHeight="1">
      <c r="A57" s="261"/>
      <c r="B57" s="261"/>
      <c r="C57" s="261"/>
      <c r="D57" s="261"/>
      <c r="E57" s="261"/>
      <c r="F57" s="261"/>
      <c r="G57" s="261"/>
      <c r="H57" s="261"/>
      <c r="I57" s="261"/>
      <c r="J57" s="261"/>
      <c r="K57" s="261"/>
      <c r="L57" s="261"/>
      <c r="M57" s="261"/>
      <c r="N57" s="261"/>
      <c r="O57" s="261"/>
      <c r="P57" s="261"/>
      <c r="Q57" s="261"/>
      <c r="R57" s="261"/>
      <c r="S57" s="261"/>
      <c r="T57" s="261"/>
      <c r="U57" s="261"/>
      <c r="V57" s="261"/>
      <c r="W57" s="261"/>
      <c r="X57" s="261"/>
      <c r="Y57" s="261"/>
    </row>
    <row r="58" spans="1:25" ht="15" customHeight="1">
      <c r="A58" s="261"/>
      <c r="B58" s="261"/>
      <c r="C58" s="261"/>
      <c r="D58" s="261"/>
      <c r="E58" s="261"/>
      <c r="F58" s="261"/>
      <c r="G58" s="261"/>
      <c r="H58" s="261"/>
      <c r="I58" s="261"/>
      <c r="J58" s="261"/>
      <c r="K58" s="261"/>
      <c r="L58" s="261"/>
      <c r="M58" s="261"/>
      <c r="N58" s="261"/>
      <c r="O58" s="261"/>
      <c r="P58" s="261"/>
      <c r="Q58" s="261"/>
      <c r="R58" s="261"/>
      <c r="S58" s="261"/>
      <c r="T58" s="261"/>
      <c r="U58" s="261"/>
      <c r="V58" s="261"/>
      <c r="W58" s="261"/>
      <c r="X58" s="261"/>
      <c r="Y58" s="261"/>
    </row>
    <row r="59" spans="1:25" ht="15" customHeight="1">
      <c r="A59" s="261"/>
      <c r="B59" s="261"/>
      <c r="C59" s="261"/>
      <c r="D59" s="261"/>
      <c r="E59" s="261"/>
      <c r="F59" s="261"/>
      <c r="G59" s="261"/>
      <c r="H59" s="261"/>
      <c r="I59" s="261"/>
      <c r="J59" s="261"/>
      <c r="K59" s="261"/>
      <c r="L59" s="261"/>
      <c r="M59" s="261"/>
      <c r="N59" s="261"/>
      <c r="O59" s="261"/>
      <c r="P59" s="261"/>
      <c r="Q59" s="261"/>
      <c r="R59" s="261"/>
      <c r="S59" s="261"/>
      <c r="T59" s="261"/>
      <c r="U59" s="261"/>
      <c r="V59" s="261"/>
      <c r="W59" s="261"/>
      <c r="X59" s="261"/>
      <c r="Y59" s="261"/>
    </row>
  </sheetData>
  <mergeCells count="1">
    <mergeCell ref="I2:S2"/>
  </mergeCells>
  <pageMargins left="0.63" right="0.25" top="0.47" bottom="0.19" header="0.3" footer="0.15"/>
  <pageSetup paperSize="9" scale="54" orientation="landscape" r:id="rId1"/>
  <drawing r:id="rId2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C84862-3448-4C62-9BAB-41A9D451D3DA}">
  <sheetPr>
    <pageSetUpPr fitToPage="1"/>
  </sheetPr>
  <dimension ref="A1:AS65"/>
  <sheetViews>
    <sheetView showGridLines="0" zoomScale="70" zoomScaleNormal="70" zoomScalePageLayoutView="60" workbookViewId="0"/>
  </sheetViews>
  <sheetFormatPr baseColWidth="10" defaultColWidth="11.44140625" defaultRowHeight="15" customHeight="1"/>
  <cols>
    <col min="1" max="1" width="3.6640625" style="151" customWidth="1"/>
    <col min="2" max="8" width="11.5546875" style="151" customWidth="1"/>
    <col min="9" max="9" width="3.6640625" style="151" customWidth="1"/>
    <col min="10" max="16" width="11.5546875" style="151" customWidth="1"/>
    <col min="17" max="17" width="3.6640625" style="151" customWidth="1"/>
    <col min="18" max="24" width="11.5546875" style="151" customWidth="1"/>
    <col min="25" max="25" width="11.5546875" style="253" customWidth="1"/>
    <col min="26" max="27" width="12.88671875" style="253" customWidth="1"/>
    <col min="28" max="28" width="12.88671875" style="39" customWidth="1"/>
    <col min="29" max="29" width="12.88671875" style="254" customWidth="1"/>
    <col min="30" max="31" width="12.88671875" style="39" customWidth="1"/>
    <col min="32" max="32" width="12.88671875" style="254" customWidth="1"/>
    <col min="33" max="34" width="12.88671875" style="39" customWidth="1"/>
    <col min="35" max="35" width="12.88671875" style="254" customWidth="1"/>
    <col min="36" max="41" width="12.88671875" style="39" customWidth="1"/>
    <col min="42" max="45" width="12.88671875" style="253" customWidth="1"/>
    <col min="46" max="63" width="12.88671875" style="151" customWidth="1"/>
    <col min="64" max="16384" width="11.44140625" style="151"/>
  </cols>
  <sheetData>
    <row r="1" spans="1:42" ht="24.6">
      <c r="B1" s="251" t="s">
        <v>229</v>
      </c>
      <c r="C1" s="252"/>
      <c r="D1" s="252"/>
      <c r="E1" s="252"/>
      <c r="F1" s="252"/>
      <c r="G1" s="252"/>
      <c r="H1" s="252"/>
      <c r="J1" s="32"/>
      <c r="K1" s="32"/>
      <c r="L1" s="32"/>
      <c r="M1" s="32"/>
      <c r="N1" s="32"/>
      <c r="O1" s="32"/>
      <c r="P1" s="32"/>
      <c r="Q1" s="32"/>
      <c r="R1" s="32"/>
      <c r="S1" s="32"/>
      <c r="T1" s="252"/>
      <c r="U1" s="252"/>
      <c r="V1" s="252"/>
      <c r="W1" s="252"/>
      <c r="X1" s="252"/>
      <c r="Z1" s="253" t="s">
        <v>198</v>
      </c>
      <c r="AB1" s="39" t="s">
        <v>230</v>
      </c>
    </row>
    <row r="2" spans="1:42" ht="15" customHeight="1">
      <c r="A2" s="32"/>
      <c r="B2" s="252"/>
      <c r="C2" s="252"/>
      <c r="D2" s="252"/>
      <c r="E2" s="252"/>
      <c r="F2" s="252"/>
      <c r="G2" s="252"/>
      <c r="H2" s="252"/>
      <c r="J2" s="32"/>
      <c r="K2" s="32"/>
      <c r="L2" s="32"/>
      <c r="M2" s="32"/>
      <c r="N2" s="32"/>
      <c r="O2" s="32"/>
      <c r="P2" s="32"/>
      <c r="Q2" s="32"/>
      <c r="R2" s="32"/>
      <c r="S2" s="32"/>
      <c r="T2" s="252"/>
      <c r="U2" s="252"/>
      <c r="V2" s="252"/>
      <c r="W2" s="252"/>
      <c r="X2" s="252"/>
      <c r="Z2" s="253" t="s">
        <v>199</v>
      </c>
      <c r="AB2" s="39" t="s">
        <v>231</v>
      </c>
    </row>
    <row r="3" spans="1:42" ht="15" customHeight="1">
      <c r="A3" s="252"/>
      <c r="B3" s="252"/>
      <c r="C3" s="252"/>
      <c r="D3" s="252"/>
      <c r="E3" s="252"/>
      <c r="F3" s="252"/>
      <c r="G3" s="252"/>
      <c r="H3" s="252"/>
      <c r="I3" s="252"/>
      <c r="J3" s="252"/>
      <c r="K3" s="252"/>
      <c r="L3" s="252"/>
      <c r="M3" s="252"/>
      <c r="N3" s="252"/>
      <c r="O3" s="252"/>
      <c r="P3" s="252"/>
      <c r="Q3" s="252"/>
      <c r="R3" s="252"/>
      <c r="S3" s="252"/>
      <c r="T3" s="252"/>
      <c r="U3" s="252"/>
      <c r="V3" s="252"/>
      <c r="W3" s="252"/>
      <c r="X3" s="252"/>
      <c r="Z3" s="253" t="s">
        <v>200</v>
      </c>
      <c r="AB3" s="39" t="s">
        <v>232</v>
      </c>
    </row>
    <row r="4" spans="1:42" ht="15" customHeight="1">
      <c r="A4" s="252"/>
      <c r="B4" s="252"/>
      <c r="C4" s="252"/>
      <c r="D4" s="252"/>
      <c r="E4" s="252"/>
      <c r="F4" s="252"/>
      <c r="G4" s="252"/>
      <c r="H4" s="252"/>
      <c r="I4" s="252"/>
      <c r="J4" s="252"/>
      <c r="K4" s="252"/>
      <c r="L4" s="252"/>
      <c r="M4" s="252"/>
      <c r="N4" s="252"/>
      <c r="O4" s="252"/>
      <c r="P4" s="252"/>
      <c r="Q4" s="252"/>
      <c r="R4" s="252"/>
      <c r="S4" s="252"/>
      <c r="T4" s="252"/>
      <c r="U4" s="252"/>
      <c r="V4" s="252"/>
      <c r="W4" s="252"/>
      <c r="X4" s="252"/>
      <c r="AB4" s="39" t="s">
        <v>233</v>
      </c>
    </row>
    <row r="5" spans="1:42" ht="15" customHeight="1">
      <c r="A5" s="252"/>
      <c r="B5" s="252"/>
      <c r="C5" s="252"/>
      <c r="D5" s="252"/>
      <c r="E5" s="252"/>
      <c r="F5" s="252"/>
      <c r="G5" s="252"/>
      <c r="H5" s="252"/>
      <c r="I5" s="252"/>
      <c r="J5" s="252"/>
      <c r="K5" s="252"/>
      <c r="L5" s="252"/>
      <c r="M5" s="252"/>
      <c r="N5" s="252"/>
      <c r="O5" s="252"/>
      <c r="P5" s="252"/>
      <c r="Q5" s="252"/>
      <c r="R5" s="252"/>
      <c r="S5" s="252"/>
      <c r="T5" s="252"/>
      <c r="U5" s="252"/>
      <c r="V5" s="252"/>
      <c r="W5" s="252"/>
      <c r="X5" s="252"/>
      <c r="AB5" s="39" t="s">
        <v>234</v>
      </c>
    </row>
    <row r="6" spans="1:42" ht="15" customHeight="1">
      <c r="A6" s="252"/>
      <c r="B6" s="252"/>
      <c r="C6" s="252"/>
      <c r="D6" s="252"/>
      <c r="E6" s="252"/>
      <c r="F6" s="252"/>
      <c r="G6" s="252"/>
      <c r="H6" s="252"/>
      <c r="I6" s="252"/>
      <c r="J6" s="252"/>
      <c r="K6" s="252"/>
      <c r="L6" s="252"/>
      <c r="M6" s="252"/>
      <c r="N6" s="252"/>
      <c r="O6" s="252"/>
      <c r="P6" s="252"/>
      <c r="Q6" s="252"/>
      <c r="R6" s="252"/>
      <c r="S6" s="252"/>
      <c r="T6" s="252"/>
      <c r="U6" s="252"/>
      <c r="V6" s="252"/>
      <c r="W6" s="252"/>
      <c r="X6" s="256" t="s">
        <v>201</v>
      </c>
      <c r="Z6" s="257" t="s">
        <v>202</v>
      </c>
      <c r="AA6" s="257"/>
    </row>
    <row r="7" spans="1:42" ht="15" customHeight="1">
      <c r="A7" s="252"/>
      <c r="B7" s="252"/>
      <c r="C7" s="252"/>
      <c r="D7" s="252"/>
      <c r="E7" s="252"/>
      <c r="F7" s="252"/>
      <c r="G7" s="252"/>
      <c r="H7" s="252"/>
      <c r="I7" s="252"/>
      <c r="J7" s="252"/>
      <c r="K7" s="252"/>
      <c r="L7" s="252"/>
      <c r="M7" s="252"/>
      <c r="N7" s="252"/>
      <c r="O7" s="252"/>
      <c r="P7" s="252"/>
      <c r="Q7" s="252"/>
      <c r="R7" s="252"/>
      <c r="S7" s="252"/>
      <c r="T7" s="252"/>
      <c r="U7" s="252"/>
      <c r="V7" s="252"/>
      <c r="W7" s="252"/>
      <c r="X7" s="252"/>
      <c r="AA7" s="258">
        <v>2019</v>
      </c>
      <c r="AB7" s="272" t="s">
        <v>202</v>
      </c>
      <c r="AE7" s="272" t="s">
        <v>203</v>
      </c>
      <c r="AH7" s="272" t="s">
        <v>204</v>
      </c>
      <c r="AP7" s="258">
        <v>2022</v>
      </c>
    </row>
    <row r="8" spans="1:42" ht="15" customHeight="1" thickBot="1">
      <c r="A8" s="252"/>
      <c r="B8" s="252"/>
      <c r="C8" s="252"/>
      <c r="D8" s="252"/>
      <c r="E8" s="252"/>
      <c r="F8" s="252"/>
      <c r="G8" s="252"/>
      <c r="H8" s="252"/>
      <c r="I8" s="252"/>
      <c r="J8" s="252"/>
      <c r="K8" s="252"/>
      <c r="L8" s="252"/>
      <c r="M8" s="252"/>
      <c r="N8" s="252"/>
      <c r="O8" s="252"/>
      <c r="P8" s="252"/>
      <c r="Q8" s="252"/>
      <c r="R8" s="252"/>
      <c r="S8" s="252"/>
      <c r="T8" s="252"/>
      <c r="U8" s="252"/>
      <c r="V8" s="252"/>
      <c r="W8" s="252"/>
      <c r="X8" s="252"/>
      <c r="Z8" s="253" t="s">
        <v>205</v>
      </c>
      <c r="AA8" s="259">
        <v>46820440</v>
      </c>
      <c r="AP8" s="259">
        <v>8185760</v>
      </c>
    </row>
    <row r="9" spans="1:42" ht="15" customHeight="1">
      <c r="A9" s="252"/>
      <c r="B9" s="252"/>
      <c r="C9" s="252"/>
      <c r="D9" s="252"/>
      <c r="E9" s="252"/>
      <c r="F9" s="252"/>
      <c r="G9" s="252"/>
      <c r="H9" s="252"/>
      <c r="I9" s="252"/>
      <c r="J9" s="252"/>
      <c r="K9" s="252"/>
      <c r="L9" s="252"/>
      <c r="M9" s="252"/>
      <c r="N9" s="252"/>
      <c r="O9" s="252"/>
      <c r="P9" s="252"/>
      <c r="Q9" s="252"/>
      <c r="R9" s="252"/>
      <c r="S9" s="252"/>
      <c r="T9" s="252"/>
      <c r="U9" s="252"/>
      <c r="V9" s="252"/>
      <c r="W9" s="252"/>
      <c r="X9" s="252"/>
      <c r="Z9" s="253" t="s">
        <v>206</v>
      </c>
      <c r="AA9" s="259">
        <v>44583561</v>
      </c>
      <c r="AB9" s="273">
        <v>44317</v>
      </c>
      <c r="AC9" s="254">
        <v>522.706906</v>
      </c>
      <c r="AE9" s="273">
        <v>44317</v>
      </c>
      <c r="AF9" s="254">
        <v>161.265244</v>
      </c>
      <c r="AH9" s="273">
        <v>44317</v>
      </c>
      <c r="AI9" s="254">
        <v>79.880838999999995</v>
      </c>
      <c r="AK9" s="274" t="s">
        <v>225</v>
      </c>
      <c r="AL9" s="275">
        <v>2022</v>
      </c>
      <c r="AP9" s="259">
        <v>7406116</v>
      </c>
    </row>
    <row r="10" spans="1:42" ht="15" customHeight="1" thickBot="1">
      <c r="A10" s="252"/>
      <c r="B10" s="252"/>
      <c r="C10" s="252"/>
      <c r="D10" s="252"/>
      <c r="E10" s="252"/>
      <c r="F10" s="252"/>
      <c r="G10" s="252"/>
      <c r="H10" s="252"/>
      <c r="I10" s="252"/>
      <c r="J10" s="252"/>
      <c r="K10" s="252"/>
      <c r="L10" s="252"/>
      <c r="M10" s="252"/>
      <c r="N10" s="252"/>
      <c r="O10" s="252"/>
      <c r="P10" s="252"/>
      <c r="Q10" s="252"/>
      <c r="R10" s="252"/>
      <c r="S10" s="252"/>
      <c r="T10" s="252"/>
      <c r="U10" s="252"/>
      <c r="V10" s="252"/>
      <c r="W10" s="252"/>
      <c r="X10" s="252"/>
      <c r="Z10" s="253" t="s">
        <v>207</v>
      </c>
      <c r="AA10" s="259">
        <v>48353601</v>
      </c>
      <c r="AB10" s="273">
        <v>44348</v>
      </c>
      <c r="AC10" s="254">
        <v>527.37724200000002</v>
      </c>
      <c r="AE10" s="273">
        <v>44348</v>
      </c>
      <c r="AF10" s="254">
        <v>161.762745</v>
      </c>
      <c r="AH10" s="273">
        <v>44348</v>
      </c>
      <c r="AI10" s="254">
        <v>80.977176999999998</v>
      </c>
      <c r="AK10" s="276" t="s">
        <v>235</v>
      </c>
      <c r="AL10" s="277">
        <v>2021</v>
      </c>
      <c r="AP10" s="259">
        <v>6819146</v>
      </c>
    </row>
    <row r="11" spans="1:42" ht="15" customHeight="1">
      <c r="A11" s="252"/>
      <c r="B11" s="252"/>
      <c r="C11" s="252"/>
      <c r="D11" s="252"/>
      <c r="E11" s="252"/>
      <c r="F11" s="252"/>
      <c r="G11" s="252"/>
      <c r="H11" s="252"/>
      <c r="I11" s="252"/>
      <c r="J11" s="252"/>
      <c r="K11" s="252"/>
      <c r="L11" s="252"/>
      <c r="M11" s="252"/>
      <c r="N11" s="252"/>
      <c r="O11" s="252"/>
      <c r="P11" s="252"/>
      <c r="Q11" s="252"/>
      <c r="R11" s="252"/>
      <c r="S11" s="252"/>
      <c r="T11" s="252"/>
      <c r="U11" s="252"/>
      <c r="V11" s="252"/>
      <c r="W11" s="252"/>
      <c r="X11" s="252"/>
      <c r="Z11" s="253" t="s">
        <v>208</v>
      </c>
      <c r="AA11" s="259">
        <v>46400443</v>
      </c>
      <c r="AB11" s="273">
        <v>44378</v>
      </c>
      <c r="AC11" s="254">
        <v>531.21098400000005</v>
      </c>
      <c r="AE11" s="273">
        <v>44378</v>
      </c>
      <c r="AF11" s="254">
        <v>162.63255899999999</v>
      </c>
      <c r="AH11" s="273">
        <v>44378</v>
      </c>
      <c r="AI11" s="254">
        <v>82.306852000000006</v>
      </c>
      <c r="AP11" s="259">
        <v>7881967</v>
      </c>
    </row>
    <row r="12" spans="1:42" ht="15" customHeight="1">
      <c r="A12" s="252"/>
      <c r="B12" s="252"/>
      <c r="C12" s="252"/>
      <c r="D12" s="252"/>
      <c r="E12" s="252"/>
      <c r="F12" s="252"/>
      <c r="G12" s="252"/>
      <c r="H12" s="252"/>
      <c r="I12" s="252"/>
      <c r="J12" s="252"/>
      <c r="K12" s="252"/>
      <c r="L12" s="252"/>
      <c r="M12" s="252"/>
      <c r="N12" s="252"/>
      <c r="O12" s="252"/>
      <c r="P12" s="252"/>
      <c r="Q12" s="252"/>
      <c r="R12" s="252"/>
      <c r="S12" s="252"/>
      <c r="T12" s="252"/>
      <c r="U12" s="252"/>
      <c r="V12" s="252"/>
      <c r="W12" s="252"/>
      <c r="X12" s="252"/>
      <c r="Z12" s="253" t="s">
        <v>209</v>
      </c>
      <c r="AA12" s="259">
        <v>51071331</v>
      </c>
      <c r="AB12" s="273">
        <v>44409</v>
      </c>
      <c r="AC12" s="254">
        <v>537.04507799999999</v>
      </c>
      <c r="AE12" s="273">
        <v>44409</v>
      </c>
      <c r="AF12" s="254">
        <v>165.14293799999999</v>
      </c>
      <c r="AH12" s="273">
        <v>44409</v>
      </c>
      <c r="AI12" s="254">
        <v>84.045151000000004</v>
      </c>
      <c r="AP12" s="259">
        <v>8087600</v>
      </c>
    </row>
    <row r="13" spans="1:42" ht="15" customHeight="1">
      <c r="A13" s="252"/>
      <c r="B13" s="252"/>
      <c r="C13" s="252"/>
      <c r="D13" s="252"/>
      <c r="E13" s="252"/>
      <c r="F13" s="252"/>
      <c r="G13" s="252"/>
      <c r="H13" s="252"/>
      <c r="I13" s="252"/>
      <c r="J13" s="252"/>
      <c r="K13" s="252"/>
      <c r="L13" s="252"/>
      <c r="M13" s="252"/>
      <c r="N13" s="252"/>
      <c r="O13" s="252"/>
      <c r="P13" s="252"/>
      <c r="Q13" s="252"/>
      <c r="R13" s="252"/>
      <c r="S13" s="252"/>
      <c r="T13" s="252"/>
      <c r="U13" s="252"/>
      <c r="V13" s="252"/>
      <c r="W13" s="252"/>
      <c r="X13" s="252"/>
      <c r="Z13" s="253" t="s">
        <v>210</v>
      </c>
      <c r="AA13" s="259">
        <v>47139627</v>
      </c>
      <c r="AB13" s="273">
        <v>44440</v>
      </c>
      <c r="AC13" s="254">
        <v>538.74828400000001</v>
      </c>
      <c r="AE13" s="273">
        <v>44440</v>
      </c>
      <c r="AF13" s="254">
        <v>166.10875799999999</v>
      </c>
      <c r="AH13" s="273">
        <v>44440</v>
      </c>
      <c r="AI13" s="254">
        <v>84.124979999999994</v>
      </c>
      <c r="AP13" s="259">
        <v>7884812</v>
      </c>
    </row>
    <row r="14" spans="1:42" ht="15" customHeight="1">
      <c r="A14" s="252"/>
      <c r="B14" s="252"/>
      <c r="C14" s="252"/>
      <c r="D14" s="252"/>
      <c r="E14" s="252"/>
      <c r="F14" s="252"/>
      <c r="G14" s="252"/>
      <c r="H14" s="252"/>
      <c r="I14" s="252"/>
      <c r="J14" s="252"/>
      <c r="K14" s="252"/>
      <c r="L14" s="252"/>
      <c r="M14" s="252"/>
      <c r="N14" s="252"/>
      <c r="O14" s="252"/>
      <c r="P14" s="252"/>
      <c r="Q14" s="252"/>
      <c r="R14" s="252"/>
      <c r="S14" s="252"/>
      <c r="T14" s="252"/>
      <c r="U14" s="252"/>
      <c r="V14" s="252"/>
      <c r="W14" s="252"/>
      <c r="X14" s="252"/>
      <c r="Z14" s="253" t="s">
        <v>211</v>
      </c>
      <c r="AA14" s="259">
        <v>48818378</v>
      </c>
      <c r="AB14" s="273">
        <v>44470</v>
      </c>
      <c r="AC14" s="254">
        <v>539.75075300000003</v>
      </c>
      <c r="AE14" s="273">
        <v>44470</v>
      </c>
      <c r="AF14" s="254">
        <v>167.314605</v>
      </c>
      <c r="AH14" s="273">
        <v>44470</v>
      </c>
      <c r="AI14" s="254">
        <v>84.137287999999998</v>
      </c>
      <c r="AP14" s="259">
        <v>7117785</v>
      </c>
    </row>
    <row r="15" spans="1:42" ht="15" customHeight="1">
      <c r="A15" s="252"/>
      <c r="B15" s="252"/>
      <c r="C15" s="252"/>
      <c r="D15" s="252"/>
      <c r="E15" s="252"/>
      <c r="F15" s="252"/>
      <c r="G15" s="252"/>
      <c r="H15" s="252"/>
      <c r="I15" s="252"/>
      <c r="J15" s="252"/>
      <c r="K15" s="252"/>
      <c r="L15" s="252"/>
      <c r="M15" s="252"/>
      <c r="N15" s="252"/>
      <c r="O15" s="252"/>
      <c r="P15" s="252"/>
      <c r="Q15" s="252"/>
      <c r="R15" s="252"/>
      <c r="S15" s="252"/>
      <c r="T15" s="252"/>
      <c r="U15" s="252"/>
      <c r="V15" s="252"/>
      <c r="W15" s="252"/>
      <c r="X15" s="252"/>
      <c r="Z15" s="253" t="s">
        <v>212</v>
      </c>
      <c r="AA15" s="259">
        <v>48198107</v>
      </c>
      <c r="AB15" s="273">
        <v>44501</v>
      </c>
      <c r="AC15" s="254">
        <v>541.77923399999997</v>
      </c>
      <c r="AE15" s="273">
        <v>44501</v>
      </c>
      <c r="AF15" s="254">
        <v>169.77769900000001</v>
      </c>
      <c r="AH15" s="273">
        <v>44501</v>
      </c>
      <c r="AI15" s="254">
        <v>83.789527000000007</v>
      </c>
      <c r="AP15" s="259"/>
    </row>
    <row r="16" spans="1:42" ht="15" customHeight="1">
      <c r="A16" s="252"/>
      <c r="B16" s="252"/>
      <c r="C16" s="252"/>
      <c r="D16" s="252"/>
      <c r="E16" s="252"/>
      <c r="F16" s="252"/>
      <c r="G16" s="252"/>
      <c r="H16" s="252"/>
      <c r="I16" s="252"/>
      <c r="J16" s="252"/>
      <c r="K16" s="252"/>
      <c r="L16" s="252"/>
      <c r="M16" s="252"/>
      <c r="N16" s="252"/>
      <c r="O16" s="252"/>
      <c r="P16" s="252"/>
      <c r="Q16" s="252"/>
      <c r="R16" s="252"/>
      <c r="S16" s="252"/>
      <c r="T16" s="252"/>
      <c r="U16" s="252"/>
      <c r="V16" s="252"/>
      <c r="W16" s="252"/>
      <c r="X16" s="252"/>
      <c r="Z16" s="253" t="s">
        <v>213</v>
      </c>
      <c r="AA16" s="259">
        <v>46635887</v>
      </c>
      <c r="AB16" s="273">
        <v>44531</v>
      </c>
      <c r="AC16" s="254">
        <v>544.40165500000001</v>
      </c>
      <c r="AE16" s="273">
        <v>44531</v>
      </c>
      <c r="AF16" s="254">
        <v>170.85990699999999</v>
      </c>
      <c r="AH16" s="273">
        <v>44531</v>
      </c>
      <c r="AI16" s="254">
        <v>84.980694999999997</v>
      </c>
      <c r="AP16" s="259"/>
    </row>
    <row r="17" spans="1:42" ht="15" customHeight="1">
      <c r="A17" s="252"/>
      <c r="B17" s="252"/>
      <c r="C17" s="252"/>
      <c r="D17" s="252"/>
      <c r="E17" s="252"/>
      <c r="F17" s="252"/>
      <c r="G17" s="252"/>
      <c r="H17" s="252"/>
      <c r="I17" s="252"/>
      <c r="J17" s="252"/>
      <c r="K17" s="252"/>
      <c r="L17" s="252"/>
      <c r="M17" s="252"/>
      <c r="N17" s="252"/>
      <c r="O17" s="252"/>
      <c r="P17" s="252"/>
      <c r="Q17" s="252"/>
      <c r="R17" s="252"/>
      <c r="S17" s="252"/>
      <c r="T17" s="252"/>
      <c r="U17" s="252"/>
      <c r="V17" s="252"/>
      <c r="W17" s="252"/>
      <c r="X17" s="252"/>
      <c r="Z17" s="253" t="s">
        <v>214</v>
      </c>
      <c r="AA17" s="259">
        <v>48624088</v>
      </c>
      <c r="AB17" s="273">
        <v>44562</v>
      </c>
      <c r="AC17" s="254">
        <v>548.66491099999996</v>
      </c>
      <c r="AE17" s="273">
        <v>44562</v>
      </c>
      <c r="AF17" s="254">
        <v>172.822993</v>
      </c>
      <c r="AH17" s="273">
        <v>44562</v>
      </c>
      <c r="AI17" s="254">
        <v>86.689920000000001</v>
      </c>
      <c r="AP17" s="259"/>
    </row>
    <row r="18" spans="1:42" ht="15" customHeight="1">
      <c r="A18" s="252"/>
      <c r="B18" s="252"/>
      <c r="C18" s="252"/>
      <c r="D18" s="252"/>
      <c r="E18" s="252"/>
      <c r="F18" s="252"/>
      <c r="G18" s="252"/>
      <c r="H18" s="252"/>
      <c r="I18" s="252"/>
      <c r="J18" s="252"/>
      <c r="K18" s="252"/>
      <c r="L18" s="252"/>
      <c r="M18" s="252"/>
      <c r="N18" s="252"/>
      <c r="O18" s="252"/>
      <c r="P18" s="252"/>
      <c r="Q18" s="252"/>
      <c r="R18" s="252"/>
      <c r="S18" s="252"/>
      <c r="T18" s="252"/>
      <c r="U18" s="252"/>
      <c r="V18" s="252"/>
      <c r="W18" s="252"/>
      <c r="X18" s="252"/>
      <c r="Z18" s="253" t="s">
        <v>215</v>
      </c>
      <c r="AA18" s="259">
        <v>43594127</v>
      </c>
      <c r="AB18" s="273">
        <v>44593</v>
      </c>
      <c r="AC18" s="254">
        <v>552.14293599999996</v>
      </c>
      <c r="AE18" s="273">
        <v>44593</v>
      </c>
      <c r="AF18" s="254">
        <v>174.63856899999999</v>
      </c>
      <c r="AH18" s="273">
        <v>44593</v>
      </c>
      <c r="AI18" s="254">
        <v>88.001256999999995</v>
      </c>
      <c r="AP18" s="259"/>
    </row>
    <row r="19" spans="1:42" ht="15" customHeight="1">
      <c r="A19" s="252"/>
      <c r="B19" s="252"/>
      <c r="C19" s="252"/>
      <c r="D19" s="252"/>
      <c r="E19" s="252"/>
      <c r="F19" s="252"/>
      <c r="G19" s="252"/>
      <c r="H19" s="252"/>
      <c r="I19" s="252"/>
      <c r="J19" s="252"/>
      <c r="K19" s="252"/>
      <c r="L19" s="252"/>
      <c r="M19" s="252"/>
      <c r="N19" s="252"/>
      <c r="O19" s="252"/>
      <c r="P19" s="252"/>
      <c r="Q19" s="252"/>
      <c r="R19" s="252"/>
      <c r="S19" s="252"/>
      <c r="T19" s="252"/>
      <c r="U19" s="252"/>
      <c r="V19" s="252"/>
      <c r="W19" s="252"/>
      <c r="X19" s="252"/>
      <c r="Z19" s="253" t="s">
        <v>216</v>
      </c>
      <c r="AA19" s="259">
        <v>43965686</v>
      </c>
      <c r="AB19" s="273">
        <v>44621</v>
      </c>
      <c r="AC19" s="254">
        <v>551.66938400000004</v>
      </c>
      <c r="AE19" s="273">
        <v>44621</v>
      </c>
      <c r="AF19" s="254">
        <v>175.33267499999999</v>
      </c>
      <c r="AH19" s="273">
        <v>44621</v>
      </c>
      <c r="AI19" s="254">
        <v>87.711380000000005</v>
      </c>
      <c r="AP19" s="259"/>
    </row>
    <row r="20" spans="1:42" ht="15" customHeight="1">
      <c r="A20" s="252"/>
      <c r="B20" s="252"/>
      <c r="C20" s="252"/>
      <c r="D20" s="252"/>
      <c r="E20" s="252"/>
      <c r="F20" s="252"/>
      <c r="G20" s="252"/>
      <c r="H20" s="252"/>
      <c r="I20" s="252"/>
      <c r="J20" s="252"/>
      <c r="K20" s="252"/>
      <c r="L20" s="252"/>
      <c r="M20" s="252"/>
      <c r="N20" s="252"/>
      <c r="O20" s="252"/>
      <c r="P20" s="252"/>
      <c r="Q20" s="252"/>
      <c r="R20" s="252"/>
      <c r="S20" s="252"/>
      <c r="T20" s="252"/>
      <c r="U20" s="252"/>
      <c r="V20" s="252"/>
      <c r="W20" s="252"/>
      <c r="X20" s="252"/>
      <c r="AB20" s="273">
        <v>44652</v>
      </c>
      <c r="AC20" s="254">
        <v>554.72084099999995</v>
      </c>
      <c r="AE20" s="273">
        <v>44652</v>
      </c>
      <c r="AF20" s="254">
        <v>177.67643899999999</v>
      </c>
      <c r="AH20" s="273">
        <v>44652</v>
      </c>
      <c r="AI20" s="254">
        <v>88.352429000000001</v>
      </c>
      <c r="AP20" s="259"/>
    </row>
    <row r="21" spans="1:42" ht="15" customHeight="1">
      <c r="A21" s="252"/>
      <c r="B21" s="252"/>
      <c r="C21" s="252"/>
      <c r="D21" s="252"/>
      <c r="E21" s="252"/>
      <c r="F21" s="252"/>
      <c r="G21" s="252"/>
      <c r="H21" s="252"/>
      <c r="I21" s="252"/>
      <c r="J21" s="252"/>
      <c r="K21" s="252"/>
      <c r="L21" s="252"/>
      <c r="M21" s="252"/>
      <c r="N21" s="252"/>
      <c r="O21" s="252"/>
      <c r="P21" s="252"/>
      <c r="Q21" s="252"/>
      <c r="R21" s="252"/>
      <c r="S21" s="252"/>
      <c r="T21" s="252"/>
      <c r="U21" s="252"/>
      <c r="V21" s="252"/>
      <c r="W21" s="252"/>
      <c r="X21" s="252"/>
      <c r="AB21" s="273">
        <v>44682</v>
      </c>
      <c r="AC21" s="254">
        <v>560.560295</v>
      </c>
      <c r="AE21" s="273">
        <v>44682</v>
      </c>
      <c r="AF21" s="254">
        <v>179.30379099999999</v>
      </c>
      <c r="AH21" s="273">
        <v>44682</v>
      </c>
      <c r="AI21" s="254">
        <v>89.661679000000007</v>
      </c>
    </row>
    <row r="22" spans="1:42" ht="15" customHeight="1">
      <c r="A22" s="252"/>
      <c r="B22" s="252"/>
      <c r="C22" s="252"/>
      <c r="D22" s="252"/>
      <c r="E22" s="252"/>
      <c r="F22" s="252"/>
      <c r="G22" s="252"/>
      <c r="H22" s="252"/>
      <c r="I22" s="252"/>
      <c r="J22" s="252"/>
      <c r="K22" s="252"/>
      <c r="L22" s="252"/>
      <c r="M22" s="252"/>
      <c r="N22" s="252"/>
      <c r="O22" s="252"/>
      <c r="P22" s="252"/>
      <c r="Q22" s="252"/>
      <c r="R22" s="252"/>
      <c r="S22" s="252"/>
      <c r="T22" s="252"/>
      <c r="U22" s="252"/>
      <c r="V22" s="252"/>
      <c r="W22" s="252"/>
      <c r="X22" s="252"/>
      <c r="AB22" s="273">
        <v>44714</v>
      </c>
      <c r="AC22" s="254">
        <v>563.88575800000001</v>
      </c>
      <c r="AE22" s="273">
        <v>44714</v>
      </c>
      <c r="AF22" s="254">
        <v>180.98386099999999</v>
      </c>
      <c r="AH22" s="273">
        <v>44714</v>
      </c>
      <c r="AI22" s="254">
        <v>90.556487000000004</v>
      </c>
    </row>
    <row r="23" spans="1:42" ht="15" customHeight="1">
      <c r="A23" s="252"/>
      <c r="B23" s="252"/>
      <c r="C23" s="252"/>
      <c r="D23" s="252"/>
      <c r="E23" s="252"/>
      <c r="F23" s="252"/>
      <c r="G23" s="252"/>
      <c r="H23" s="252"/>
      <c r="I23" s="252"/>
      <c r="J23" s="252"/>
      <c r="K23" s="252"/>
      <c r="L23" s="252"/>
      <c r="M23" s="252"/>
      <c r="N23" s="252"/>
      <c r="O23" s="252"/>
      <c r="P23" s="252"/>
      <c r="Q23" s="252"/>
      <c r="R23" s="252"/>
      <c r="S23" s="252"/>
      <c r="T23" s="252"/>
      <c r="U23" s="252"/>
      <c r="V23" s="252"/>
      <c r="W23" s="252"/>
      <c r="X23" s="252"/>
      <c r="AB23" s="273">
        <v>44746</v>
      </c>
      <c r="AC23" s="254">
        <v>565.98780199999999</v>
      </c>
      <c r="AE23" s="273">
        <v>44746</v>
      </c>
      <c r="AF23" s="254">
        <v>182.73262700000001</v>
      </c>
      <c r="AH23" s="273">
        <v>44746</v>
      </c>
      <c r="AI23" s="254">
        <v>90.760827000000006</v>
      </c>
    </row>
    <row r="24" spans="1:42" ht="15" customHeight="1">
      <c r="A24" s="252"/>
      <c r="B24" s="252"/>
      <c r="C24" s="252"/>
      <c r="D24" s="252"/>
      <c r="E24" s="252"/>
      <c r="F24" s="252"/>
      <c r="G24" s="252"/>
      <c r="H24" s="252"/>
      <c r="I24" s="252"/>
      <c r="J24" s="252"/>
      <c r="K24" s="252"/>
      <c r="L24" s="252"/>
      <c r="M24" s="252"/>
      <c r="N24" s="252"/>
      <c r="O24" s="252"/>
      <c r="P24" s="252"/>
      <c r="Q24" s="252"/>
      <c r="R24" s="252"/>
      <c r="S24" s="252"/>
      <c r="T24" s="252"/>
      <c r="U24" s="252"/>
      <c r="V24" s="252"/>
      <c r="W24" s="252"/>
      <c r="X24" s="252"/>
      <c r="AB24" s="273">
        <v>44778</v>
      </c>
      <c r="AC24" s="254">
        <v>564.38430900000003</v>
      </c>
      <c r="AE24" s="273">
        <v>44778</v>
      </c>
      <c r="AF24" s="254">
        <v>181.57939099999999</v>
      </c>
      <c r="AH24" s="273">
        <v>44778</v>
      </c>
      <c r="AI24" s="254">
        <v>90.884389999999996</v>
      </c>
    </row>
    <row r="25" spans="1:42" ht="15" customHeight="1">
      <c r="A25" s="252"/>
      <c r="B25" s="252"/>
      <c r="C25" s="252"/>
      <c r="D25" s="252"/>
      <c r="E25" s="252"/>
      <c r="F25" s="252"/>
      <c r="G25" s="252"/>
      <c r="H25" s="252"/>
      <c r="I25" s="252"/>
      <c r="J25" s="252"/>
      <c r="K25" s="252"/>
      <c r="L25" s="252"/>
      <c r="M25" s="252"/>
      <c r="N25" s="252"/>
      <c r="O25" s="252"/>
      <c r="P25" s="252"/>
      <c r="Q25" s="252"/>
      <c r="R25" s="252"/>
      <c r="S25" s="252"/>
      <c r="T25" s="252"/>
      <c r="U25" s="252"/>
      <c r="V25" s="252"/>
      <c r="W25" s="252"/>
      <c r="X25" s="252"/>
      <c r="AB25" s="278"/>
      <c r="AE25" s="278"/>
      <c r="AH25" s="278"/>
    </row>
    <row r="26" spans="1:42" ht="15" customHeight="1">
      <c r="A26" s="252"/>
      <c r="B26" s="252"/>
      <c r="C26" s="252"/>
      <c r="D26" s="252"/>
      <c r="E26" s="252"/>
      <c r="F26" s="252"/>
      <c r="G26" s="252"/>
      <c r="H26" s="252"/>
      <c r="I26" s="252"/>
      <c r="J26" s="252"/>
      <c r="K26" s="252"/>
      <c r="L26" s="252"/>
      <c r="M26" s="252"/>
      <c r="N26" s="252"/>
      <c r="O26" s="252"/>
      <c r="P26" s="252"/>
      <c r="Q26" s="252"/>
      <c r="R26" s="252"/>
      <c r="S26" s="252"/>
      <c r="T26" s="252"/>
      <c r="U26" s="252"/>
      <c r="V26" s="252"/>
      <c r="W26" s="252"/>
      <c r="X26" s="252"/>
      <c r="AB26" s="278"/>
      <c r="AE26" s="278"/>
      <c r="AH26" s="278"/>
    </row>
    <row r="27" spans="1:42" ht="15" customHeight="1">
      <c r="A27" s="252"/>
      <c r="B27" s="252"/>
      <c r="C27" s="252"/>
      <c r="D27" s="252"/>
      <c r="E27" s="252"/>
      <c r="F27" s="252"/>
      <c r="G27" s="252"/>
      <c r="H27" s="252"/>
      <c r="I27" s="252"/>
      <c r="J27" s="252"/>
      <c r="K27" s="252"/>
      <c r="L27" s="252"/>
      <c r="M27" s="252"/>
      <c r="N27" s="252"/>
      <c r="O27" s="252"/>
      <c r="P27" s="252"/>
      <c r="Q27" s="252"/>
      <c r="R27" s="252"/>
      <c r="S27" s="252"/>
      <c r="T27" s="252"/>
      <c r="U27" s="252"/>
      <c r="V27" s="252"/>
      <c r="W27" s="252"/>
      <c r="X27" s="252"/>
      <c r="AB27" s="278"/>
      <c r="AE27" s="278"/>
      <c r="AH27" s="278"/>
    </row>
    <row r="28" spans="1:42" ht="15" customHeight="1">
      <c r="A28" s="252"/>
      <c r="B28" s="252"/>
      <c r="C28" s="252"/>
      <c r="D28" s="252"/>
      <c r="E28" s="252"/>
      <c r="F28" s="252"/>
      <c r="G28" s="252"/>
      <c r="H28" s="252"/>
      <c r="I28" s="252"/>
      <c r="J28" s="252"/>
      <c r="K28" s="252"/>
      <c r="L28" s="252"/>
      <c r="M28" s="252"/>
      <c r="N28" s="252"/>
      <c r="O28" s="252"/>
      <c r="P28" s="252"/>
      <c r="Q28" s="252"/>
      <c r="R28" s="252"/>
      <c r="S28" s="252"/>
      <c r="T28" s="252"/>
      <c r="U28" s="252"/>
      <c r="V28" s="252"/>
      <c r="W28" s="252"/>
      <c r="X28" s="252"/>
      <c r="AB28" s="278"/>
      <c r="AE28" s="278"/>
      <c r="AH28" s="278"/>
    </row>
    <row r="29" spans="1:42" ht="15" customHeight="1">
      <c r="A29" s="252"/>
      <c r="B29" s="252"/>
      <c r="C29" s="252"/>
      <c r="D29" s="252"/>
      <c r="E29" s="252"/>
      <c r="F29" s="252"/>
      <c r="G29" s="252"/>
      <c r="H29" s="252"/>
      <c r="I29" s="252"/>
      <c r="J29" s="252"/>
      <c r="K29" s="252"/>
      <c r="L29" s="252"/>
      <c r="M29" s="252"/>
      <c r="N29" s="252"/>
      <c r="O29" s="252"/>
      <c r="P29" s="252"/>
      <c r="Q29" s="252"/>
      <c r="R29" s="252"/>
      <c r="S29" s="252"/>
      <c r="T29" s="252"/>
      <c r="U29" s="252"/>
      <c r="V29" s="252"/>
      <c r="W29" s="252"/>
      <c r="X29" s="252"/>
      <c r="AB29" s="278"/>
      <c r="AE29" s="278"/>
      <c r="AH29" s="278"/>
    </row>
    <row r="30" spans="1:42" ht="15" customHeight="1">
      <c r="A30" s="252"/>
      <c r="B30" s="252"/>
      <c r="C30" s="252"/>
      <c r="D30" s="252"/>
      <c r="E30" s="252"/>
      <c r="F30" s="252"/>
      <c r="G30" s="252"/>
      <c r="H30" s="252"/>
      <c r="I30" s="252"/>
      <c r="J30" s="252"/>
      <c r="K30" s="252"/>
      <c r="L30" s="252"/>
      <c r="M30" s="252"/>
      <c r="N30" s="252"/>
      <c r="O30" s="252"/>
      <c r="P30" s="252"/>
      <c r="Q30" s="252"/>
      <c r="R30" s="252"/>
      <c r="S30" s="252"/>
      <c r="T30" s="252"/>
      <c r="U30" s="252"/>
      <c r="V30" s="252"/>
      <c r="W30" s="252"/>
      <c r="X30" s="252"/>
      <c r="AB30" s="278"/>
      <c r="AE30" s="278"/>
      <c r="AH30" s="278"/>
    </row>
    <row r="31" spans="1:42" ht="15" customHeight="1">
      <c r="A31" s="252"/>
      <c r="B31" s="252"/>
      <c r="C31" s="252"/>
      <c r="D31" s="252"/>
      <c r="E31" s="252"/>
      <c r="F31" s="252"/>
      <c r="G31" s="252"/>
      <c r="H31" s="252"/>
      <c r="I31" s="252"/>
      <c r="J31" s="252"/>
      <c r="K31" s="252"/>
      <c r="L31" s="252"/>
      <c r="M31" s="252"/>
      <c r="N31" s="252"/>
      <c r="O31" s="252"/>
      <c r="P31" s="252"/>
      <c r="Q31" s="252"/>
      <c r="R31" s="252"/>
      <c r="S31" s="252"/>
      <c r="T31" s="252"/>
      <c r="U31" s="252"/>
      <c r="V31" s="252"/>
      <c r="W31" s="252"/>
      <c r="X31" s="252"/>
      <c r="AB31" s="278"/>
      <c r="AE31" s="278"/>
      <c r="AH31" s="278"/>
    </row>
    <row r="32" spans="1:42" ht="15" customHeight="1">
      <c r="A32" s="252"/>
      <c r="B32" s="252"/>
      <c r="C32" s="252"/>
      <c r="D32" s="252"/>
      <c r="E32" s="252"/>
      <c r="F32" s="252"/>
      <c r="G32" s="252"/>
      <c r="H32" s="252"/>
      <c r="I32" s="252"/>
      <c r="J32" s="252"/>
      <c r="K32" s="252"/>
      <c r="L32" s="252"/>
      <c r="M32" s="252"/>
      <c r="N32" s="252"/>
      <c r="O32" s="252"/>
      <c r="P32" s="252"/>
      <c r="Q32" s="252"/>
      <c r="R32" s="252"/>
      <c r="S32" s="252"/>
      <c r="T32" s="252"/>
      <c r="U32" s="252"/>
      <c r="V32" s="252"/>
      <c r="W32" s="252"/>
      <c r="X32" s="252"/>
      <c r="AB32" s="278"/>
      <c r="AE32" s="278"/>
      <c r="AH32" s="278"/>
    </row>
    <row r="33" spans="1:42" ht="15" customHeight="1">
      <c r="A33" s="252"/>
      <c r="B33" s="252"/>
      <c r="C33" s="252"/>
      <c r="D33" s="252"/>
      <c r="E33" s="252"/>
      <c r="F33" s="252"/>
      <c r="G33" s="252"/>
      <c r="H33" s="252"/>
      <c r="I33" s="252"/>
      <c r="J33" s="252"/>
      <c r="K33" s="252"/>
      <c r="L33" s="252"/>
      <c r="M33" s="252"/>
      <c r="N33" s="252"/>
      <c r="O33" s="252"/>
      <c r="P33" s="252"/>
      <c r="Q33" s="252"/>
      <c r="R33" s="252"/>
      <c r="S33" s="252"/>
      <c r="T33" s="252"/>
      <c r="U33" s="252"/>
      <c r="V33" s="252"/>
      <c r="W33" s="252"/>
      <c r="X33" s="252"/>
      <c r="Z33" s="257" t="s">
        <v>217</v>
      </c>
      <c r="AA33" s="257"/>
    </row>
    <row r="34" spans="1:42" ht="15" customHeight="1">
      <c r="A34" s="252"/>
      <c r="B34" s="252"/>
      <c r="C34" s="252"/>
      <c r="D34" s="252"/>
      <c r="E34" s="252"/>
      <c r="F34" s="252"/>
      <c r="G34" s="252"/>
      <c r="H34" s="252"/>
      <c r="I34" s="252"/>
      <c r="J34" s="252"/>
      <c r="K34" s="252"/>
      <c r="L34" s="252"/>
      <c r="M34" s="252"/>
      <c r="N34" s="252"/>
      <c r="O34" s="252"/>
      <c r="P34" s="252"/>
      <c r="Q34" s="252"/>
      <c r="R34" s="252"/>
      <c r="S34" s="252"/>
      <c r="T34" s="252"/>
      <c r="U34" s="252"/>
      <c r="V34" s="252"/>
      <c r="W34" s="252"/>
      <c r="X34" s="252"/>
      <c r="AA34" s="258">
        <v>2019</v>
      </c>
      <c r="AB34" s="272" t="s">
        <v>217</v>
      </c>
      <c r="AE34" s="272" t="s">
        <v>218</v>
      </c>
      <c r="AH34" s="272" t="s">
        <v>236</v>
      </c>
      <c r="AP34" s="258">
        <v>2022</v>
      </c>
    </row>
    <row r="35" spans="1:42" ht="15" customHeight="1" thickBot="1">
      <c r="A35" s="252"/>
      <c r="B35" s="252"/>
      <c r="C35" s="252"/>
      <c r="D35" s="252"/>
      <c r="E35" s="252"/>
      <c r="F35" s="252"/>
      <c r="G35" s="252"/>
      <c r="H35" s="252"/>
      <c r="I35" s="252"/>
      <c r="J35" s="252"/>
      <c r="K35" s="252"/>
      <c r="L35" s="252"/>
      <c r="M35" s="252"/>
      <c r="N35" s="252"/>
      <c r="O35" s="252"/>
      <c r="P35" s="252"/>
      <c r="Q35" s="252"/>
      <c r="R35" s="252"/>
      <c r="S35" s="252"/>
      <c r="T35" s="252"/>
      <c r="U35" s="252"/>
      <c r="V35" s="252"/>
      <c r="W35" s="252"/>
      <c r="X35" s="252"/>
      <c r="Z35" s="253" t="s">
        <v>205</v>
      </c>
      <c r="AA35" s="259">
        <v>21616722</v>
      </c>
      <c r="AP35" s="259">
        <v>1460985</v>
      </c>
    </row>
    <row r="36" spans="1:42" ht="15" customHeight="1">
      <c r="A36" s="252"/>
      <c r="B36" s="252"/>
      <c r="C36" s="252"/>
      <c r="D36" s="252"/>
      <c r="E36" s="252"/>
      <c r="F36" s="252"/>
      <c r="G36" s="252"/>
      <c r="H36" s="252"/>
      <c r="I36" s="252"/>
      <c r="J36" s="252"/>
      <c r="K36" s="252"/>
      <c r="L36" s="252"/>
      <c r="M36" s="252"/>
      <c r="N36" s="252"/>
      <c r="O36" s="252"/>
      <c r="P36" s="252"/>
      <c r="Q36" s="252"/>
      <c r="R36" s="252"/>
      <c r="S36" s="252"/>
      <c r="T36" s="252"/>
      <c r="U36" s="252"/>
      <c r="V36" s="252"/>
      <c r="W36" s="252"/>
      <c r="X36" s="252"/>
      <c r="Z36" s="253" t="s">
        <v>206</v>
      </c>
      <c r="AA36" s="259">
        <v>21387737</v>
      </c>
      <c r="AB36" s="273">
        <v>44317</v>
      </c>
      <c r="AC36" s="254">
        <v>271.17265500000002</v>
      </c>
      <c r="AE36" s="273">
        <v>44317</v>
      </c>
      <c r="AF36" s="254">
        <v>199.80040500000001</v>
      </c>
      <c r="AH36" s="273">
        <v>44317</v>
      </c>
      <c r="AI36" s="254">
        <v>17.345535000000002</v>
      </c>
      <c r="AK36" s="274" t="s">
        <v>227</v>
      </c>
      <c r="AL36" s="275">
        <v>2022</v>
      </c>
      <c r="AP36" s="259">
        <v>1349473</v>
      </c>
    </row>
    <row r="37" spans="1:42" ht="15" customHeight="1" thickBot="1">
      <c r="A37" s="252"/>
      <c r="B37" s="252"/>
      <c r="C37" s="252"/>
      <c r="D37" s="252"/>
      <c r="E37" s="252"/>
      <c r="F37" s="252"/>
      <c r="G37" s="252"/>
      <c r="H37" s="252"/>
      <c r="I37" s="252"/>
      <c r="J37" s="252"/>
      <c r="K37" s="252"/>
      <c r="L37" s="252"/>
      <c r="M37" s="252"/>
      <c r="N37" s="252"/>
      <c r="O37" s="252"/>
      <c r="P37" s="252"/>
      <c r="Q37" s="252"/>
      <c r="R37" s="252"/>
      <c r="S37" s="252"/>
      <c r="T37" s="252"/>
      <c r="U37" s="252"/>
      <c r="V37" s="252"/>
      <c r="W37" s="252"/>
      <c r="X37" s="252"/>
      <c r="Z37" s="253" t="s">
        <v>207</v>
      </c>
      <c r="AA37" s="259">
        <v>23910619</v>
      </c>
      <c r="AB37" s="273">
        <v>44348</v>
      </c>
      <c r="AC37" s="254">
        <v>274.06256999999999</v>
      </c>
      <c r="AE37" s="273">
        <v>44348</v>
      </c>
      <c r="AF37" s="254">
        <v>201.31011799999999</v>
      </c>
      <c r="AH37" s="273">
        <v>44348</v>
      </c>
      <c r="AI37" s="254">
        <v>17.552098999999998</v>
      </c>
      <c r="AK37" s="276" t="s">
        <v>237</v>
      </c>
      <c r="AL37" s="277">
        <v>2021</v>
      </c>
      <c r="AP37" s="259">
        <v>1386654</v>
      </c>
    </row>
    <row r="38" spans="1:42" ht="15" customHeight="1">
      <c r="A38" s="252"/>
      <c r="B38" s="252"/>
      <c r="C38" s="252"/>
      <c r="D38" s="252"/>
      <c r="E38" s="252"/>
      <c r="F38" s="252"/>
      <c r="G38" s="252"/>
      <c r="H38" s="252"/>
      <c r="I38" s="252"/>
      <c r="J38" s="252"/>
      <c r="K38" s="252"/>
      <c r="L38" s="252"/>
      <c r="M38" s="252"/>
      <c r="N38" s="252"/>
      <c r="O38" s="252"/>
      <c r="P38" s="252"/>
      <c r="Q38" s="252"/>
      <c r="R38" s="252"/>
      <c r="S38" s="252"/>
      <c r="T38" s="252"/>
      <c r="U38" s="252"/>
      <c r="V38" s="252"/>
      <c r="W38" s="252"/>
      <c r="X38" s="252"/>
      <c r="Z38" s="253" t="s">
        <v>208</v>
      </c>
      <c r="AA38" s="259">
        <v>23932607</v>
      </c>
      <c r="AB38" s="273">
        <v>44378</v>
      </c>
      <c r="AC38" s="254">
        <v>275.44546300000002</v>
      </c>
      <c r="AE38" s="273">
        <v>44378</v>
      </c>
      <c r="AF38" s="254">
        <v>201.99906300000001</v>
      </c>
      <c r="AH38" s="273">
        <v>44378</v>
      </c>
      <c r="AI38" s="254">
        <v>17.700386000000002</v>
      </c>
      <c r="AP38" s="259">
        <v>1474935</v>
      </c>
    </row>
    <row r="39" spans="1:42" ht="15" customHeight="1">
      <c r="A39" s="252"/>
      <c r="B39" s="252"/>
      <c r="C39" s="252"/>
      <c r="D39" s="252"/>
      <c r="E39" s="252"/>
      <c r="F39" s="252"/>
      <c r="G39" s="252"/>
      <c r="H39" s="252"/>
      <c r="I39" s="252"/>
      <c r="J39" s="252"/>
      <c r="K39" s="252"/>
      <c r="L39" s="252"/>
      <c r="M39" s="252"/>
      <c r="N39" s="252"/>
      <c r="O39" s="252"/>
      <c r="P39" s="252"/>
      <c r="Q39" s="252"/>
      <c r="R39" s="252"/>
      <c r="S39" s="252"/>
      <c r="T39" s="252"/>
      <c r="U39" s="252"/>
      <c r="V39" s="252"/>
      <c r="W39" s="252"/>
      <c r="X39" s="252"/>
      <c r="Z39" s="253" t="s">
        <v>209</v>
      </c>
      <c r="AA39" s="259">
        <v>25421795</v>
      </c>
      <c r="AB39" s="273">
        <v>44409</v>
      </c>
      <c r="AC39" s="254">
        <v>276.747367</v>
      </c>
      <c r="AE39" s="273">
        <v>44409</v>
      </c>
      <c r="AF39" s="254">
        <v>202.157746</v>
      </c>
      <c r="AH39" s="273">
        <v>44409</v>
      </c>
      <c r="AI39" s="254">
        <v>17.774260999999999</v>
      </c>
      <c r="AP39" s="259">
        <v>1604300</v>
      </c>
    </row>
    <row r="40" spans="1:42" ht="15" customHeight="1">
      <c r="A40" s="252"/>
      <c r="B40" s="252"/>
      <c r="C40" s="252"/>
      <c r="D40" s="252"/>
      <c r="E40" s="252"/>
      <c r="F40" s="252"/>
      <c r="G40" s="252"/>
      <c r="H40" s="252"/>
      <c r="I40" s="252"/>
      <c r="J40" s="252"/>
      <c r="K40" s="252"/>
      <c r="L40" s="252"/>
      <c r="M40" s="252"/>
      <c r="N40" s="252"/>
      <c r="O40" s="252"/>
      <c r="P40" s="252"/>
      <c r="Q40" s="252"/>
      <c r="R40" s="252"/>
      <c r="S40" s="252"/>
      <c r="T40" s="252"/>
      <c r="U40" s="252"/>
      <c r="V40" s="252"/>
      <c r="W40" s="252"/>
      <c r="X40" s="252"/>
      <c r="Z40" s="253" t="s">
        <v>210</v>
      </c>
      <c r="AA40" s="259">
        <v>23125768</v>
      </c>
      <c r="AB40" s="273">
        <v>44440</v>
      </c>
      <c r="AC40" s="254">
        <v>277.17386299999998</v>
      </c>
      <c r="AE40" s="273">
        <v>44440</v>
      </c>
      <c r="AF40" s="254">
        <v>201.62899400000001</v>
      </c>
      <c r="AH40" s="273">
        <v>44440</v>
      </c>
      <c r="AI40" s="254">
        <v>17.816631999999998</v>
      </c>
      <c r="AP40" s="259">
        <v>1474713</v>
      </c>
    </row>
    <row r="41" spans="1:42" ht="15" customHeight="1">
      <c r="A41" s="252"/>
      <c r="B41" s="252"/>
      <c r="C41" s="252"/>
      <c r="D41" s="252"/>
      <c r="E41" s="252"/>
      <c r="F41" s="252"/>
      <c r="G41" s="252"/>
      <c r="H41" s="252"/>
      <c r="I41" s="252"/>
      <c r="J41" s="252"/>
      <c r="K41" s="252"/>
      <c r="L41" s="252"/>
      <c r="M41" s="252"/>
      <c r="N41" s="252"/>
      <c r="O41" s="252"/>
      <c r="P41" s="252"/>
      <c r="Q41" s="252"/>
      <c r="R41" s="252"/>
      <c r="S41" s="252"/>
      <c r="T41" s="252"/>
      <c r="U41" s="252"/>
      <c r="V41" s="252"/>
      <c r="W41" s="252"/>
      <c r="X41" s="252"/>
      <c r="Z41" s="253" t="s">
        <v>211</v>
      </c>
      <c r="AA41" s="259">
        <v>24306034</v>
      </c>
      <c r="AB41" s="273">
        <v>44470</v>
      </c>
      <c r="AC41" s="254">
        <v>276.67334599999998</v>
      </c>
      <c r="AE41" s="273">
        <v>44470</v>
      </c>
      <c r="AF41" s="254">
        <v>200.251473</v>
      </c>
      <c r="AH41" s="273">
        <v>44470</v>
      </c>
      <c r="AI41" s="254">
        <v>17.741454999999998</v>
      </c>
      <c r="AP41" s="259">
        <v>1518965</v>
      </c>
    </row>
    <row r="42" spans="1:42" ht="15" customHeight="1">
      <c r="A42" s="252"/>
      <c r="B42" s="252"/>
      <c r="C42" s="252"/>
      <c r="D42" s="252"/>
      <c r="E42" s="252"/>
      <c r="F42" s="252"/>
      <c r="G42" s="252"/>
      <c r="H42" s="252"/>
      <c r="I42" s="252"/>
      <c r="J42" s="252"/>
      <c r="K42" s="252"/>
      <c r="L42" s="252"/>
      <c r="M42" s="252"/>
      <c r="N42" s="252"/>
      <c r="O42" s="252"/>
      <c r="P42" s="252"/>
      <c r="Q42" s="252"/>
      <c r="R42" s="252"/>
      <c r="S42" s="252"/>
      <c r="T42" s="252"/>
      <c r="U42" s="252"/>
      <c r="V42" s="252"/>
      <c r="W42" s="252"/>
      <c r="X42" s="252"/>
      <c r="Z42" s="253" t="s">
        <v>212</v>
      </c>
      <c r="AA42" s="259">
        <v>21902550</v>
      </c>
      <c r="AB42" s="273">
        <v>44501</v>
      </c>
      <c r="AC42" s="254">
        <v>276.22528</v>
      </c>
      <c r="AE42" s="273">
        <v>44501</v>
      </c>
      <c r="AF42" s="254">
        <v>198.95327700000001</v>
      </c>
      <c r="AH42" s="273">
        <v>44501</v>
      </c>
      <c r="AI42" s="254">
        <v>17.724955000000001</v>
      </c>
      <c r="AP42" s="259"/>
    </row>
    <row r="43" spans="1:42" ht="15" customHeight="1">
      <c r="A43" s="252"/>
      <c r="B43" s="252"/>
      <c r="C43" s="252"/>
      <c r="D43" s="252"/>
      <c r="E43" s="252"/>
      <c r="F43" s="252"/>
      <c r="G43" s="252"/>
      <c r="H43" s="252"/>
      <c r="I43" s="252"/>
      <c r="J43" s="252"/>
      <c r="K43" s="252"/>
      <c r="L43" s="252"/>
      <c r="M43" s="252"/>
      <c r="N43" s="252"/>
      <c r="O43" s="252"/>
      <c r="P43" s="252"/>
      <c r="Q43" s="252"/>
      <c r="R43" s="252"/>
      <c r="S43" s="252"/>
      <c r="T43" s="252"/>
      <c r="U43" s="252"/>
      <c r="V43" s="252"/>
      <c r="W43" s="252"/>
      <c r="X43" s="252"/>
      <c r="Z43" s="253" t="s">
        <v>213</v>
      </c>
      <c r="AA43" s="259">
        <v>21969911</v>
      </c>
      <c r="AB43" s="273">
        <v>44531</v>
      </c>
      <c r="AC43" s="254">
        <v>276.19818800000002</v>
      </c>
      <c r="AE43" s="273">
        <v>44531</v>
      </c>
      <c r="AF43" s="254">
        <v>197.95181099999999</v>
      </c>
      <c r="AH43" s="273">
        <v>44531</v>
      </c>
      <c r="AI43" s="254">
        <v>17.709254999999999</v>
      </c>
      <c r="AP43" s="259"/>
    </row>
    <row r="44" spans="1:42" ht="15" customHeight="1">
      <c r="A44" s="252"/>
      <c r="B44" s="252"/>
      <c r="C44" s="252"/>
      <c r="D44" s="252"/>
      <c r="E44" s="252"/>
      <c r="F44" s="252"/>
      <c r="G44" s="252"/>
      <c r="H44" s="252"/>
      <c r="I44" s="252"/>
      <c r="J44" s="252"/>
      <c r="K44" s="252"/>
      <c r="L44" s="252"/>
      <c r="M44" s="252"/>
      <c r="N44" s="252"/>
      <c r="O44" s="252"/>
      <c r="P44" s="252"/>
      <c r="Q44" s="252"/>
      <c r="R44" s="252"/>
      <c r="S44" s="252"/>
      <c r="T44" s="252"/>
      <c r="U44" s="252"/>
      <c r="V44" s="252"/>
      <c r="W44" s="252"/>
      <c r="X44" s="252"/>
      <c r="Z44" s="253" t="s">
        <v>214</v>
      </c>
      <c r="AA44" s="259">
        <v>23848860</v>
      </c>
      <c r="AB44" s="273">
        <v>44562</v>
      </c>
      <c r="AC44" s="254">
        <v>276.49715800000001</v>
      </c>
      <c r="AE44" s="273">
        <v>44562</v>
      </c>
      <c r="AF44" s="254">
        <v>197.236662</v>
      </c>
      <c r="AH44" s="273">
        <v>44562</v>
      </c>
      <c r="AI44" s="254">
        <v>17.683085999999999</v>
      </c>
      <c r="AP44" s="259"/>
    </row>
    <row r="45" spans="1:42" ht="15" customHeight="1">
      <c r="A45" s="252"/>
      <c r="B45" s="252"/>
      <c r="C45" s="252"/>
      <c r="D45" s="252"/>
      <c r="E45" s="252"/>
      <c r="F45" s="252"/>
      <c r="G45" s="252"/>
      <c r="H45" s="252"/>
      <c r="I45" s="252"/>
      <c r="J45" s="252"/>
      <c r="K45" s="252"/>
      <c r="L45" s="252"/>
      <c r="M45" s="252"/>
      <c r="N45" s="252"/>
      <c r="O45" s="252"/>
      <c r="P45" s="252"/>
      <c r="Q45" s="252"/>
      <c r="R45" s="252"/>
      <c r="S45" s="252"/>
      <c r="T45" s="252"/>
      <c r="U45" s="252"/>
      <c r="V45" s="252"/>
      <c r="W45" s="252"/>
      <c r="X45" s="252"/>
      <c r="Z45" s="253" t="s">
        <v>215</v>
      </c>
      <c r="AA45" s="259">
        <v>21694089</v>
      </c>
      <c r="AB45" s="273">
        <v>44593</v>
      </c>
      <c r="AC45" s="254">
        <v>276.41863699999999</v>
      </c>
      <c r="AE45" s="273">
        <v>44593</v>
      </c>
      <c r="AF45" s="254">
        <v>196.424744</v>
      </c>
      <c r="AH45" s="273">
        <v>44593</v>
      </c>
      <c r="AI45" s="254">
        <v>17.665714000000001</v>
      </c>
      <c r="AP45" s="259"/>
    </row>
    <row r="46" spans="1:42" ht="15" customHeight="1">
      <c r="A46" s="252"/>
      <c r="B46" s="252"/>
      <c r="C46" s="252"/>
      <c r="D46" s="252"/>
      <c r="E46" s="252"/>
      <c r="F46" s="252"/>
      <c r="G46" s="252"/>
      <c r="H46" s="252"/>
      <c r="I46" s="252"/>
      <c r="J46" s="252"/>
      <c r="K46" s="252"/>
      <c r="L46" s="252"/>
      <c r="M46" s="252"/>
      <c r="N46" s="252"/>
      <c r="O46" s="252"/>
      <c r="P46" s="252"/>
      <c r="Q46" s="252"/>
      <c r="R46" s="252"/>
      <c r="S46" s="252"/>
      <c r="T46" s="252"/>
      <c r="U46" s="252"/>
      <c r="V46" s="252"/>
      <c r="W46" s="252"/>
      <c r="X46" s="252"/>
      <c r="Z46" s="253" t="s">
        <v>216</v>
      </c>
      <c r="AA46" s="259">
        <v>20944890</v>
      </c>
      <c r="AB46" s="273">
        <v>44621</v>
      </c>
      <c r="AC46" s="254">
        <v>275.33436399999999</v>
      </c>
      <c r="AE46" s="273">
        <v>44621</v>
      </c>
      <c r="AF46" s="254">
        <v>195.23077799999999</v>
      </c>
      <c r="AH46" s="273">
        <v>44621</v>
      </c>
      <c r="AI46" s="254">
        <v>17.569132</v>
      </c>
      <c r="AP46" s="259"/>
    </row>
    <row r="47" spans="1:42" ht="15" customHeight="1">
      <c r="A47" s="252"/>
      <c r="B47" s="252"/>
      <c r="C47" s="252"/>
      <c r="D47" s="252"/>
      <c r="E47" s="252"/>
      <c r="F47" s="252"/>
      <c r="G47" s="252"/>
      <c r="H47" s="252"/>
      <c r="I47" s="252"/>
      <c r="J47" s="252"/>
      <c r="K47" s="252"/>
      <c r="L47" s="252"/>
      <c r="M47" s="252"/>
      <c r="N47" s="252"/>
      <c r="O47" s="252"/>
      <c r="P47" s="252"/>
      <c r="Q47" s="252"/>
      <c r="R47" s="252"/>
      <c r="S47" s="252"/>
      <c r="T47" s="252"/>
      <c r="U47" s="252"/>
      <c r="V47" s="252"/>
      <c r="W47" s="252"/>
      <c r="X47" s="252"/>
      <c r="AB47" s="273">
        <v>44652</v>
      </c>
      <c r="AC47" s="254">
        <v>275.10316799999998</v>
      </c>
      <c r="AE47" s="273">
        <v>44652</v>
      </c>
      <c r="AF47" s="254">
        <v>194.50659300000001</v>
      </c>
      <c r="AH47" s="273">
        <v>44652</v>
      </c>
      <c r="AI47" s="254">
        <v>17.545867999999999</v>
      </c>
      <c r="AP47" s="259"/>
    </row>
    <row r="48" spans="1:42" ht="15" customHeight="1">
      <c r="A48" s="252"/>
      <c r="B48" s="252"/>
      <c r="C48" s="252"/>
      <c r="D48" s="252"/>
      <c r="E48" s="252"/>
      <c r="F48" s="252"/>
      <c r="G48" s="252"/>
      <c r="H48" s="252"/>
      <c r="I48" s="252"/>
      <c r="J48" s="252"/>
      <c r="K48" s="252"/>
      <c r="L48" s="252"/>
      <c r="M48" s="252"/>
      <c r="N48" s="252"/>
      <c r="O48" s="252"/>
      <c r="P48" s="252"/>
      <c r="Q48" s="252"/>
      <c r="R48" s="252"/>
      <c r="S48" s="252"/>
      <c r="T48" s="252"/>
      <c r="U48" s="252"/>
      <c r="V48" s="252"/>
      <c r="W48" s="252"/>
      <c r="X48" s="252"/>
      <c r="AB48" s="273">
        <v>44682</v>
      </c>
      <c r="AC48" s="254">
        <v>277.74408499999998</v>
      </c>
      <c r="AE48" s="273">
        <v>44682</v>
      </c>
      <c r="AF48" s="254">
        <v>195.98914300000001</v>
      </c>
      <c r="AH48" s="273">
        <v>44682</v>
      </c>
      <c r="AI48" s="254">
        <v>17.715394</v>
      </c>
    </row>
    <row r="49" spans="1:35" ht="15" customHeight="1">
      <c r="A49" s="252"/>
      <c r="B49" s="252"/>
      <c r="C49" s="252"/>
      <c r="D49" s="252"/>
      <c r="E49" s="252"/>
      <c r="F49" s="252"/>
      <c r="G49" s="252"/>
      <c r="H49" s="252"/>
      <c r="I49" s="252"/>
      <c r="J49" s="252"/>
      <c r="K49" s="252"/>
      <c r="L49" s="252"/>
      <c r="M49" s="252"/>
      <c r="N49" s="252"/>
      <c r="O49" s="252"/>
      <c r="P49" s="252"/>
      <c r="Q49" s="252"/>
      <c r="R49" s="252"/>
      <c r="S49" s="252"/>
      <c r="T49" s="252"/>
      <c r="U49" s="252"/>
      <c r="V49" s="252"/>
      <c r="W49" s="252"/>
      <c r="X49" s="252"/>
      <c r="AB49" s="273">
        <v>44714</v>
      </c>
      <c r="AC49" s="254">
        <v>278.24818900000002</v>
      </c>
      <c r="AE49" s="273">
        <v>44714</v>
      </c>
      <c r="AF49" s="254">
        <v>195.573759</v>
      </c>
      <c r="AH49" s="273">
        <v>44714</v>
      </c>
      <c r="AI49" s="254">
        <v>17.711227999999998</v>
      </c>
    </row>
    <row r="50" spans="1:35" ht="15" customHeight="1">
      <c r="A50" s="252"/>
      <c r="B50" s="252"/>
      <c r="C50" s="252"/>
      <c r="D50" s="252"/>
      <c r="E50" s="252"/>
      <c r="F50" s="252"/>
      <c r="G50" s="252"/>
      <c r="H50" s="252"/>
      <c r="I50" s="252"/>
      <c r="J50" s="252"/>
      <c r="K50" s="252"/>
      <c r="L50" s="252"/>
      <c r="M50" s="252"/>
      <c r="N50" s="252"/>
      <c r="O50" s="252"/>
      <c r="P50" s="252"/>
      <c r="Q50" s="252"/>
      <c r="R50" s="252"/>
      <c r="S50" s="252"/>
      <c r="T50" s="252"/>
      <c r="U50" s="252"/>
      <c r="V50" s="252"/>
      <c r="W50" s="252"/>
      <c r="X50" s="252"/>
      <c r="AB50" s="273">
        <v>44746</v>
      </c>
      <c r="AC50" s="254">
        <v>278.14271100000002</v>
      </c>
      <c r="AE50" s="273">
        <v>44746</v>
      </c>
      <c r="AF50" s="254">
        <v>194.94725399999999</v>
      </c>
      <c r="AH50" s="273">
        <v>44746</v>
      </c>
      <c r="AI50" s="254">
        <v>17.676144000000001</v>
      </c>
    </row>
    <row r="51" spans="1:35" ht="15" customHeight="1">
      <c r="A51" s="252"/>
      <c r="B51" s="252"/>
      <c r="C51" s="252"/>
      <c r="D51" s="252"/>
      <c r="E51" s="252"/>
      <c r="F51" s="252"/>
      <c r="G51" s="252"/>
      <c r="H51" s="252"/>
      <c r="I51" s="252"/>
      <c r="J51" s="252"/>
      <c r="K51" s="252"/>
      <c r="L51" s="252"/>
      <c r="M51" s="252"/>
      <c r="N51" s="252"/>
      <c r="O51" s="252"/>
      <c r="P51" s="252"/>
      <c r="Q51" s="252"/>
      <c r="R51" s="252"/>
      <c r="S51" s="252"/>
      <c r="T51" s="252"/>
      <c r="U51" s="252"/>
      <c r="V51" s="252"/>
      <c r="W51" s="252"/>
      <c r="X51" s="252"/>
      <c r="AB51" s="273">
        <v>44778</v>
      </c>
      <c r="AC51" s="254">
        <v>277.53878700000001</v>
      </c>
      <c r="AE51" s="273">
        <v>44778</v>
      </c>
      <c r="AF51" s="254">
        <v>194.333505</v>
      </c>
      <c r="AH51" s="273">
        <v>44778</v>
      </c>
      <c r="AI51" s="254">
        <v>17.681687</v>
      </c>
    </row>
    <row r="52" spans="1:35" ht="15" customHeight="1">
      <c r="A52" s="252"/>
      <c r="B52" s="252"/>
      <c r="C52" s="252"/>
      <c r="D52" s="252"/>
      <c r="E52" s="252"/>
      <c r="F52" s="252"/>
      <c r="G52" s="252"/>
      <c r="H52" s="252"/>
      <c r="I52" s="252"/>
      <c r="J52" s="252"/>
      <c r="K52" s="252"/>
      <c r="L52" s="252"/>
      <c r="M52" s="252"/>
      <c r="N52" s="252"/>
      <c r="O52" s="252"/>
      <c r="P52" s="252"/>
      <c r="Q52" s="252"/>
      <c r="R52" s="252"/>
      <c r="S52" s="252"/>
      <c r="T52" s="252"/>
      <c r="U52" s="252"/>
      <c r="V52" s="252"/>
      <c r="W52" s="252"/>
      <c r="X52" s="252"/>
      <c r="AB52" s="278"/>
      <c r="AE52" s="278"/>
      <c r="AH52" s="278"/>
    </row>
    <row r="53" spans="1:35" ht="15" customHeight="1">
      <c r="A53" s="252"/>
      <c r="B53" s="252"/>
      <c r="C53" s="252"/>
      <c r="D53" s="252"/>
      <c r="E53" s="252"/>
      <c r="F53" s="252"/>
      <c r="G53" s="252"/>
      <c r="H53" s="252"/>
      <c r="I53" s="252"/>
      <c r="J53" s="252"/>
      <c r="K53" s="252"/>
      <c r="L53" s="252"/>
      <c r="M53" s="252"/>
      <c r="N53" s="252"/>
      <c r="O53" s="252"/>
      <c r="P53" s="252"/>
      <c r="Q53" s="252"/>
      <c r="R53" s="252"/>
      <c r="S53" s="252"/>
      <c r="T53" s="252"/>
      <c r="U53" s="252"/>
      <c r="V53" s="252"/>
      <c r="W53" s="252"/>
      <c r="X53" s="252"/>
      <c r="AB53" s="278"/>
      <c r="AE53" s="278"/>
      <c r="AH53" s="278"/>
    </row>
    <row r="54" spans="1:35" ht="15" customHeight="1">
      <c r="A54" s="252"/>
      <c r="B54" s="252"/>
      <c r="C54" s="252"/>
      <c r="D54" s="252"/>
      <c r="E54" s="252"/>
      <c r="F54" s="252"/>
      <c r="G54" s="252"/>
      <c r="H54" s="252"/>
      <c r="I54" s="252"/>
      <c r="J54" s="252"/>
      <c r="K54" s="252"/>
      <c r="L54" s="252"/>
      <c r="M54" s="252"/>
      <c r="N54" s="252"/>
      <c r="O54" s="252"/>
      <c r="P54" s="252"/>
      <c r="Q54" s="252"/>
      <c r="R54" s="252"/>
      <c r="S54" s="252"/>
      <c r="T54" s="252"/>
      <c r="U54" s="252"/>
      <c r="V54" s="252"/>
      <c r="W54" s="252"/>
      <c r="X54" s="252"/>
      <c r="Z54" s="259"/>
      <c r="AA54" s="259"/>
      <c r="AB54" s="278"/>
      <c r="AE54" s="278"/>
      <c r="AH54" s="278"/>
    </row>
    <row r="55" spans="1:35" ht="15" customHeight="1">
      <c r="A55" s="252"/>
      <c r="B55" s="252"/>
      <c r="C55" s="252"/>
      <c r="D55" s="252"/>
      <c r="E55" s="252"/>
      <c r="F55" s="252"/>
      <c r="G55" s="252"/>
      <c r="H55" s="252"/>
      <c r="I55" s="252"/>
      <c r="J55" s="252"/>
      <c r="K55" s="252"/>
      <c r="L55" s="252"/>
      <c r="M55" s="252"/>
      <c r="N55" s="252"/>
      <c r="O55" s="252"/>
      <c r="P55" s="252"/>
      <c r="Q55" s="252"/>
      <c r="R55" s="252"/>
      <c r="S55" s="252"/>
      <c r="T55" s="252"/>
      <c r="U55" s="252"/>
      <c r="V55" s="252"/>
      <c r="W55" s="252"/>
      <c r="X55" s="252"/>
      <c r="Z55" s="259"/>
      <c r="AA55" s="259"/>
      <c r="AB55" s="278"/>
      <c r="AE55" s="278"/>
      <c r="AH55" s="278"/>
    </row>
    <row r="56" spans="1:35" ht="15" customHeight="1">
      <c r="A56" s="252"/>
      <c r="B56" s="252"/>
      <c r="C56" s="252"/>
      <c r="D56" s="252"/>
      <c r="E56" s="252"/>
      <c r="F56" s="252"/>
      <c r="G56" s="252"/>
      <c r="H56" s="252"/>
      <c r="I56" s="252"/>
      <c r="J56" s="252"/>
      <c r="K56" s="252"/>
      <c r="L56" s="252"/>
      <c r="M56" s="252"/>
      <c r="N56" s="252"/>
      <c r="O56" s="252"/>
      <c r="P56" s="252"/>
      <c r="Q56" s="252"/>
      <c r="R56" s="252"/>
      <c r="S56" s="252"/>
      <c r="T56" s="252"/>
      <c r="U56" s="252"/>
      <c r="V56" s="252"/>
      <c r="W56" s="252"/>
      <c r="X56" s="252"/>
      <c r="Z56" s="259"/>
      <c r="AA56" s="259"/>
      <c r="AB56" s="278"/>
      <c r="AE56" s="278"/>
      <c r="AH56" s="278"/>
    </row>
    <row r="57" spans="1:35" ht="15" customHeight="1">
      <c r="A57" s="252"/>
      <c r="B57" s="252"/>
      <c r="C57" s="252"/>
      <c r="D57" s="252"/>
      <c r="E57" s="252"/>
      <c r="F57" s="252"/>
      <c r="G57" s="252"/>
      <c r="H57" s="252"/>
      <c r="I57" s="252"/>
      <c r="J57" s="252"/>
      <c r="K57" s="252"/>
      <c r="L57" s="252"/>
      <c r="M57" s="252"/>
      <c r="N57" s="252"/>
      <c r="O57" s="252"/>
      <c r="P57" s="252"/>
      <c r="Q57" s="252"/>
      <c r="R57" s="252"/>
      <c r="S57" s="252"/>
      <c r="T57" s="252"/>
      <c r="U57" s="252"/>
      <c r="V57" s="252"/>
      <c r="W57" s="252"/>
      <c r="X57" s="252"/>
      <c r="Z57" s="259"/>
      <c r="AA57" s="259"/>
      <c r="AB57" s="278"/>
      <c r="AH57" s="278"/>
    </row>
    <row r="58" spans="1:35" ht="15" customHeight="1">
      <c r="A58" s="252"/>
      <c r="B58" s="252"/>
      <c r="C58" s="252"/>
      <c r="D58" s="252"/>
      <c r="E58" s="252"/>
      <c r="F58" s="252"/>
      <c r="G58" s="252"/>
      <c r="H58" s="252"/>
      <c r="I58" s="252"/>
      <c r="J58" s="252"/>
      <c r="K58" s="252"/>
      <c r="L58" s="252"/>
      <c r="M58" s="252"/>
      <c r="N58" s="252"/>
      <c r="O58" s="252"/>
      <c r="P58" s="252"/>
      <c r="Q58" s="252"/>
      <c r="R58" s="252"/>
      <c r="S58" s="252"/>
      <c r="T58" s="252"/>
      <c r="U58" s="252"/>
      <c r="V58" s="252"/>
      <c r="W58" s="252"/>
      <c r="X58" s="252"/>
      <c r="Z58" s="259"/>
      <c r="AA58" s="259"/>
      <c r="AH58" s="278"/>
    </row>
    <row r="59" spans="1:35" ht="15" customHeight="1">
      <c r="A59" s="252"/>
      <c r="B59" s="252"/>
      <c r="C59" s="252"/>
      <c r="D59" s="252"/>
      <c r="E59" s="252"/>
      <c r="F59" s="252"/>
      <c r="G59" s="252"/>
      <c r="H59" s="252"/>
      <c r="I59" s="252"/>
      <c r="J59" s="252"/>
      <c r="K59" s="252"/>
      <c r="L59" s="252"/>
      <c r="M59" s="252"/>
      <c r="N59" s="252"/>
      <c r="O59" s="252"/>
      <c r="P59" s="252"/>
      <c r="Q59" s="252"/>
      <c r="R59" s="252"/>
      <c r="S59" s="252"/>
      <c r="T59" s="252"/>
      <c r="U59" s="252"/>
      <c r="V59" s="252"/>
      <c r="W59" s="252"/>
      <c r="X59" s="252"/>
      <c r="Z59" s="259"/>
      <c r="AA59" s="259"/>
    </row>
    <row r="60" spans="1:35" ht="15" customHeight="1">
      <c r="Z60" s="259"/>
      <c r="AA60" s="259"/>
    </row>
    <row r="61" spans="1:35" ht="15" customHeight="1">
      <c r="Z61" s="259"/>
      <c r="AA61" s="259"/>
    </row>
    <row r="62" spans="1:35" ht="15" customHeight="1">
      <c r="Z62" s="259"/>
      <c r="AA62" s="259"/>
    </row>
    <row r="63" spans="1:35" ht="15" customHeight="1">
      <c r="Z63" s="259"/>
      <c r="AA63" s="259"/>
    </row>
    <row r="64" spans="1:35" ht="15" customHeight="1">
      <c r="Z64" s="259"/>
      <c r="AA64" s="259"/>
    </row>
    <row r="65" spans="26:27" ht="15" customHeight="1">
      <c r="Z65" s="259"/>
      <c r="AA65" s="259"/>
    </row>
  </sheetData>
  <pageMargins left="0.63" right="0.25" top="0.47" bottom="0.19" header="0.3" footer="0.15"/>
  <pageSetup paperSize="9" scale="54" orientation="landscape" r:id="rId1"/>
  <drawing r:id="rId2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9E9FA4-42E6-4B27-BDDD-FD4BDC6000D4}">
  <sheetPr>
    <pageSetUpPr fitToPage="1"/>
  </sheetPr>
  <dimension ref="A1:AU58"/>
  <sheetViews>
    <sheetView showGridLines="0" zoomScale="70" zoomScaleNormal="70" workbookViewId="0"/>
  </sheetViews>
  <sheetFormatPr baseColWidth="10" defaultColWidth="11.44140625" defaultRowHeight="15" customHeight="1"/>
  <cols>
    <col min="1" max="1" width="3.6640625" style="247" customWidth="1"/>
    <col min="2" max="8" width="11.5546875" style="247" customWidth="1"/>
    <col min="9" max="9" width="3.6640625" style="247" customWidth="1"/>
    <col min="10" max="16" width="11.5546875" style="247" customWidth="1"/>
    <col min="17" max="17" width="3.6640625" style="247" customWidth="1"/>
    <col min="18" max="25" width="11.5546875" style="247" customWidth="1"/>
    <col min="26" max="26" width="12.88671875" style="263" customWidth="1"/>
    <col min="27" max="27" width="12.88671875" style="264" customWidth="1"/>
    <col min="28" max="29" width="12.88671875" style="263" customWidth="1"/>
    <col min="30" max="30" width="12.88671875" style="264" customWidth="1"/>
    <col min="31" max="32" width="12.88671875" style="263" customWidth="1"/>
    <col min="33" max="33" width="12.88671875" style="264" customWidth="1"/>
    <col min="34" max="43" width="12.88671875" style="263" customWidth="1"/>
    <col min="44" max="45" width="12.88671875" style="262" customWidth="1"/>
    <col min="46" max="47" width="12.88671875" style="283" customWidth="1"/>
    <col min="48" max="63" width="12.88671875" style="247" customWidth="1"/>
    <col min="64" max="16384" width="11.44140625" style="247"/>
  </cols>
  <sheetData>
    <row r="1" spans="1:36" ht="24.6">
      <c r="B1" s="251" t="s">
        <v>238</v>
      </c>
      <c r="C1" s="279"/>
      <c r="D1" s="279"/>
      <c r="E1" s="279"/>
      <c r="F1" s="279"/>
      <c r="G1" s="279"/>
      <c r="H1" s="279"/>
      <c r="I1" s="279"/>
      <c r="J1" s="279"/>
      <c r="K1" s="279"/>
      <c r="T1" s="261"/>
      <c r="U1" s="261"/>
      <c r="V1" s="261"/>
      <c r="W1" s="261"/>
      <c r="X1" s="261"/>
      <c r="Y1" s="261"/>
      <c r="Z1" s="263" t="s">
        <v>230</v>
      </c>
    </row>
    <row r="2" spans="1:36" ht="15" customHeight="1">
      <c r="A2" s="261"/>
      <c r="B2" s="261"/>
      <c r="C2" s="261"/>
      <c r="D2" s="261"/>
      <c r="E2" s="261"/>
      <c r="F2" s="261"/>
      <c r="G2" s="261"/>
      <c r="H2" s="261"/>
      <c r="I2" s="265"/>
      <c r="J2" s="265"/>
      <c r="K2" s="265"/>
      <c r="L2" s="265"/>
      <c r="M2" s="265"/>
      <c r="N2" s="265"/>
      <c r="O2" s="265"/>
      <c r="P2" s="265"/>
      <c r="Q2" s="265"/>
      <c r="R2" s="265"/>
      <c r="S2" s="265"/>
      <c r="T2" s="261"/>
      <c r="U2" s="261"/>
      <c r="V2" s="261"/>
      <c r="W2" s="261"/>
      <c r="X2" s="261"/>
      <c r="Y2" s="261"/>
      <c r="Z2" s="263" t="s">
        <v>239</v>
      </c>
    </row>
    <row r="3" spans="1:36" ht="15" customHeight="1">
      <c r="A3" s="261"/>
      <c r="B3" s="261"/>
      <c r="C3" s="261"/>
      <c r="D3" s="261"/>
      <c r="E3" s="261"/>
      <c r="F3" s="261"/>
      <c r="G3" s="261"/>
      <c r="H3" s="261"/>
      <c r="I3" s="261"/>
      <c r="J3" s="261"/>
      <c r="K3" s="261"/>
      <c r="L3" s="261"/>
      <c r="M3" s="261"/>
      <c r="N3" s="261"/>
      <c r="O3" s="261"/>
      <c r="P3" s="261"/>
      <c r="Q3" s="261"/>
      <c r="R3" s="261"/>
      <c r="S3" s="261"/>
      <c r="T3" s="261"/>
      <c r="U3" s="261"/>
      <c r="V3" s="261"/>
      <c r="W3" s="261"/>
      <c r="X3" s="261"/>
      <c r="Y3" s="261"/>
      <c r="Z3" s="263" t="s">
        <v>240</v>
      </c>
    </row>
    <row r="4" spans="1:36" ht="15" customHeight="1">
      <c r="A4" s="261"/>
      <c r="B4" s="261"/>
      <c r="C4" s="261"/>
      <c r="D4" s="261"/>
      <c r="E4" s="261"/>
      <c r="F4" s="261"/>
      <c r="G4" s="261"/>
      <c r="H4" s="261"/>
      <c r="I4" s="261"/>
      <c r="J4" s="261"/>
      <c r="K4" s="261"/>
      <c r="L4" s="261"/>
      <c r="M4" s="261"/>
      <c r="N4" s="261"/>
      <c r="O4" s="261"/>
      <c r="P4" s="261"/>
      <c r="Q4" s="261"/>
      <c r="R4" s="261"/>
      <c r="S4" s="261"/>
      <c r="T4" s="261"/>
      <c r="U4" s="261"/>
      <c r="V4" s="261"/>
      <c r="W4" s="261"/>
      <c r="Y4" s="261"/>
      <c r="Z4" s="263" t="s">
        <v>233</v>
      </c>
    </row>
    <row r="5" spans="1:36" ht="15" customHeight="1">
      <c r="A5" s="261"/>
      <c r="B5" s="261"/>
      <c r="C5" s="261"/>
      <c r="D5" s="261"/>
      <c r="E5" s="261"/>
      <c r="F5" s="261"/>
      <c r="G5" s="261"/>
      <c r="H5" s="261"/>
      <c r="I5" s="261"/>
      <c r="J5" s="261"/>
      <c r="K5" s="261"/>
      <c r="L5" s="261"/>
      <c r="M5" s="261"/>
      <c r="N5" s="261"/>
      <c r="O5" s="261"/>
      <c r="P5" s="261"/>
      <c r="Q5" s="261"/>
      <c r="R5" s="261"/>
      <c r="S5" s="261"/>
      <c r="T5" s="261"/>
      <c r="U5" s="261"/>
      <c r="V5" s="261"/>
      <c r="W5" s="261"/>
      <c r="Y5" s="261"/>
      <c r="Z5" s="263" t="s">
        <v>234</v>
      </c>
    </row>
    <row r="6" spans="1:36" ht="15" customHeight="1">
      <c r="A6" s="261"/>
      <c r="B6" s="261"/>
      <c r="C6" s="261"/>
      <c r="D6" s="261"/>
      <c r="E6" s="261"/>
      <c r="F6" s="261"/>
      <c r="G6" s="261"/>
      <c r="H6" s="261"/>
      <c r="I6" s="261"/>
      <c r="J6" s="261"/>
      <c r="K6" s="261"/>
      <c r="L6" s="261"/>
      <c r="M6" s="261"/>
      <c r="N6" s="261"/>
      <c r="O6" s="261"/>
      <c r="P6" s="261"/>
      <c r="Q6" s="261"/>
      <c r="R6" s="261"/>
      <c r="S6" s="261"/>
      <c r="T6" s="261"/>
      <c r="U6" s="261"/>
      <c r="V6" s="261"/>
      <c r="W6" s="261"/>
      <c r="X6" s="256" t="s">
        <v>201</v>
      </c>
      <c r="Y6" s="261"/>
    </row>
    <row r="7" spans="1:36" ht="15" customHeight="1">
      <c r="A7" s="261"/>
      <c r="B7" s="261"/>
      <c r="C7" s="261"/>
      <c r="D7" s="261"/>
      <c r="E7" s="261"/>
      <c r="F7" s="261"/>
      <c r="G7" s="261"/>
      <c r="H7" s="261"/>
      <c r="I7" s="261"/>
      <c r="J7" s="261"/>
      <c r="K7" s="261"/>
      <c r="L7" s="261"/>
      <c r="M7" s="261"/>
      <c r="N7" s="261"/>
      <c r="O7" s="261"/>
      <c r="P7" s="261"/>
      <c r="Q7" s="261"/>
      <c r="R7" s="261"/>
      <c r="S7" s="261"/>
      <c r="T7" s="261"/>
      <c r="U7" s="261"/>
      <c r="V7" s="261"/>
      <c r="W7" s="261"/>
      <c r="Y7" s="261"/>
      <c r="Z7" s="266" t="s">
        <v>202</v>
      </c>
      <c r="AC7" s="266" t="s">
        <v>203</v>
      </c>
      <c r="AF7" s="266" t="s">
        <v>204</v>
      </c>
    </row>
    <row r="8" spans="1:36" ht="15" customHeight="1">
      <c r="A8" s="261"/>
      <c r="B8" s="261"/>
      <c r="C8" s="261"/>
      <c r="D8" s="261"/>
      <c r="E8" s="261"/>
      <c r="F8" s="261"/>
      <c r="G8" s="261"/>
      <c r="H8" s="261"/>
      <c r="I8" s="261"/>
      <c r="J8" s="261"/>
      <c r="K8" s="261"/>
      <c r="L8" s="261"/>
      <c r="M8" s="261"/>
      <c r="N8" s="261"/>
      <c r="O8" s="261"/>
      <c r="P8" s="261"/>
      <c r="Q8" s="261"/>
      <c r="R8" s="261"/>
      <c r="S8" s="261"/>
      <c r="T8" s="261"/>
      <c r="U8" s="261"/>
      <c r="V8" s="261"/>
      <c r="W8" s="261"/>
      <c r="X8" s="261"/>
      <c r="Y8" s="261"/>
      <c r="AB8" s="280"/>
    </row>
    <row r="9" spans="1:36" ht="15" customHeight="1">
      <c r="A9" s="261"/>
      <c r="B9" s="261"/>
      <c r="C9" s="261"/>
      <c r="D9" s="261"/>
      <c r="E9" s="261"/>
      <c r="F9" s="261"/>
      <c r="G9" s="261"/>
      <c r="H9" s="261"/>
      <c r="I9" s="261"/>
      <c r="J9" s="261"/>
      <c r="K9" s="261"/>
      <c r="L9" s="261"/>
      <c r="M9" s="261"/>
      <c r="N9" s="261"/>
      <c r="O9" s="261"/>
      <c r="P9" s="261"/>
      <c r="Q9" s="261"/>
      <c r="R9" s="261"/>
      <c r="S9" s="261"/>
      <c r="T9" s="261"/>
      <c r="U9" s="261"/>
      <c r="V9" s="261"/>
      <c r="W9" s="261"/>
      <c r="X9" s="261"/>
      <c r="Y9" s="261"/>
      <c r="Z9" s="281">
        <v>44317</v>
      </c>
      <c r="AA9" s="264">
        <v>-3.2296930744679743E-2</v>
      </c>
      <c r="AC9" s="281">
        <v>44317</v>
      </c>
      <c r="AD9" s="264">
        <v>-0.11998134809660414</v>
      </c>
      <c r="AF9" s="281">
        <v>44317</v>
      </c>
      <c r="AG9" s="264">
        <v>-3.7170017837479606E-2</v>
      </c>
      <c r="AI9" s="263" t="s">
        <v>225</v>
      </c>
      <c r="AJ9" s="263">
        <v>2022</v>
      </c>
    </row>
    <row r="10" spans="1:36" ht="15" customHeight="1">
      <c r="A10" s="261"/>
      <c r="B10" s="261"/>
      <c r="C10" s="261"/>
      <c r="D10" s="261"/>
      <c r="E10" s="261"/>
      <c r="F10" s="261"/>
      <c r="G10" s="261"/>
      <c r="H10" s="261"/>
      <c r="I10" s="261"/>
      <c r="J10" s="261"/>
      <c r="K10" s="261"/>
      <c r="L10" s="261"/>
      <c r="M10" s="261"/>
      <c r="N10" s="261"/>
      <c r="O10" s="261"/>
      <c r="P10" s="261"/>
      <c r="Q10" s="261"/>
      <c r="R10" s="261"/>
      <c r="S10" s="261"/>
      <c r="T10" s="261"/>
      <c r="U10" s="261"/>
      <c r="V10" s="261"/>
      <c r="W10" s="261"/>
      <c r="X10" s="261"/>
      <c r="Y10" s="261"/>
      <c r="Z10" s="281">
        <v>44348</v>
      </c>
      <c r="AA10" s="264">
        <v>-1.1005170745848858E-2</v>
      </c>
      <c r="AC10" s="281">
        <v>44348</v>
      </c>
      <c r="AD10" s="264">
        <v>-0.10232649483950539</v>
      </c>
      <c r="AF10" s="281">
        <v>44348</v>
      </c>
      <c r="AG10" s="264">
        <v>-1.2050849946496668E-2</v>
      </c>
      <c r="AI10" s="263" t="s">
        <v>235</v>
      </c>
      <c r="AJ10" s="263">
        <v>2021</v>
      </c>
    </row>
    <row r="11" spans="1:36" ht="15" customHeight="1">
      <c r="A11" s="261"/>
      <c r="B11" s="261"/>
      <c r="C11" s="261"/>
      <c r="D11" s="261"/>
      <c r="E11" s="261"/>
      <c r="F11" s="261"/>
      <c r="G11" s="261"/>
      <c r="H11" s="261"/>
      <c r="I11" s="261"/>
      <c r="J11" s="261"/>
      <c r="K11" s="261"/>
      <c r="L11" s="261"/>
      <c r="M11" s="261"/>
      <c r="N11" s="261"/>
      <c r="O11" s="261"/>
      <c r="P11" s="261"/>
      <c r="Q11" s="261"/>
      <c r="R11" s="261"/>
      <c r="S11" s="261"/>
      <c r="T11" s="261"/>
      <c r="U11" s="261"/>
      <c r="V11" s="261"/>
      <c r="W11" s="261"/>
      <c r="X11" s="261"/>
      <c r="Y11" s="261"/>
      <c r="Z11" s="281">
        <v>44378</v>
      </c>
      <c r="AA11" s="264">
        <v>8.66948879794208E-3</v>
      </c>
      <c r="AC11" s="281">
        <v>44378</v>
      </c>
      <c r="AD11" s="264">
        <v>-8.4529350113766957E-2</v>
      </c>
      <c r="AF11" s="281">
        <v>44378</v>
      </c>
      <c r="AG11" s="264">
        <v>2.5150005073011385E-2</v>
      </c>
    </row>
    <row r="12" spans="1:36" ht="15" customHeight="1">
      <c r="A12" s="261"/>
      <c r="B12" s="261"/>
      <c r="C12" s="261"/>
      <c r="D12" s="261"/>
      <c r="E12" s="261"/>
      <c r="F12" s="261"/>
      <c r="G12" s="261"/>
      <c r="H12" s="261"/>
      <c r="I12" s="261"/>
      <c r="J12" s="261"/>
      <c r="K12" s="261"/>
      <c r="L12" s="261"/>
      <c r="M12" s="261"/>
      <c r="N12" s="261"/>
      <c r="O12" s="261"/>
      <c r="P12" s="261"/>
      <c r="Q12" s="261"/>
      <c r="R12" s="261"/>
      <c r="S12" s="261"/>
      <c r="T12" s="261"/>
      <c r="U12" s="261"/>
      <c r="V12" s="261"/>
      <c r="W12" s="261"/>
      <c r="X12" s="261"/>
      <c r="Y12" s="261"/>
      <c r="Z12" s="281">
        <v>44409</v>
      </c>
      <c r="AA12" s="264">
        <v>2.9931900021573341E-2</v>
      </c>
      <c r="AC12" s="281">
        <v>44409</v>
      </c>
      <c r="AD12" s="264">
        <v>-5.1002474440878132E-2</v>
      </c>
      <c r="AF12" s="281">
        <v>44409</v>
      </c>
      <c r="AG12" s="264">
        <v>6.3674387055334444E-2</v>
      </c>
      <c r="AI12" s="263" t="s">
        <v>241</v>
      </c>
      <c r="AJ12" s="263">
        <v>2021</v>
      </c>
    </row>
    <row r="13" spans="1:36" ht="15" customHeight="1">
      <c r="A13" s="261"/>
      <c r="B13" s="261"/>
      <c r="C13" s="261"/>
      <c r="D13" s="261"/>
      <c r="E13" s="261"/>
      <c r="F13" s="261"/>
      <c r="G13" s="261"/>
      <c r="H13" s="261"/>
      <c r="I13" s="261"/>
      <c r="J13" s="261"/>
      <c r="K13" s="261"/>
      <c r="L13" s="261"/>
      <c r="M13" s="261"/>
      <c r="N13" s="261"/>
      <c r="O13" s="261"/>
      <c r="P13" s="261"/>
      <c r="Q13" s="261"/>
      <c r="R13" s="261"/>
      <c r="S13" s="261"/>
      <c r="T13" s="261"/>
      <c r="U13" s="261"/>
      <c r="V13" s="261"/>
      <c r="W13" s="261"/>
      <c r="X13" s="261"/>
      <c r="Y13" s="261"/>
      <c r="Z13" s="281">
        <v>44440</v>
      </c>
      <c r="AA13" s="264">
        <v>3.97519268810737E-2</v>
      </c>
      <c r="AC13" s="281">
        <v>44440</v>
      </c>
      <c r="AD13" s="264">
        <v>-3.3297327642771393E-2</v>
      </c>
      <c r="AF13" s="281">
        <v>44440</v>
      </c>
      <c r="AG13" s="264">
        <v>7.594563941478924E-2</v>
      </c>
      <c r="AI13" s="263" t="s">
        <v>242</v>
      </c>
      <c r="AJ13" s="263">
        <v>2020</v>
      </c>
    </row>
    <row r="14" spans="1:36" ht="15" customHeight="1">
      <c r="A14" s="261"/>
      <c r="B14" s="261"/>
      <c r="C14" s="261"/>
      <c r="D14" s="261"/>
      <c r="E14" s="261"/>
      <c r="F14" s="261"/>
      <c r="G14" s="261"/>
      <c r="H14" s="261"/>
      <c r="I14" s="261"/>
      <c r="J14" s="261"/>
      <c r="K14" s="261"/>
      <c r="L14" s="261"/>
      <c r="M14" s="261"/>
      <c r="N14" s="261"/>
      <c r="O14" s="261"/>
      <c r="P14" s="261"/>
      <c r="Q14" s="261"/>
      <c r="R14" s="261"/>
      <c r="S14" s="261"/>
      <c r="T14" s="261"/>
      <c r="U14" s="261"/>
      <c r="V14" s="261"/>
      <c r="W14" s="261"/>
      <c r="X14" s="261"/>
      <c r="Y14" s="261"/>
      <c r="Z14" s="281">
        <v>44470</v>
      </c>
      <c r="AA14" s="264">
        <v>4.7019546728201363E-2</v>
      </c>
      <c r="AC14" s="281">
        <v>44470</v>
      </c>
      <c r="AD14" s="264">
        <v>-1.5802786353800967E-2</v>
      </c>
      <c r="AF14" s="281">
        <v>44470</v>
      </c>
      <c r="AG14" s="264">
        <v>8.1584418758764626E-2</v>
      </c>
    </row>
    <row r="15" spans="1:36" ht="15" customHeight="1">
      <c r="A15" s="261"/>
      <c r="B15" s="261"/>
      <c r="C15" s="261"/>
      <c r="D15" s="261"/>
      <c r="E15" s="261"/>
      <c r="F15" s="261"/>
      <c r="G15" s="261"/>
      <c r="H15" s="261"/>
      <c r="I15" s="261"/>
      <c r="J15" s="261"/>
      <c r="K15" s="261"/>
      <c r="L15" s="261"/>
      <c r="M15" s="261"/>
      <c r="N15" s="261"/>
      <c r="O15" s="261"/>
      <c r="P15" s="261"/>
      <c r="Q15" s="261"/>
      <c r="R15" s="261"/>
      <c r="S15" s="261"/>
      <c r="T15" s="261"/>
      <c r="U15" s="261"/>
      <c r="V15" s="261"/>
      <c r="W15" s="261"/>
      <c r="X15" s="261"/>
      <c r="Y15" s="261"/>
      <c r="Z15" s="281">
        <v>44501</v>
      </c>
      <c r="AA15" s="264">
        <v>5.085808247340836E-2</v>
      </c>
      <c r="AC15" s="281">
        <v>44501</v>
      </c>
      <c r="AD15" s="264">
        <v>9.0658047011240236E-3</v>
      </c>
      <c r="AF15" s="281">
        <v>44501</v>
      </c>
      <c r="AG15" s="264">
        <v>7.6307982020327222E-2</v>
      </c>
    </row>
    <row r="16" spans="1:36" ht="15" customHeight="1">
      <c r="A16" s="261"/>
      <c r="B16" s="261"/>
      <c r="C16" s="261"/>
      <c r="D16" s="261"/>
      <c r="E16" s="261"/>
      <c r="F16" s="261"/>
      <c r="G16" s="261"/>
      <c r="H16" s="261"/>
      <c r="I16" s="261"/>
      <c r="J16" s="261"/>
      <c r="K16" s="261"/>
      <c r="L16" s="261"/>
      <c r="M16" s="261"/>
      <c r="N16" s="261"/>
      <c r="O16" s="261"/>
      <c r="P16" s="261"/>
      <c r="Q16" s="261"/>
      <c r="R16" s="261"/>
      <c r="S16" s="261"/>
      <c r="T16" s="261"/>
      <c r="U16" s="261"/>
      <c r="V16" s="261"/>
      <c r="W16" s="261"/>
      <c r="X16" s="261"/>
      <c r="Y16" s="261"/>
      <c r="Z16" s="281">
        <v>44531</v>
      </c>
      <c r="AA16" s="264">
        <v>5.608495042650645E-2</v>
      </c>
      <c r="AC16" s="281">
        <v>44531</v>
      </c>
      <c r="AD16" s="264">
        <v>2.3705487428082678E-2</v>
      </c>
      <c r="AF16" s="281">
        <v>44531</v>
      </c>
      <c r="AG16" s="264">
        <v>0.10195977755221521</v>
      </c>
    </row>
    <row r="17" spans="1:33" ht="15" customHeight="1">
      <c r="A17" s="261"/>
      <c r="B17" s="261"/>
      <c r="C17" s="261"/>
      <c r="D17" s="261"/>
      <c r="E17" s="261"/>
      <c r="F17" s="261"/>
      <c r="G17" s="261"/>
      <c r="H17" s="261"/>
      <c r="I17" s="261"/>
      <c r="J17" s="261"/>
      <c r="K17" s="261"/>
      <c r="L17" s="261"/>
      <c r="M17" s="261"/>
      <c r="N17" s="261"/>
      <c r="O17" s="261"/>
      <c r="P17" s="261"/>
      <c r="Q17" s="261"/>
      <c r="R17" s="261"/>
      <c r="S17" s="261"/>
      <c r="T17" s="261"/>
      <c r="U17" s="261"/>
      <c r="V17" s="261"/>
      <c r="W17" s="261"/>
      <c r="X17" s="261"/>
      <c r="Y17" s="261"/>
      <c r="Z17" s="281">
        <v>44562</v>
      </c>
      <c r="AA17" s="264">
        <v>7.1227417592410941E-2</v>
      </c>
      <c r="AC17" s="281">
        <v>44562</v>
      </c>
      <c r="AD17" s="264">
        <v>5.3519169791040752E-2</v>
      </c>
      <c r="AF17" s="281">
        <v>44562</v>
      </c>
      <c r="AG17" s="264">
        <v>0.1334081155887506</v>
      </c>
    </row>
    <row r="18" spans="1:33" ht="15" customHeight="1">
      <c r="A18" s="261"/>
      <c r="B18" s="261"/>
      <c r="C18" s="261"/>
      <c r="D18" s="261"/>
      <c r="E18" s="261"/>
      <c r="F18" s="261"/>
      <c r="G18" s="261"/>
      <c r="H18" s="261"/>
      <c r="I18" s="261"/>
      <c r="J18" s="261"/>
      <c r="K18" s="261"/>
      <c r="L18" s="261"/>
      <c r="M18" s="261"/>
      <c r="N18" s="261"/>
      <c r="O18" s="261"/>
      <c r="P18" s="261"/>
      <c r="Q18" s="261"/>
      <c r="R18" s="261"/>
      <c r="S18" s="261"/>
      <c r="T18" s="261"/>
      <c r="U18" s="261"/>
      <c r="V18" s="261"/>
      <c r="W18" s="261"/>
      <c r="X18" s="261"/>
      <c r="Y18" s="261"/>
      <c r="Z18" s="281">
        <v>44593</v>
      </c>
      <c r="AA18" s="264">
        <v>8.3562457782957289E-2</v>
      </c>
      <c r="AC18" s="281">
        <v>44593</v>
      </c>
      <c r="AD18" s="264">
        <v>7.6773347988849994E-2</v>
      </c>
      <c r="AF18" s="281">
        <v>44593</v>
      </c>
      <c r="AG18" s="264">
        <v>0.1555430364760727</v>
      </c>
    </row>
    <row r="19" spans="1:33" ht="15" customHeight="1">
      <c r="A19" s="261"/>
      <c r="B19" s="261"/>
      <c r="C19" s="261"/>
      <c r="D19" s="261"/>
      <c r="E19" s="261"/>
      <c r="F19" s="261"/>
      <c r="G19" s="261"/>
      <c r="H19" s="261"/>
      <c r="I19" s="261"/>
      <c r="J19" s="261"/>
      <c r="K19" s="261"/>
      <c r="L19" s="261"/>
      <c r="M19" s="261"/>
      <c r="N19" s="261"/>
      <c r="O19" s="261"/>
      <c r="P19" s="261"/>
      <c r="Q19" s="261"/>
      <c r="R19" s="261"/>
      <c r="S19" s="261"/>
      <c r="T19" s="261"/>
      <c r="U19" s="261"/>
      <c r="V19" s="261"/>
      <c r="W19" s="261"/>
      <c r="X19" s="261"/>
      <c r="Y19" s="261"/>
      <c r="Z19" s="281">
        <v>44621</v>
      </c>
      <c r="AA19" s="264">
        <v>7.8080732102192199E-2</v>
      </c>
      <c r="AC19" s="281">
        <v>44621</v>
      </c>
      <c r="AD19" s="264">
        <v>8.4742533114256557E-2</v>
      </c>
      <c r="AF19" s="281">
        <v>44621</v>
      </c>
      <c r="AG19" s="264">
        <v>0.14259110757126067</v>
      </c>
    </row>
    <row r="20" spans="1:33" ht="15" customHeight="1">
      <c r="A20" s="261"/>
      <c r="B20" s="261"/>
      <c r="C20" s="261"/>
      <c r="D20" s="261"/>
      <c r="E20" s="261"/>
      <c r="F20" s="261"/>
      <c r="G20" s="261"/>
      <c r="H20" s="261"/>
      <c r="I20" s="261"/>
      <c r="J20" s="261"/>
      <c r="K20" s="261"/>
      <c r="L20" s="261"/>
      <c r="M20" s="261"/>
      <c r="N20" s="261"/>
      <c r="O20" s="261"/>
      <c r="P20" s="261"/>
      <c r="Q20" s="261"/>
      <c r="R20" s="261"/>
      <c r="S20" s="261"/>
      <c r="T20" s="261"/>
      <c r="U20" s="261"/>
      <c r="V20" s="261"/>
      <c r="W20" s="261"/>
      <c r="X20" s="261"/>
      <c r="Y20" s="261"/>
      <c r="Z20" s="281">
        <v>44652</v>
      </c>
      <c r="AA20" s="264">
        <v>7.6313070552057813E-2</v>
      </c>
      <c r="AC20" s="281">
        <v>44652</v>
      </c>
      <c r="AD20" s="264">
        <v>0.11097691956717298</v>
      </c>
      <c r="AF20" s="281">
        <v>44652</v>
      </c>
      <c r="AG20" s="264">
        <v>0.1326808570134152</v>
      </c>
    </row>
    <row r="21" spans="1:33" ht="15" customHeight="1">
      <c r="A21" s="261"/>
      <c r="B21" s="261"/>
      <c r="C21" s="261"/>
      <c r="D21" s="261"/>
      <c r="E21" s="261"/>
      <c r="F21" s="261"/>
      <c r="G21" s="261"/>
      <c r="H21" s="261"/>
      <c r="I21" s="261"/>
      <c r="J21" s="261"/>
      <c r="K21" s="261"/>
      <c r="L21" s="261"/>
      <c r="M21" s="261"/>
      <c r="N21" s="261"/>
      <c r="O21" s="261"/>
      <c r="P21" s="261"/>
      <c r="Q21" s="261"/>
      <c r="R21" s="261"/>
      <c r="S21" s="261"/>
      <c r="T21" s="261"/>
      <c r="U21" s="261"/>
      <c r="V21" s="261"/>
      <c r="W21" s="261"/>
      <c r="X21" s="261"/>
      <c r="Y21" s="261"/>
      <c r="Z21" s="281">
        <v>44682</v>
      </c>
      <c r="AA21" s="264">
        <v>7.2394562929306266E-2</v>
      </c>
      <c r="AC21" s="281">
        <v>44682</v>
      </c>
      <c r="AD21" s="264">
        <v>0.11185638363589362</v>
      </c>
      <c r="AF21" s="281">
        <v>44682</v>
      </c>
      <c r="AG21" s="264">
        <v>0.12244288020059485</v>
      </c>
    </row>
    <row r="22" spans="1:33" ht="15" customHeight="1">
      <c r="A22" s="261"/>
      <c r="B22" s="261"/>
      <c r="C22" s="261"/>
      <c r="D22" s="261"/>
      <c r="E22" s="261"/>
      <c r="F22" s="261"/>
      <c r="G22" s="261"/>
      <c r="H22" s="261"/>
      <c r="I22" s="261"/>
      <c r="J22" s="261"/>
      <c r="K22" s="261"/>
      <c r="L22" s="261"/>
      <c r="M22" s="261"/>
      <c r="N22" s="261"/>
      <c r="O22" s="261"/>
      <c r="P22" s="261"/>
      <c r="Q22" s="261"/>
      <c r="R22" s="261"/>
      <c r="S22" s="261"/>
      <c r="T22" s="261"/>
      <c r="U22" s="261"/>
      <c r="V22" s="261"/>
      <c r="W22" s="261"/>
      <c r="X22" s="261"/>
      <c r="Y22" s="261"/>
      <c r="Z22" s="281">
        <v>44714</v>
      </c>
      <c r="AA22" s="264">
        <v>6.9203336991928807E-2</v>
      </c>
      <c r="AC22" s="281">
        <v>44714</v>
      </c>
      <c r="AD22" s="264">
        <v>0.11882288471304064</v>
      </c>
      <c r="AF22" s="281">
        <v>44714</v>
      </c>
      <c r="AG22" s="264">
        <v>0.11829641826116016</v>
      </c>
    </row>
    <row r="23" spans="1:33" ht="15" customHeight="1">
      <c r="A23" s="261"/>
      <c r="B23" s="261"/>
      <c r="C23" s="261"/>
      <c r="D23" s="261"/>
      <c r="E23" s="261"/>
      <c r="F23" s="261"/>
      <c r="G23" s="261"/>
      <c r="H23" s="261"/>
      <c r="I23" s="261"/>
      <c r="J23" s="261"/>
      <c r="K23" s="261"/>
      <c r="L23" s="261"/>
      <c r="M23" s="261"/>
      <c r="N23" s="261"/>
      <c r="O23" s="261"/>
      <c r="P23" s="261"/>
      <c r="Q23" s="261"/>
      <c r="R23" s="261"/>
      <c r="S23" s="261"/>
      <c r="T23" s="261"/>
      <c r="U23" s="261"/>
      <c r="V23" s="261"/>
      <c r="W23" s="261"/>
      <c r="X23" s="261"/>
      <c r="Y23" s="261"/>
      <c r="Z23" s="281">
        <v>44746</v>
      </c>
      <c r="AA23" s="264">
        <v>6.5443991271084065E-2</v>
      </c>
      <c r="AC23" s="281">
        <v>44746</v>
      </c>
      <c r="AD23" s="264">
        <v>0.12359190634146017</v>
      </c>
      <c r="AF23" s="281">
        <v>44746</v>
      </c>
      <c r="AG23" s="264">
        <v>0.1027128944258493</v>
      </c>
    </row>
    <row r="24" spans="1:33" ht="15" customHeight="1">
      <c r="A24" s="261"/>
      <c r="B24" s="261"/>
      <c r="C24" s="261"/>
      <c r="D24" s="261"/>
      <c r="E24" s="261"/>
      <c r="F24" s="261"/>
      <c r="G24" s="261"/>
      <c r="H24" s="261"/>
      <c r="I24" s="261"/>
      <c r="J24" s="261"/>
      <c r="K24" s="261"/>
      <c r="L24" s="261"/>
      <c r="M24" s="261"/>
      <c r="N24" s="261"/>
      <c r="O24" s="261"/>
      <c r="P24" s="261"/>
      <c r="Q24" s="261"/>
      <c r="R24" s="261"/>
      <c r="S24" s="261"/>
      <c r="T24" s="261"/>
      <c r="U24" s="261"/>
      <c r="V24" s="261"/>
      <c r="W24" s="261"/>
      <c r="X24" s="261"/>
      <c r="Y24" s="261"/>
      <c r="Z24" s="282"/>
      <c r="AC24" s="282"/>
      <c r="AF24" s="282"/>
    </row>
    <row r="25" spans="1:33" ht="15" customHeight="1">
      <c r="A25" s="261"/>
      <c r="B25" s="261"/>
      <c r="C25" s="261"/>
      <c r="D25" s="261"/>
      <c r="E25" s="261"/>
      <c r="F25" s="261"/>
      <c r="G25" s="261"/>
      <c r="H25" s="261"/>
      <c r="I25" s="261"/>
      <c r="J25" s="261"/>
      <c r="K25" s="261"/>
      <c r="L25" s="261"/>
      <c r="M25" s="261"/>
      <c r="N25" s="261"/>
      <c r="O25" s="261"/>
      <c r="P25" s="261"/>
      <c r="Q25" s="261"/>
      <c r="R25" s="261"/>
      <c r="S25" s="261"/>
      <c r="T25" s="261"/>
      <c r="U25" s="261"/>
      <c r="V25" s="261"/>
      <c r="W25" s="261"/>
      <c r="X25" s="261"/>
      <c r="Y25" s="261"/>
      <c r="Z25" s="282"/>
      <c r="AF25" s="282"/>
    </row>
    <row r="26" spans="1:33" ht="15" customHeight="1">
      <c r="A26" s="261"/>
      <c r="B26" s="261"/>
      <c r="C26" s="261"/>
      <c r="D26" s="261"/>
      <c r="E26" s="261"/>
      <c r="F26" s="261"/>
      <c r="G26" s="261"/>
      <c r="H26" s="261"/>
      <c r="I26" s="261"/>
      <c r="J26" s="261"/>
      <c r="K26" s="261"/>
      <c r="L26" s="261"/>
      <c r="M26" s="261"/>
      <c r="N26" s="261"/>
      <c r="O26" s="261"/>
      <c r="P26" s="261"/>
      <c r="Q26" s="261"/>
      <c r="R26" s="261"/>
      <c r="S26" s="261"/>
      <c r="T26" s="261"/>
      <c r="U26" s="261"/>
      <c r="V26" s="261"/>
      <c r="W26" s="261"/>
      <c r="X26" s="261"/>
      <c r="Y26" s="261"/>
    </row>
    <row r="27" spans="1:33" ht="15" customHeight="1">
      <c r="A27" s="261"/>
      <c r="B27" s="261"/>
      <c r="C27" s="261"/>
      <c r="D27" s="261"/>
      <c r="E27" s="261"/>
      <c r="F27" s="261"/>
      <c r="G27" s="261"/>
      <c r="H27" s="261"/>
      <c r="I27" s="261"/>
      <c r="J27" s="261"/>
      <c r="K27" s="261"/>
      <c r="L27" s="261"/>
      <c r="M27" s="261"/>
      <c r="N27" s="261"/>
      <c r="O27" s="261"/>
      <c r="P27" s="261"/>
      <c r="Q27" s="261"/>
      <c r="R27" s="261"/>
      <c r="S27" s="261"/>
      <c r="T27" s="261"/>
      <c r="U27" s="261"/>
      <c r="V27" s="261"/>
      <c r="W27" s="261"/>
      <c r="X27" s="261"/>
      <c r="Y27" s="261"/>
    </row>
    <row r="28" spans="1:33" ht="15" customHeight="1">
      <c r="A28" s="261"/>
      <c r="B28" s="261"/>
      <c r="C28" s="261"/>
      <c r="D28" s="261"/>
      <c r="E28" s="261"/>
      <c r="F28" s="261"/>
      <c r="G28" s="261"/>
      <c r="H28" s="261"/>
      <c r="I28" s="261"/>
      <c r="J28" s="261"/>
      <c r="K28" s="261"/>
      <c r="L28" s="261"/>
      <c r="M28" s="261"/>
      <c r="N28" s="261"/>
      <c r="O28" s="261"/>
      <c r="P28" s="261"/>
      <c r="Q28" s="261"/>
      <c r="R28" s="261"/>
      <c r="S28" s="261"/>
      <c r="T28" s="261"/>
      <c r="U28" s="261"/>
      <c r="V28" s="261"/>
      <c r="W28" s="261"/>
      <c r="X28" s="261"/>
      <c r="Y28" s="261"/>
    </row>
    <row r="29" spans="1:33" ht="15" customHeight="1">
      <c r="A29" s="261"/>
      <c r="B29" s="261"/>
      <c r="C29" s="261"/>
      <c r="D29" s="261"/>
      <c r="E29" s="261"/>
      <c r="F29" s="261"/>
      <c r="G29" s="261"/>
      <c r="H29" s="261"/>
      <c r="I29" s="261"/>
      <c r="J29" s="261"/>
      <c r="K29" s="261"/>
      <c r="L29" s="261"/>
      <c r="M29" s="261"/>
      <c r="N29" s="261"/>
      <c r="O29" s="261"/>
      <c r="P29" s="261"/>
      <c r="Q29" s="261"/>
      <c r="R29" s="261"/>
      <c r="S29" s="261"/>
      <c r="T29" s="261"/>
      <c r="U29" s="261"/>
      <c r="V29" s="261"/>
      <c r="W29" s="261"/>
      <c r="X29" s="261"/>
      <c r="Y29" s="261"/>
    </row>
    <row r="30" spans="1:33" ht="15" customHeight="1">
      <c r="A30" s="261"/>
      <c r="B30" s="261"/>
      <c r="C30" s="261"/>
      <c r="D30" s="261"/>
      <c r="E30" s="261"/>
      <c r="F30" s="261"/>
      <c r="G30" s="261"/>
      <c r="H30" s="261"/>
      <c r="I30" s="261"/>
      <c r="J30" s="261"/>
      <c r="K30" s="261"/>
      <c r="L30" s="261"/>
      <c r="M30" s="261"/>
      <c r="N30" s="261"/>
      <c r="O30" s="261"/>
      <c r="P30" s="261"/>
      <c r="Q30" s="261"/>
      <c r="R30" s="261"/>
      <c r="S30" s="261"/>
      <c r="T30" s="261"/>
      <c r="U30" s="261"/>
      <c r="V30" s="261"/>
      <c r="W30" s="261"/>
      <c r="X30" s="261"/>
      <c r="Y30" s="261"/>
    </row>
    <row r="31" spans="1:33" ht="15" customHeight="1">
      <c r="A31" s="261"/>
      <c r="B31" s="261"/>
      <c r="C31" s="261"/>
      <c r="D31" s="261"/>
      <c r="E31" s="261"/>
      <c r="F31" s="261"/>
      <c r="G31" s="261"/>
      <c r="H31" s="261"/>
      <c r="I31" s="261"/>
      <c r="J31" s="261"/>
      <c r="K31" s="261"/>
      <c r="L31" s="261"/>
      <c r="M31" s="261"/>
      <c r="N31" s="261"/>
      <c r="O31" s="261"/>
      <c r="P31" s="261"/>
      <c r="Q31" s="261"/>
      <c r="R31" s="261"/>
      <c r="S31" s="261"/>
      <c r="T31" s="261"/>
      <c r="U31" s="261"/>
      <c r="V31" s="261"/>
      <c r="W31" s="261"/>
      <c r="X31" s="261"/>
      <c r="Y31" s="261"/>
    </row>
    <row r="32" spans="1:33" ht="15" customHeight="1">
      <c r="A32" s="261"/>
      <c r="B32" s="261"/>
      <c r="C32" s="261"/>
      <c r="D32" s="261"/>
      <c r="E32" s="261"/>
      <c r="F32" s="261"/>
      <c r="G32" s="261"/>
      <c r="H32" s="261"/>
      <c r="I32" s="261"/>
      <c r="J32" s="261"/>
      <c r="K32" s="261"/>
      <c r="L32" s="261"/>
      <c r="M32" s="261"/>
      <c r="N32" s="261"/>
      <c r="O32" s="261"/>
      <c r="P32" s="261"/>
      <c r="Q32" s="261"/>
      <c r="R32" s="261"/>
      <c r="S32" s="261"/>
      <c r="T32" s="261"/>
      <c r="U32" s="261"/>
      <c r="V32" s="261"/>
      <c r="W32" s="261"/>
      <c r="X32" s="261"/>
      <c r="Y32" s="261"/>
    </row>
    <row r="33" spans="1:36" ht="15" customHeight="1">
      <c r="A33" s="261"/>
      <c r="B33" s="261"/>
      <c r="C33" s="261"/>
      <c r="D33" s="261"/>
      <c r="E33" s="261"/>
      <c r="F33" s="261"/>
      <c r="G33" s="261"/>
      <c r="H33" s="261"/>
      <c r="I33" s="261"/>
      <c r="J33" s="261"/>
      <c r="K33" s="261"/>
      <c r="L33" s="261"/>
      <c r="M33" s="261"/>
      <c r="N33" s="261"/>
      <c r="O33" s="261"/>
      <c r="P33" s="261"/>
      <c r="Q33" s="261"/>
      <c r="R33" s="261"/>
      <c r="S33" s="261"/>
      <c r="T33" s="261"/>
      <c r="U33" s="261"/>
      <c r="V33" s="261"/>
      <c r="W33" s="261"/>
      <c r="X33" s="261"/>
      <c r="Y33" s="261"/>
    </row>
    <row r="34" spans="1:36" ht="15" customHeight="1">
      <c r="A34" s="261"/>
      <c r="B34" s="261"/>
      <c r="C34" s="261"/>
      <c r="D34" s="261"/>
      <c r="E34" s="261"/>
      <c r="F34" s="261"/>
      <c r="G34" s="261"/>
      <c r="H34" s="261"/>
      <c r="I34" s="261"/>
      <c r="J34" s="261"/>
      <c r="K34" s="261"/>
      <c r="L34" s="261"/>
      <c r="M34" s="261"/>
      <c r="N34" s="261"/>
      <c r="O34" s="261"/>
      <c r="P34" s="261"/>
      <c r="Q34" s="261"/>
      <c r="R34" s="261"/>
      <c r="S34" s="261"/>
      <c r="T34" s="261"/>
      <c r="U34" s="261"/>
      <c r="V34" s="261"/>
      <c r="W34" s="261"/>
      <c r="X34" s="261"/>
      <c r="Y34" s="261"/>
      <c r="Z34" s="266" t="s">
        <v>217</v>
      </c>
      <c r="AC34" s="266" t="s">
        <v>218</v>
      </c>
      <c r="AF34" s="266" t="s">
        <v>219</v>
      </c>
    </row>
    <row r="35" spans="1:36" ht="15" customHeight="1">
      <c r="A35" s="261"/>
      <c r="B35" s="261"/>
      <c r="C35" s="261"/>
      <c r="D35" s="261"/>
      <c r="E35" s="261"/>
      <c r="F35" s="261"/>
      <c r="G35" s="261"/>
      <c r="H35" s="261"/>
      <c r="I35" s="261"/>
      <c r="J35" s="261"/>
      <c r="K35" s="261"/>
      <c r="L35" s="261"/>
      <c r="M35" s="261"/>
      <c r="N35" s="261"/>
      <c r="O35" s="261"/>
      <c r="P35" s="261"/>
      <c r="Q35" s="261"/>
      <c r="R35" s="261"/>
      <c r="S35" s="261"/>
      <c r="T35" s="261"/>
      <c r="U35" s="261"/>
      <c r="V35" s="261"/>
      <c r="W35" s="261"/>
      <c r="X35" s="261"/>
      <c r="Y35" s="261"/>
    </row>
    <row r="36" spans="1:36" ht="15" customHeight="1">
      <c r="A36" s="261"/>
      <c r="B36" s="261"/>
      <c r="C36" s="261"/>
      <c r="D36" s="261"/>
      <c r="E36" s="261"/>
      <c r="F36" s="261"/>
      <c r="G36" s="261"/>
      <c r="H36" s="261"/>
      <c r="I36" s="261"/>
      <c r="J36" s="261"/>
      <c r="K36" s="261"/>
      <c r="L36" s="261"/>
      <c r="M36" s="261"/>
      <c r="N36" s="261"/>
      <c r="O36" s="261"/>
      <c r="P36" s="261"/>
      <c r="Q36" s="261"/>
      <c r="R36" s="261"/>
      <c r="S36" s="261"/>
      <c r="T36" s="261"/>
      <c r="U36" s="261"/>
      <c r="V36" s="261"/>
      <c r="W36" s="261"/>
      <c r="X36" s="261"/>
      <c r="Y36" s="261"/>
      <c r="Z36" s="281">
        <v>44317</v>
      </c>
      <c r="AA36" s="264">
        <v>3.3176820471204849E-2</v>
      </c>
      <c r="AC36" s="281">
        <v>44317</v>
      </c>
      <c r="AD36" s="264">
        <v>5.6149073775790724E-2</v>
      </c>
      <c r="AF36" s="281">
        <v>44317</v>
      </c>
      <c r="AG36" s="264">
        <v>3.0713666235557043E-2</v>
      </c>
      <c r="AI36" s="263" t="s">
        <v>227</v>
      </c>
      <c r="AJ36" s="263">
        <v>2022</v>
      </c>
    </row>
    <row r="37" spans="1:36" ht="15" customHeight="1">
      <c r="A37" s="261"/>
      <c r="B37" s="261"/>
      <c r="C37" s="261"/>
      <c r="D37" s="261"/>
      <c r="E37" s="261"/>
      <c r="F37" s="261"/>
      <c r="G37" s="261"/>
      <c r="H37" s="261"/>
      <c r="I37" s="261"/>
      <c r="J37" s="261"/>
      <c r="K37" s="261"/>
      <c r="L37" s="261"/>
      <c r="M37" s="261"/>
      <c r="N37" s="261"/>
      <c r="O37" s="261"/>
      <c r="P37" s="261"/>
      <c r="Q37" s="261"/>
      <c r="R37" s="261"/>
      <c r="S37" s="261"/>
      <c r="T37" s="261"/>
      <c r="U37" s="261"/>
      <c r="V37" s="261"/>
      <c r="W37" s="261"/>
      <c r="X37" s="261"/>
      <c r="Y37" s="261"/>
      <c r="Z37" s="281">
        <v>44348</v>
      </c>
      <c r="AA37" s="264">
        <v>5.4478845436970291E-2</v>
      </c>
      <c r="AC37" s="281">
        <v>44348</v>
      </c>
      <c r="AD37" s="264">
        <v>6.6461848107498292E-2</v>
      </c>
      <c r="AF37" s="281">
        <v>44348</v>
      </c>
      <c r="AG37" s="264">
        <v>5.3775140462097824E-2</v>
      </c>
      <c r="AI37" s="263" t="s">
        <v>237</v>
      </c>
      <c r="AJ37" s="263">
        <v>2021</v>
      </c>
    </row>
    <row r="38" spans="1:36" ht="15" customHeight="1">
      <c r="A38" s="261"/>
      <c r="B38" s="261"/>
      <c r="C38" s="261"/>
      <c r="D38" s="261"/>
      <c r="E38" s="261"/>
      <c r="F38" s="261"/>
      <c r="G38" s="261"/>
      <c r="H38" s="261"/>
      <c r="I38" s="261"/>
      <c r="J38" s="261"/>
      <c r="K38" s="261"/>
      <c r="L38" s="261"/>
      <c r="M38" s="261"/>
      <c r="N38" s="261"/>
      <c r="O38" s="261"/>
      <c r="P38" s="261"/>
      <c r="Q38" s="261"/>
      <c r="R38" s="261"/>
      <c r="S38" s="261"/>
      <c r="T38" s="261"/>
      <c r="U38" s="261"/>
      <c r="V38" s="261"/>
      <c r="W38" s="261"/>
      <c r="X38" s="261"/>
      <c r="Y38" s="261"/>
      <c r="Z38" s="281">
        <v>44378</v>
      </c>
      <c r="AA38" s="264">
        <v>6.8277349830211873E-2</v>
      </c>
      <c r="AC38" s="281">
        <v>44378</v>
      </c>
      <c r="AD38" s="264">
        <v>8.08038726901944E-2</v>
      </c>
      <c r="AF38" s="281">
        <v>44378</v>
      </c>
      <c r="AG38" s="264">
        <v>7.2996350315848127E-2</v>
      </c>
    </row>
    <row r="39" spans="1:36" ht="15" customHeight="1">
      <c r="A39" s="261"/>
      <c r="B39" s="261"/>
      <c r="C39" s="261"/>
      <c r="D39" s="261"/>
      <c r="E39" s="261"/>
      <c r="F39" s="261"/>
      <c r="G39" s="261"/>
      <c r="H39" s="261"/>
      <c r="I39" s="261"/>
      <c r="J39" s="261"/>
      <c r="K39" s="261"/>
      <c r="L39" s="261"/>
      <c r="M39" s="261"/>
      <c r="N39" s="261"/>
      <c r="O39" s="261"/>
      <c r="P39" s="261"/>
      <c r="Q39" s="261"/>
      <c r="R39" s="261"/>
      <c r="S39" s="261"/>
      <c r="T39" s="261"/>
      <c r="U39" s="261"/>
      <c r="V39" s="261"/>
      <c r="W39" s="261"/>
      <c r="X39" s="261"/>
      <c r="Y39" s="261"/>
      <c r="Z39" s="281">
        <v>44409</v>
      </c>
      <c r="AA39" s="264">
        <v>7.3581722612025266E-2</v>
      </c>
      <c r="AC39" s="281">
        <v>44409</v>
      </c>
      <c r="AD39" s="264">
        <v>7.8527995959128849E-2</v>
      </c>
      <c r="AF39" s="281">
        <v>44409</v>
      </c>
      <c r="AG39" s="264">
        <v>7.8639977385228974E-2</v>
      </c>
      <c r="AI39" s="263" t="s">
        <v>243</v>
      </c>
      <c r="AJ39" s="263">
        <v>2021</v>
      </c>
    </row>
    <row r="40" spans="1:36" ht="15" customHeight="1">
      <c r="A40" s="261"/>
      <c r="B40" s="261"/>
      <c r="C40" s="261"/>
      <c r="D40" s="261"/>
      <c r="E40" s="261"/>
      <c r="F40" s="261"/>
      <c r="G40" s="261"/>
      <c r="H40" s="261"/>
      <c r="I40" s="261"/>
      <c r="J40" s="261"/>
      <c r="K40" s="261"/>
      <c r="L40" s="261"/>
      <c r="M40" s="261"/>
      <c r="N40" s="261"/>
      <c r="O40" s="261"/>
      <c r="P40" s="261"/>
      <c r="Q40" s="261"/>
      <c r="R40" s="261"/>
      <c r="S40" s="261"/>
      <c r="T40" s="261"/>
      <c r="U40" s="261"/>
      <c r="V40" s="261"/>
      <c r="W40" s="261"/>
      <c r="X40" s="261"/>
      <c r="Y40" s="261"/>
      <c r="Z40" s="281">
        <v>44440</v>
      </c>
      <c r="AA40" s="264">
        <v>7.5245212739847314E-2</v>
      </c>
      <c r="AC40" s="281">
        <v>44440</v>
      </c>
      <c r="AD40" s="264">
        <v>7.1150979713181212E-2</v>
      </c>
      <c r="AF40" s="281">
        <v>44440</v>
      </c>
      <c r="AG40" s="264">
        <v>8.127261172729433E-2</v>
      </c>
      <c r="AI40" s="263" t="s">
        <v>244</v>
      </c>
      <c r="AJ40" s="263">
        <v>2020</v>
      </c>
    </row>
    <row r="41" spans="1:36" ht="15" customHeight="1">
      <c r="A41" s="261"/>
      <c r="B41" s="261"/>
      <c r="C41" s="261"/>
      <c r="D41" s="261"/>
      <c r="E41" s="261"/>
      <c r="F41" s="261"/>
      <c r="G41" s="261"/>
      <c r="H41" s="261"/>
      <c r="I41" s="261"/>
      <c r="J41" s="261"/>
      <c r="K41" s="261"/>
      <c r="L41" s="261"/>
      <c r="M41" s="261"/>
      <c r="N41" s="261"/>
      <c r="O41" s="261"/>
      <c r="P41" s="261"/>
      <c r="Q41" s="261"/>
      <c r="R41" s="261"/>
      <c r="S41" s="261"/>
      <c r="T41" s="261"/>
      <c r="U41" s="261"/>
      <c r="V41" s="261"/>
      <c r="W41" s="261"/>
      <c r="X41" s="261"/>
      <c r="Y41" s="261"/>
      <c r="Z41" s="281">
        <v>44470</v>
      </c>
      <c r="AA41" s="264">
        <v>7.4580264859136353E-2</v>
      </c>
      <c r="AC41" s="281">
        <v>44470</v>
      </c>
      <c r="AD41" s="264">
        <v>5.9588156124762294E-2</v>
      </c>
      <c r="AF41" s="281">
        <v>44470</v>
      </c>
      <c r="AG41" s="264">
        <v>7.6571233412972506E-2</v>
      </c>
    </row>
    <row r="42" spans="1:36" ht="15" customHeight="1">
      <c r="A42" s="261"/>
      <c r="B42" s="261"/>
      <c r="C42" s="261"/>
      <c r="D42" s="261"/>
      <c r="E42" s="261"/>
      <c r="F42" s="261"/>
      <c r="G42" s="261"/>
      <c r="H42" s="261"/>
      <c r="I42" s="261"/>
      <c r="J42" s="261"/>
      <c r="K42" s="261"/>
      <c r="L42" s="261"/>
      <c r="M42" s="261"/>
      <c r="N42" s="261"/>
      <c r="O42" s="261"/>
      <c r="P42" s="261"/>
      <c r="Q42" s="261"/>
      <c r="R42" s="261"/>
      <c r="S42" s="261"/>
      <c r="T42" s="261"/>
      <c r="U42" s="261"/>
      <c r="V42" s="261"/>
      <c r="W42" s="261"/>
      <c r="X42" s="261"/>
      <c r="Y42" s="261"/>
      <c r="Z42" s="281">
        <v>44501</v>
      </c>
      <c r="AA42" s="264">
        <v>6.537393231964686E-2</v>
      </c>
      <c r="AC42" s="281">
        <v>44501</v>
      </c>
      <c r="AD42" s="264">
        <v>4.0020850607342881E-2</v>
      </c>
      <c r="AF42" s="281">
        <v>44501</v>
      </c>
      <c r="AG42" s="264">
        <v>6.6674097100036675E-2</v>
      </c>
    </row>
    <row r="43" spans="1:36" ht="15" customHeight="1">
      <c r="A43" s="261"/>
      <c r="B43" s="261"/>
      <c r="C43" s="261"/>
      <c r="D43" s="261"/>
      <c r="E43" s="261"/>
      <c r="F43" s="261"/>
      <c r="G43" s="261"/>
      <c r="H43" s="261"/>
      <c r="I43" s="261"/>
      <c r="J43" s="261"/>
      <c r="K43" s="261"/>
      <c r="L43" s="261"/>
      <c r="M43" s="261"/>
      <c r="N43" s="261"/>
      <c r="O43" s="261"/>
      <c r="P43" s="261"/>
      <c r="Q43" s="261"/>
      <c r="R43" s="261"/>
      <c r="S43" s="261"/>
      <c r="T43" s="261"/>
      <c r="U43" s="261"/>
      <c r="V43" s="261"/>
      <c r="W43" s="261"/>
      <c r="X43" s="261"/>
      <c r="Y43" s="261"/>
      <c r="Z43" s="281">
        <v>44531</v>
      </c>
      <c r="AA43" s="264">
        <v>5.6370216489294196E-2</v>
      </c>
      <c r="AC43" s="281">
        <v>44531</v>
      </c>
      <c r="AD43" s="264">
        <v>2.2421777253976812E-2</v>
      </c>
      <c r="AF43" s="281">
        <v>44531</v>
      </c>
      <c r="AG43" s="264">
        <v>5.6038250010495713E-2</v>
      </c>
    </row>
    <row r="44" spans="1:36" ht="15" customHeight="1">
      <c r="A44" s="261"/>
      <c r="B44" s="261"/>
      <c r="C44" s="261"/>
      <c r="D44" s="261"/>
      <c r="E44" s="261"/>
      <c r="F44" s="261"/>
      <c r="G44" s="261"/>
      <c r="H44" s="261"/>
      <c r="I44" s="261"/>
      <c r="J44" s="261"/>
      <c r="K44" s="261"/>
      <c r="L44" s="261"/>
      <c r="M44" s="261"/>
      <c r="N44" s="261"/>
      <c r="O44" s="261"/>
      <c r="P44" s="261"/>
      <c r="Q44" s="261"/>
      <c r="R44" s="261"/>
      <c r="S44" s="261"/>
      <c r="T44" s="261"/>
      <c r="U44" s="261"/>
      <c r="V44" s="261"/>
      <c r="W44" s="261"/>
      <c r="X44" s="261"/>
      <c r="Y44" s="261"/>
      <c r="Z44" s="281">
        <v>44562</v>
      </c>
      <c r="AA44" s="264">
        <v>5.6541730906002952E-2</v>
      </c>
      <c r="AC44" s="281">
        <v>44562</v>
      </c>
      <c r="AD44" s="264">
        <v>1.3965485222009164E-2</v>
      </c>
      <c r="AF44" s="281">
        <v>44562</v>
      </c>
      <c r="AG44" s="264">
        <v>5.1275982464107132E-2</v>
      </c>
    </row>
    <row r="45" spans="1:36" ht="15" customHeight="1">
      <c r="A45" s="261"/>
      <c r="B45" s="261"/>
      <c r="C45" s="261"/>
      <c r="D45" s="261"/>
      <c r="E45" s="261"/>
      <c r="F45" s="261"/>
      <c r="G45" s="261"/>
      <c r="H45" s="261"/>
      <c r="I45" s="261"/>
      <c r="J45" s="261"/>
      <c r="K45" s="261"/>
      <c r="L45" s="261"/>
      <c r="M45" s="261"/>
      <c r="N45" s="261"/>
      <c r="O45" s="261"/>
      <c r="P45" s="261"/>
      <c r="Q45" s="261"/>
      <c r="R45" s="261"/>
      <c r="S45" s="261"/>
      <c r="T45" s="261"/>
      <c r="U45" s="261"/>
      <c r="V45" s="261"/>
      <c r="W45" s="261"/>
      <c r="X45" s="261"/>
      <c r="Y45" s="261"/>
      <c r="Z45" s="281">
        <v>44593</v>
      </c>
      <c r="AA45" s="264">
        <v>5.7677949004432211E-2</v>
      </c>
      <c r="AC45" s="281">
        <v>44593</v>
      </c>
      <c r="AD45" s="264">
        <v>8.7786489405812067E-3</v>
      </c>
      <c r="AF45" s="281">
        <v>44593</v>
      </c>
      <c r="AG45" s="264">
        <v>5.127725370591122E-2</v>
      </c>
    </row>
    <row r="46" spans="1:36" ht="15" customHeight="1">
      <c r="A46" s="261"/>
      <c r="B46" s="261"/>
      <c r="C46" s="261"/>
      <c r="D46" s="261"/>
      <c r="E46" s="261"/>
      <c r="F46" s="261"/>
      <c r="G46" s="261"/>
      <c r="H46" s="261"/>
      <c r="I46" s="261"/>
      <c r="J46" s="261"/>
      <c r="K46" s="261"/>
      <c r="L46" s="261"/>
      <c r="M46" s="261"/>
      <c r="N46" s="261"/>
      <c r="O46" s="261"/>
      <c r="P46" s="261"/>
      <c r="Q46" s="261"/>
      <c r="R46" s="261"/>
      <c r="S46" s="261"/>
      <c r="T46" s="261"/>
      <c r="U46" s="261"/>
      <c r="V46" s="261"/>
      <c r="W46" s="261"/>
      <c r="X46" s="261"/>
      <c r="Y46" s="261"/>
      <c r="Z46" s="281">
        <v>44621</v>
      </c>
      <c r="AA46" s="264">
        <v>4.5523648250621565E-2</v>
      </c>
      <c r="AC46" s="281">
        <v>44621</v>
      </c>
      <c r="AD46" s="264">
        <v>-3.7863608876990895E-3</v>
      </c>
      <c r="AF46" s="281">
        <v>44621</v>
      </c>
      <c r="AG46" s="264">
        <v>3.7063786393869119E-2</v>
      </c>
    </row>
    <row r="47" spans="1:36" ht="15" customHeight="1">
      <c r="A47" s="261"/>
      <c r="B47" s="261"/>
      <c r="C47" s="261"/>
      <c r="D47" s="261"/>
      <c r="E47" s="261"/>
      <c r="F47" s="261"/>
      <c r="G47" s="261"/>
      <c r="H47" s="261"/>
      <c r="I47" s="261"/>
      <c r="J47" s="261"/>
      <c r="K47" s="261"/>
      <c r="L47" s="261"/>
      <c r="M47" s="261"/>
      <c r="N47" s="261"/>
      <c r="O47" s="261"/>
      <c r="P47" s="261"/>
      <c r="Q47" s="261"/>
      <c r="R47" s="261"/>
      <c r="S47" s="261"/>
      <c r="T47" s="261"/>
      <c r="U47" s="261"/>
      <c r="V47" s="261"/>
      <c r="W47" s="261"/>
      <c r="X47" s="261"/>
      <c r="Y47" s="261"/>
      <c r="Z47" s="281">
        <v>44652</v>
      </c>
      <c r="AA47" s="264">
        <v>2.913249490708722E-2</v>
      </c>
      <c r="AC47" s="281">
        <v>44652</v>
      </c>
      <c r="AD47" s="264">
        <v>-1.6677794302476911E-2</v>
      </c>
      <c r="AF47" s="281">
        <v>44652</v>
      </c>
      <c r="AG47" s="264">
        <v>2.3455283267629311E-2</v>
      </c>
    </row>
    <row r="48" spans="1:36" ht="15" customHeight="1">
      <c r="A48" s="261"/>
      <c r="B48" s="261"/>
      <c r="C48" s="261"/>
      <c r="D48" s="261"/>
      <c r="E48" s="261"/>
      <c r="F48" s="261"/>
      <c r="G48" s="261"/>
      <c r="H48" s="261"/>
      <c r="I48" s="261"/>
      <c r="J48" s="261"/>
      <c r="K48" s="261"/>
      <c r="L48" s="261"/>
      <c r="M48" s="261"/>
      <c r="N48" s="261"/>
      <c r="O48" s="261"/>
      <c r="P48" s="261"/>
      <c r="Q48" s="261"/>
      <c r="R48" s="261"/>
      <c r="S48" s="261"/>
      <c r="T48" s="261"/>
      <c r="U48" s="261"/>
      <c r="V48" s="261"/>
      <c r="W48" s="261"/>
      <c r="X48" s="261"/>
      <c r="Y48" s="261"/>
      <c r="Z48" s="281">
        <v>44682</v>
      </c>
      <c r="AA48" s="264">
        <v>2.4188659435443471E-2</v>
      </c>
      <c r="AC48" s="281">
        <v>44682</v>
      </c>
      <c r="AD48" s="264">
        <v>-1.904209853828874E-2</v>
      </c>
      <c r="AF48" s="281">
        <v>44682</v>
      </c>
      <c r="AG48" s="264">
        <v>2.1281096259066032E-2</v>
      </c>
    </row>
    <row r="49" spans="1:33" ht="15" customHeight="1">
      <c r="A49" s="261"/>
      <c r="B49" s="261"/>
      <c r="C49" s="261"/>
      <c r="D49" s="261"/>
      <c r="E49" s="261"/>
      <c r="F49" s="261"/>
      <c r="G49" s="261"/>
      <c r="H49" s="261"/>
      <c r="I49" s="261"/>
      <c r="J49" s="261"/>
      <c r="K49" s="261"/>
      <c r="L49" s="261"/>
      <c r="M49" s="261"/>
      <c r="N49" s="261"/>
      <c r="O49" s="261"/>
      <c r="P49" s="261"/>
      <c r="Q49" s="261"/>
      <c r="R49" s="261"/>
      <c r="S49" s="261"/>
      <c r="T49" s="261"/>
      <c r="U49" s="261"/>
      <c r="V49" s="261"/>
      <c r="W49" s="261"/>
      <c r="X49" s="261"/>
      <c r="Y49" s="261"/>
      <c r="Z49" s="281">
        <v>44714</v>
      </c>
      <c r="AA49" s="264">
        <v>1.5228245141246361E-2</v>
      </c>
      <c r="AC49" s="281">
        <v>44714</v>
      </c>
      <c r="AD49" s="264">
        <v>-2.8462136215130586E-2</v>
      </c>
      <c r="AF49" s="281">
        <v>44714</v>
      </c>
      <c r="AG49" s="264">
        <v>9.0246756242657964E-3</v>
      </c>
    </row>
    <row r="50" spans="1:33" ht="15" customHeight="1">
      <c r="A50" s="261"/>
      <c r="B50" s="261"/>
      <c r="C50" s="261"/>
      <c r="D50" s="261"/>
      <c r="E50" s="261"/>
      <c r="F50" s="261"/>
      <c r="G50" s="261"/>
      <c r="H50" s="261"/>
      <c r="I50" s="261"/>
      <c r="J50" s="261"/>
      <c r="K50" s="261"/>
      <c r="L50" s="261"/>
      <c r="M50" s="261"/>
      <c r="N50" s="261"/>
      <c r="O50" s="261"/>
      <c r="P50" s="261"/>
      <c r="Q50" s="261"/>
      <c r="R50" s="261"/>
      <c r="S50" s="261"/>
      <c r="T50" s="261"/>
      <c r="U50" s="261"/>
      <c r="V50" s="261"/>
      <c r="W50" s="261"/>
      <c r="X50" s="261"/>
      <c r="Y50" s="261"/>
      <c r="Z50" s="281">
        <v>44746</v>
      </c>
      <c r="AA50" s="264">
        <v>9.7482854527903839E-3</v>
      </c>
      <c r="AC50" s="281">
        <v>44746</v>
      </c>
      <c r="AD50" s="264">
        <v>-3.4877221187902305E-2</v>
      </c>
      <c r="AF50" s="281">
        <v>44746</v>
      </c>
      <c r="AG50" s="264">
        <v>-1.4106472028349514E-3</v>
      </c>
    </row>
    <row r="51" spans="1:33" ht="15" customHeight="1">
      <c r="A51" s="261"/>
      <c r="B51" s="261"/>
      <c r="C51" s="261"/>
      <c r="D51" s="261"/>
      <c r="E51" s="261"/>
      <c r="F51" s="261"/>
      <c r="G51" s="261"/>
      <c r="H51" s="261"/>
      <c r="I51" s="261"/>
      <c r="J51" s="261"/>
      <c r="K51" s="261"/>
      <c r="L51" s="261"/>
      <c r="M51" s="261"/>
      <c r="N51" s="261"/>
      <c r="O51" s="261"/>
      <c r="P51" s="261"/>
      <c r="Q51" s="261"/>
      <c r="R51" s="261"/>
      <c r="S51" s="261"/>
      <c r="T51" s="261"/>
      <c r="U51" s="261"/>
      <c r="V51" s="261"/>
      <c r="W51" s="261"/>
      <c r="X51" s="261"/>
      <c r="Y51" s="261"/>
      <c r="Z51" s="282"/>
      <c r="AC51" s="282"/>
      <c r="AF51" s="282"/>
    </row>
    <row r="52" spans="1:33" ht="15" customHeight="1">
      <c r="A52" s="261"/>
      <c r="B52" s="261"/>
      <c r="C52" s="261"/>
      <c r="D52" s="261"/>
      <c r="E52" s="261"/>
      <c r="F52" s="261"/>
      <c r="G52" s="261"/>
      <c r="H52" s="261"/>
      <c r="I52" s="261"/>
      <c r="J52" s="261"/>
      <c r="K52" s="261"/>
      <c r="L52" s="261"/>
      <c r="M52" s="261"/>
      <c r="N52" s="261"/>
      <c r="O52" s="261"/>
      <c r="P52" s="261"/>
      <c r="Q52" s="261"/>
      <c r="R52" s="261"/>
      <c r="S52" s="261"/>
      <c r="T52" s="261"/>
      <c r="U52" s="261"/>
      <c r="V52" s="261"/>
      <c r="W52" s="261"/>
      <c r="X52" s="261"/>
      <c r="Y52" s="261"/>
      <c r="Z52" s="282"/>
      <c r="AF52" s="282"/>
    </row>
    <row r="53" spans="1:33" ht="15" customHeight="1">
      <c r="A53" s="261"/>
      <c r="B53" s="261"/>
      <c r="C53" s="261"/>
      <c r="D53" s="261"/>
      <c r="E53" s="261"/>
      <c r="F53" s="261"/>
      <c r="G53" s="261"/>
      <c r="H53" s="261"/>
      <c r="I53" s="261"/>
      <c r="J53" s="261"/>
      <c r="K53" s="261"/>
      <c r="L53" s="261"/>
      <c r="M53" s="261"/>
      <c r="N53" s="261"/>
      <c r="O53" s="261"/>
      <c r="P53" s="261"/>
      <c r="Q53" s="261"/>
      <c r="R53" s="261"/>
      <c r="S53" s="261"/>
      <c r="T53" s="261"/>
      <c r="U53" s="261"/>
      <c r="V53" s="261"/>
      <c r="W53" s="261"/>
      <c r="X53" s="261"/>
      <c r="Y53" s="261"/>
      <c r="Z53" s="282"/>
      <c r="AF53" s="282"/>
    </row>
    <row r="54" spans="1:33" ht="15" customHeight="1">
      <c r="A54" s="261"/>
      <c r="B54" s="261"/>
      <c r="C54" s="261"/>
      <c r="D54" s="261"/>
      <c r="E54" s="261"/>
      <c r="F54" s="261"/>
      <c r="G54" s="261"/>
      <c r="H54" s="261"/>
      <c r="I54" s="261"/>
      <c r="J54" s="261"/>
      <c r="K54" s="261"/>
      <c r="L54" s="261"/>
      <c r="M54" s="261"/>
      <c r="N54" s="261"/>
      <c r="O54" s="261"/>
      <c r="P54" s="261"/>
      <c r="Q54" s="261"/>
      <c r="R54" s="261"/>
      <c r="S54" s="261"/>
      <c r="T54" s="261"/>
      <c r="U54" s="261"/>
      <c r="V54" s="261"/>
      <c r="W54" s="261"/>
      <c r="X54" s="261"/>
      <c r="Y54" s="261"/>
      <c r="AF54" s="282"/>
    </row>
    <row r="55" spans="1:33" ht="15" customHeight="1">
      <c r="A55" s="261"/>
      <c r="B55" s="261"/>
      <c r="C55" s="261"/>
      <c r="D55" s="261"/>
      <c r="E55" s="261"/>
      <c r="F55" s="261"/>
      <c r="G55" s="261"/>
      <c r="H55" s="261"/>
      <c r="I55" s="261"/>
      <c r="J55" s="261"/>
      <c r="K55" s="261"/>
      <c r="L55" s="261"/>
      <c r="M55" s="261"/>
      <c r="N55" s="261"/>
      <c r="O55" s="261"/>
      <c r="P55" s="261"/>
      <c r="Q55" s="261"/>
      <c r="R55" s="261"/>
      <c r="S55" s="261"/>
      <c r="T55" s="261"/>
      <c r="U55" s="261"/>
      <c r="V55" s="261"/>
      <c r="W55" s="261"/>
      <c r="X55" s="261"/>
      <c r="Y55" s="261"/>
    </row>
    <row r="56" spans="1:33" ht="15" customHeight="1">
      <c r="A56" s="261"/>
      <c r="B56" s="261"/>
      <c r="C56" s="261"/>
      <c r="D56" s="261"/>
      <c r="E56" s="261"/>
      <c r="F56" s="261"/>
      <c r="G56" s="261"/>
      <c r="H56" s="261"/>
      <c r="I56" s="261"/>
      <c r="J56" s="261"/>
      <c r="K56" s="261"/>
      <c r="L56" s="261"/>
      <c r="M56" s="261"/>
      <c r="N56" s="261"/>
      <c r="O56" s="261"/>
      <c r="P56" s="261"/>
      <c r="Q56" s="261"/>
      <c r="R56" s="261"/>
      <c r="S56" s="261"/>
      <c r="T56" s="261"/>
      <c r="U56" s="261"/>
      <c r="V56" s="261"/>
      <c r="W56" s="261"/>
      <c r="X56" s="261"/>
      <c r="Y56" s="261"/>
    </row>
    <row r="57" spans="1:33" ht="15" customHeight="1">
      <c r="A57" s="261"/>
      <c r="B57" s="261"/>
      <c r="C57" s="261"/>
      <c r="D57" s="261"/>
      <c r="E57" s="261"/>
      <c r="F57" s="261"/>
      <c r="G57" s="261"/>
      <c r="H57" s="261"/>
      <c r="I57" s="261"/>
      <c r="J57" s="261"/>
      <c r="K57" s="261"/>
      <c r="L57" s="261"/>
      <c r="M57" s="261"/>
      <c r="N57" s="261"/>
      <c r="O57" s="261"/>
      <c r="P57" s="261"/>
      <c r="Q57" s="261"/>
      <c r="R57" s="261"/>
      <c r="S57" s="261"/>
      <c r="T57" s="261"/>
      <c r="U57" s="261"/>
      <c r="V57" s="261"/>
      <c r="W57" s="261"/>
      <c r="X57" s="261"/>
      <c r="Y57" s="261"/>
    </row>
    <row r="58" spans="1:33" ht="15" customHeight="1">
      <c r="A58" s="261"/>
      <c r="B58" s="261"/>
      <c r="C58" s="261"/>
      <c r="D58" s="261"/>
      <c r="E58" s="261"/>
      <c r="F58" s="261"/>
      <c r="G58" s="261"/>
      <c r="H58" s="261"/>
      <c r="I58" s="261"/>
      <c r="J58" s="261"/>
      <c r="K58" s="261"/>
      <c r="L58" s="261"/>
      <c r="M58" s="261"/>
      <c r="N58" s="261"/>
      <c r="O58" s="261"/>
      <c r="P58" s="261"/>
      <c r="Q58" s="261"/>
      <c r="R58" s="261"/>
      <c r="S58" s="261"/>
      <c r="T58" s="261"/>
      <c r="U58" s="261"/>
      <c r="V58" s="261"/>
      <c r="W58" s="261"/>
      <c r="X58" s="261"/>
      <c r="Y58" s="261"/>
    </row>
  </sheetData>
  <mergeCells count="1">
    <mergeCell ref="I2:S2"/>
  </mergeCells>
  <pageMargins left="0.63" right="0.25" top="0.47" bottom="0.19" header="0.3" footer="0.15"/>
  <pageSetup paperSize="9" scale="54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json>
  <seTables>
{
  "Settings": [],
  "tables": []
}
</seTables>
</json>
</file>

<file path=customXml/item2.xml><?xml version="1.0" encoding="utf-8"?>
<json>
  <seSettings>
{
  "Settings": [
    {
      "Key": "seAutoReconnect",
      "Value": "true"
    }
  ]
}
</seSettings>
</json>
</file>

<file path=customXml/itemProps1.xml><?xml version="1.0" encoding="utf-8"?>
<ds:datastoreItem xmlns:ds="http://schemas.openxmlformats.org/officeDocument/2006/customXml" ds:itemID="{1DF40704-024A-4A26-9DC1-3207D90A6339}">
  <ds:schemaRefs/>
</ds:datastoreItem>
</file>

<file path=customXml/itemProps2.xml><?xml version="1.0" encoding="utf-8"?>
<ds:datastoreItem xmlns:ds="http://schemas.openxmlformats.org/officeDocument/2006/customXml" ds:itemID="{635FB22F-BDB4-4FD1-AFF0-CD2A6598EAE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45</vt:i4>
      </vt:variant>
      <vt:variant>
        <vt:lpstr>Rangos con nombre</vt:lpstr>
      </vt:variant>
      <vt:variant>
        <vt:i4>44</vt:i4>
      </vt:variant>
    </vt:vector>
  </HeadingPairs>
  <TitlesOfParts>
    <vt:vector size="89" baseType="lpstr">
      <vt:lpstr>Portada</vt:lpstr>
      <vt:lpstr>Cálculo</vt:lpstr>
      <vt:lpstr>Resumen general</vt:lpstr>
      <vt:lpstr>Resumen naturalezas3</vt:lpstr>
      <vt:lpstr>Resumen naturalezas</vt:lpstr>
      <vt:lpstr>Total tráfico</vt:lpstr>
      <vt:lpstr>Total presentación</vt:lpstr>
      <vt:lpstr>Líquidos</vt:lpstr>
      <vt:lpstr>Sólidos</vt:lpstr>
      <vt:lpstr>Mercancía general</vt:lpstr>
      <vt:lpstr>Mercancías contenedores</vt:lpstr>
      <vt:lpstr>Pesca</vt:lpstr>
      <vt:lpstr>Avituallamiento</vt:lpstr>
      <vt:lpstr>Avi. combustibles</vt:lpstr>
      <vt:lpstr>Tráfico interior</vt:lpstr>
      <vt:lpstr>Mercancías tránsito</vt:lpstr>
      <vt:lpstr>Mercan. contene. tránsito</vt:lpstr>
      <vt:lpstr>Ro-Ro</vt:lpstr>
      <vt:lpstr>Ro-Ro UTIS</vt:lpstr>
      <vt:lpstr>TEUS</vt:lpstr>
      <vt:lpstr>TEUS tránsito</vt:lpstr>
      <vt:lpstr>TEUS nacional</vt:lpstr>
      <vt:lpstr>TEUS exterior</vt:lpstr>
      <vt:lpstr>Buques número</vt:lpstr>
      <vt:lpstr>Buques GT</vt:lpstr>
      <vt:lpstr>Cruceros</vt:lpstr>
      <vt:lpstr>Pasajeros total</vt:lpstr>
      <vt:lpstr>Pasajeros regulares</vt:lpstr>
      <vt:lpstr>Pasajeros crucero</vt:lpstr>
      <vt:lpstr>Automóviles régimen pasaje</vt:lpstr>
      <vt:lpstr>Automóviles régimen mercancía</vt:lpstr>
      <vt:lpstr>Portada (2)</vt:lpstr>
      <vt:lpstr>Import total</vt:lpstr>
      <vt:lpstr>Import GL</vt:lpstr>
      <vt:lpstr>Import GS</vt:lpstr>
      <vt:lpstr>Import MG</vt:lpstr>
      <vt:lpstr>Export total</vt:lpstr>
      <vt:lpstr>Export GL</vt:lpstr>
      <vt:lpstr>Export GS</vt:lpstr>
      <vt:lpstr>Export MG</vt:lpstr>
      <vt:lpstr>Portada (3)</vt:lpstr>
      <vt:lpstr>Evolución Mensual (t)</vt:lpstr>
      <vt:lpstr>Evolución Mensual %</vt:lpstr>
      <vt:lpstr>Evolución Interanual (t)</vt:lpstr>
      <vt:lpstr>Evolución Interanual %</vt:lpstr>
      <vt:lpstr>'Automóviles régimen mercancía'!Área_de_impresión</vt:lpstr>
      <vt:lpstr>'Automóviles régimen pasaje'!Área_de_impresión</vt:lpstr>
      <vt:lpstr>'Avi. combustibles'!Área_de_impresión</vt:lpstr>
      <vt:lpstr>Avituallamiento!Área_de_impresión</vt:lpstr>
      <vt:lpstr>'Buques GT'!Área_de_impresión</vt:lpstr>
      <vt:lpstr>'Buques número'!Área_de_impresión</vt:lpstr>
      <vt:lpstr>Cruceros!Área_de_impresión</vt:lpstr>
      <vt:lpstr>'Evolución Interanual %'!Área_de_impresión</vt:lpstr>
      <vt:lpstr>'Evolución Interanual (t)'!Área_de_impresión</vt:lpstr>
      <vt:lpstr>'Evolución Mensual %'!Área_de_impresión</vt:lpstr>
      <vt:lpstr>'Evolución Mensual (t)'!Área_de_impresión</vt:lpstr>
      <vt:lpstr>'Export GL'!Área_de_impresión</vt:lpstr>
      <vt:lpstr>'Export GS'!Área_de_impresión</vt:lpstr>
      <vt:lpstr>'Export MG'!Área_de_impresión</vt:lpstr>
      <vt:lpstr>'Export total'!Área_de_impresión</vt:lpstr>
      <vt:lpstr>'Import GL'!Área_de_impresión</vt:lpstr>
      <vt:lpstr>'Import GS'!Área_de_impresión</vt:lpstr>
      <vt:lpstr>'Import MG'!Área_de_impresión</vt:lpstr>
      <vt:lpstr>'Import total'!Área_de_impresión</vt:lpstr>
      <vt:lpstr>Líquidos!Área_de_impresión</vt:lpstr>
      <vt:lpstr>'Mercan. contene. tránsito'!Área_de_impresión</vt:lpstr>
      <vt:lpstr>'Mercancía general'!Área_de_impresión</vt:lpstr>
      <vt:lpstr>'Mercancías contenedores'!Área_de_impresión</vt:lpstr>
      <vt:lpstr>'Mercancías tránsito'!Área_de_impresión</vt:lpstr>
      <vt:lpstr>'Pasajeros crucero'!Área_de_impresión</vt:lpstr>
      <vt:lpstr>'Pasajeros regulares'!Área_de_impresión</vt:lpstr>
      <vt:lpstr>'Pasajeros total'!Área_de_impresión</vt:lpstr>
      <vt:lpstr>Pesca!Área_de_impresión</vt:lpstr>
      <vt:lpstr>Portada!Área_de_impresión</vt:lpstr>
      <vt:lpstr>'Portada (2)'!Área_de_impresión</vt:lpstr>
      <vt:lpstr>'Portada (3)'!Área_de_impresión</vt:lpstr>
      <vt:lpstr>'Resumen general'!Área_de_impresión</vt:lpstr>
      <vt:lpstr>'Resumen naturalezas'!Área_de_impresión</vt:lpstr>
      <vt:lpstr>'Resumen naturalezas3'!Área_de_impresión</vt:lpstr>
      <vt:lpstr>'Ro-Ro'!Área_de_impresión</vt:lpstr>
      <vt:lpstr>'Ro-Ro UTIS'!Área_de_impresión</vt:lpstr>
      <vt:lpstr>Sólidos!Área_de_impresión</vt:lpstr>
      <vt:lpstr>TEUS!Área_de_impresión</vt:lpstr>
      <vt:lpstr>'TEUS exterior'!Área_de_impresión</vt:lpstr>
      <vt:lpstr>'TEUS nacional'!Área_de_impresión</vt:lpstr>
      <vt:lpstr>'TEUS tránsito'!Área_de_impresión</vt:lpstr>
      <vt:lpstr>'Total presentación'!Área_de_impresión</vt:lpstr>
      <vt:lpstr>'Total tráfico'!Área_de_impresión</vt:lpstr>
      <vt:lpstr>'Tráfico interior'!Área_de_impresión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Raquel Bartolomé Jiménez</dc:creator>
  <cp:keywords/>
  <dc:description/>
  <cp:lastModifiedBy>Raquel Bartolomé Jiménez</cp:lastModifiedBy>
  <cp:lastPrinted>2026-09-22T09:02:22Z</cp:lastPrinted>
  <dcterms:created xsi:type="dcterms:W3CDTF">2014-04-30T10:51:23Z</dcterms:created>
  <dcterms:modified xsi:type="dcterms:W3CDTF">2026-09-22T09:07:05Z</dcterms:modified>
  <cp:category/>
</cp:coreProperties>
</file>