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9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drawings/drawing33.xml" ContentType="application/vnd.openxmlformats-officedocument.drawing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charts/chart29.xml" ContentType="application/vnd.openxmlformats-officedocument.drawingml.chart+xml"/>
  <Override PartName="/xl/theme/themeOverride27.xml" ContentType="application/vnd.openxmlformats-officedocument.themeOverride+xml"/>
  <Override PartName="/xl/drawings/drawing35.xml" ContentType="application/vnd.openxmlformats-officedocument.drawing+xml"/>
  <Override PartName="/xl/charts/chart30.xml" ContentType="application/vnd.openxmlformats-officedocument.drawingml.chart+xml"/>
  <Override PartName="/xl/theme/themeOverride28.xml" ContentType="application/vnd.openxmlformats-officedocument.themeOverride+xml"/>
  <Override PartName="/xl/drawings/drawing36.xml" ContentType="application/vnd.openxmlformats-officedocument.drawing+xml"/>
  <Override PartName="/xl/charts/chart31.xml" ContentType="application/vnd.openxmlformats-officedocument.drawingml.chart+xml"/>
  <Override PartName="/xl/theme/themeOverride29.xml" ContentType="application/vnd.openxmlformats-officedocument.themeOverride+xml"/>
  <Override PartName="/xl/drawings/drawing37.xml" ContentType="application/vnd.openxmlformats-officedocument.drawing+xml"/>
  <Override PartName="/xl/charts/chart32.xml" ContentType="application/vnd.openxmlformats-officedocument.drawingml.chart+xml"/>
  <Override PartName="/xl/theme/themeOverride30.xml" ContentType="application/vnd.openxmlformats-officedocument.themeOverride+xml"/>
  <Override PartName="/xl/drawings/drawing38.xml" ContentType="application/vnd.openxmlformats-officedocument.drawing+xml"/>
  <Override PartName="/xl/charts/chart33.xml" ContentType="application/vnd.openxmlformats-officedocument.drawingml.chart+xml"/>
  <Override PartName="/xl/theme/themeOverride31.xml" ContentType="application/vnd.openxmlformats-officedocument.themeOverride+xml"/>
  <Override PartName="/xl/drawings/drawing39.xml" ContentType="application/vnd.openxmlformats-officedocument.drawing+xml"/>
  <Override PartName="/xl/charts/chart34.xml" ContentType="application/vnd.openxmlformats-officedocument.drawingml.chart+xml"/>
  <Override PartName="/xl/theme/themeOverride32.xml" ContentType="application/vnd.openxmlformats-officedocument.themeOverride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4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4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/>
  <mc:AlternateContent xmlns:mc="http://schemas.openxmlformats.org/markup-compatibility/2006">
    <mc:Choice Requires="x15">
      <x15ac:absPath xmlns:x15ac="http://schemas.microsoft.com/office/spreadsheetml/2010/11/ac" url="Z:\Resumen\"/>
    </mc:Choice>
  </mc:AlternateContent>
  <xr:revisionPtr revIDLastSave="0" documentId="13_ncr:1_{0C124787-CFA9-4AEF-BD57-B01E219AB629}" xr6:coauthVersionLast="47" xr6:coauthVersionMax="47" xr10:uidLastSave="{00000000-0000-0000-0000-000000000000}"/>
  <bookViews>
    <workbookView xWindow="-120" yWindow="-120" windowWidth="29040" windowHeight="17520" tabRatio="863" xr2:uid="{00000000-000D-0000-FFFF-FFFF00000000}"/>
  </bookViews>
  <sheets>
    <sheet name="Portada" sheetId="41" r:id="rId1"/>
    <sheet name="Cálculo" sheetId="37" state="hidden" r:id="rId2"/>
    <sheet name="Resumen general" sheetId="6" r:id="rId3"/>
    <sheet name="Resumen naturalezas3" sheetId="39" state="hidden" r:id="rId4"/>
    <sheet name="Resumen naturalezas" sheetId="40" r:id="rId5"/>
    <sheet name="Total tráfico" sheetId="7" r:id="rId6"/>
    <sheet name="Total presentación" sheetId="9" r:id="rId7"/>
    <sheet name="Líquidos" sheetId="10" r:id="rId8"/>
    <sheet name="Sólidos" sheetId="11" r:id="rId9"/>
    <sheet name="Mercancía general" sheetId="12" r:id="rId10"/>
    <sheet name="Mercancías contenedores" sheetId="13" r:id="rId11"/>
    <sheet name="Pesca" sheetId="14" r:id="rId12"/>
    <sheet name="Avituallamiento" sheetId="15" r:id="rId13"/>
    <sheet name="Avi. combustibles" sheetId="16" r:id="rId14"/>
    <sheet name="Tráfico interior" sheetId="17" r:id="rId15"/>
    <sheet name="Mercancías tránsito" sheetId="18" r:id="rId16"/>
    <sheet name="Mercan. contene. tránsito" sheetId="19" r:id="rId17"/>
    <sheet name="Ro-Ro" sheetId="20" r:id="rId18"/>
    <sheet name="Ro-Ro UTIS" sheetId="21" r:id="rId19"/>
    <sheet name="TEUS" sheetId="22" r:id="rId20"/>
    <sheet name="TEUS tránsito" sheetId="24" r:id="rId21"/>
    <sheet name="TEUS nacional" sheetId="25" r:id="rId22"/>
    <sheet name="TEUS exterior" sheetId="26" r:id="rId23"/>
    <sheet name="Buques número" sheetId="32" r:id="rId24"/>
    <sheet name="Buques GT" sheetId="33" r:id="rId25"/>
    <sheet name="Cruceros" sheetId="34" r:id="rId26"/>
    <sheet name="Pasajeros total" sheetId="28" r:id="rId27"/>
    <sheet name="Pasajeros regulares" sheetId="38" r:id="rId28"/>
    <sheet name="Pasajeros crucero" sheetId="29" r:id="rId29"/>
    <sheet name="Automóviles régimen pasaje" sheetId="30" r:id="rId30"/>
    <sheet name="Automóviles régimen mercancía" sheetId="31" r:id="rId31"/>
    <sheet name="Portada (2)" sheetId="42" r:id="rId32"/>
    <sheet name="Import total" sheetId="43" r:id="rId33"/>
    <sheet name="Import GL" sheetId="44" r:id="rId34"/>
    <sheet name="Import GS" sheetId="45" r:id="rId35"/>
    <sheet name="Import MG" sheetId="46" r:id="rId36"/>
    <sheet name="Export total" sheetId="47" r:id="rId37"/>
    <sheet name="Export GL" sheetId="48" r:id="rId38"/>
    <sheet name="Export GS" sheetId="49" r:id="rId39"/>
    <sheet name="Export MG" sheetId="50" r:id="rId40"/>
    <sheet name="Portada (3)" sheetId="51" r:id="rId41"/>
    <sheet name="Evolución Mensual (t)" sheetId="52" r:id="rId42"/>
    <sheet name="Evolución Mensual %" sheetId="53" r:id="rId43"/>
    <sheet name="Evolución Interanual (t)" sheetId="54" r:id="rId44"/>
    <sheet name="Evolución Interanual %" sheetId="55" r:id="rId45"/>
  </sheets>
  <definedNames>
    <definedName name="_xlnm.Print_Area" localSheetId="30">'Automóviles régimen mercancía'!$A$1:$N$36</definedName>
    <definedName name="_xlnm.Print_Area" localSheetId="29">'Automóviles régimen pasaje'!$A$1:$N$36</definedName>
    <definedName name="_xlnm.Print_Area" localSheetId="13">'Avi. combustibles'!$A$1:$N$36</definedName>
    <definedName name="_xlnm.Print_Area" localSheetId="12">Avituallamiento!$A$1:$N$36</definedName>
    <definedName name="_xlnm.Print_Area" localSheetId="24">'Buques GT'!$A$1:$N$36</definedName>
    <definedName name="_xlnm.Print_Area" localSheetId="23">'Buques número'!$A$1:$N$36</definedName>
    <definedName name="_xlnm.Print_Area" localSheetId="25">Cruceros!$A$1:$N$36</definedName>
    <definedName name="_xlnm.Print_Area" localSheetId="44">'Evolución Interanual %'!$A$1:$X$59</definedName>
    <definedName name="_xlnm.Print_Area" localSheetId="43">'Evolución Interanual (t)'!$A$1:$X$58</definedName>
    <definedName name="_xlnm.Print_Area" localSheetId="42">'Evolución Mensual %'!$A$1:$X$58</definedName>
    <definedName name="_xlnm.Print_Area" localSheetId="41">'Evolución Mensual (t)'!$A$1:$X$58</definedName>
    <definedName name="_xlnm.Print_Area" localSheetId="37">'Export GL'!$A$1:$N$36</definedName>
    <definedName name="_xlnm.Print_Area" localSheetId="38">'Export GS'!$A$1:$N$36</definedName>
    <definedName name="_xlnm.Print_Area" localSheetId="39">'Export MG'!$A$1:$N$36</definedName>
    <definedName name="_xlnm.Print_Area" localSheetId="36">'Export total'!$A$1:$N$36</definedName>
    <definedName name="_xlnm.Print_Area" localSheetId="33">'Import GL'!$A$1:$N$36</definedName>
    <definedName name="_xlnm.Print_Area" localSheetId="34">'Import GS'!$A$1:$N$36</definedName>
    <definedName name="_xlnm.Print_Area" localSheetId="35">'Import MG'!$A$1:$N$36</definedName>
    <definedName name="_xlnm.Print_Area" localSheetId="32">'Import total'!$A$1:$N$36</definedName>
    <definedName name="_xlnm.Print_Area" localSheetId="7">Líquidos!$A$1:$N$36</definedName>
    <definedName name="_xlnm.Print_Area" localSheetId="16">'Mercan. contene. tránsito'!$A$1:$N$36</definedName>
    <definedName name="_xlnm.Print_Area" localSheetId="9">'Mercancía general'!$A$1:$N$36</definedName>
    <definedName name="_xlnm.Print_Area" localSheetId="10">'Mercancías contenedores'!$A$1:$N$36</definedName>
    <definedName name="_xlnm.Print_Area" localSheetId="15">'Mercancías tránsito'!$A$1:$N$36</definedName>
    <definedName name="_xlnm.Print_Area" localSheetId="28">'Pasajeros crucero'!$A$1:$N$36</definedName>
    <definedName name="_xlnm.Print_Area" localSheetId="27">'Pasajeros regulares'!$A$1:$N$36</definedName>
    <definedName name="_xlnm.Print_Area" localSheetId="26">'Pasajeros total'!$A$1:$N$36</definedName>
    <definedName name="_xlnm.Print_Area" localSheetId="11">Pesca!$A$1:$N$36</definedName>
    <definedName name="_xlnm.Print_Area" localSheetId="0">Portada!$A$1:$K$47</definedName>
    <definedName name="_xlnm.Print_Area" localSheetId="31">'Portada (2)'!$A$1:$K$47</definedName>
    <definedName name="_xlnm.Print_Area" localSheetId="40">'Portada (3)'!$A$1:$K$47</definedName>
    <definedName name="_xlnm.Print_Area" localSheetId="2">'Resumen general'!$A$1:$I$36</definedName>
    <definedName name="_xlnm.Print_Area" localSheetId="4">'Resumen naturalezas'!$A$1:$N$49</definedName>
    <definedName name="_xlnm.Print_Area" localSheetId="3">'Resumen naturalezas3'!$A$1:$N$50</definedName>
    <definedName name="_xlnm.Print_Area" localSheetId="17">'Ro-Ro'!$A$1:$N$36</definedName>
    <definedName name="_xlnm.Print_Area" localSheetId="18">'Ro-Ro UTIS'!$A$1:$N$36</definedName>
    <definedName name="_xlnm.Print_Area" localSheetId="8">Sólidos!$A$1:$N$36</definedName>
    <definedName name="_xlnm.Print_Area" localSheetId="19">TEUS!$A$1:$N$36</definedName>
    <definedName name="_xlnm.Print_Area" localSheetId="22">'TEUS exterior'!$A$1:$N$36</definedName>
    <definedName name="_xlnm.Print_Area" localSheetId="21">'TEUS nacional'!$A$1:$N$36</definedName>
    <definedName name="_xlnm.Print_Area" localSheetId="20">'TEUS tránsito'!$A$1:$N$36</definedName>
    <definedName name="_xlnm.Print_Area" localSheetId="6">'Total presentación'!$A$1:$N$36</definedName>
    <definedName name="_xlnm.Print_Area" localSheetId="5">'Total tráfico'!$A$1:$N$36</definedName>
    <definedName name="_xlnm.Print_Area" localSheetId="14">'Tráfico interior'!$A$1:$N$36</definedName>
    <definedName name="CABECERA">#REF!</definedName>
    <definedName name="CONCEPTO">#REF!</definedName>
    <definedName name="LblRes00_Acum">#REF!</definedName>
    <definedName name="LblRes00_Mes">#REF!</definedName>
    <definedName name="LblRes00_Var">#REF!</definedName>
    <definedName name="LblRes01_1_Acum">#REF!</definedName>
    <definedName name="LblRes01_1_Mes">#REF!</definedName>
    <definedName name="LblRes01_Acum">#REF!</definedName>
    <definedName name="LblRes01_Mes">#REF!</definedName>
    <definedName name="LblRes02_Acum">#REF!</definedName>
    <definedName name="LblRes02_Mes">#REF!</definedName>
    <definedName name="LblRes03_Acum">#REF!</definedName>
    <definedName name="LblRes03_Mes">#REF!</definedName>
    <definedName name="LblRes04_Acum">#REF!</definedName>
    <definedName name="LblRes04_Mes">#REF!</definedName>
    <definedName name="LblRes05_Acum">#REF!</definedName>
    <definedName name="LblRes05_Mes">#REF!</definedName>
    <definedName name="LblRes06_Acum">#REF!</definedName>
    <definedName name="LblRes06_Mes">#REF!</definedName>
    <definedName name="LblRes07_1_Acum">#REF!</definedName>
    <definedName name="LblRes07_1_Mes">#REF!</definedName>
    <definedName name="LblRes07_Acum">#REF!</definedName>
    <definedName name="LblRes07_Mes">#REF!</definedName>
    <definedName name="LblRes08_Acum">#REF!</definedName>
    <definedName name="LblRes08_Mes">#REF!</definedName>
    <definedName name="LblRes09_Acum">#REF!</definedName>
    <definedName name="LblRes09_Mes">#REF!</definedName>
    <definedName name="LblRes10_1_Acum">#REF!</definedName>
    <definedName name="LblRes10_1_Mes">#REF!</definedName>
    <definedName name="LblRes10_2_Acum">#REF!</definedName>
    <definedName name="LblRes10_2_Mes">#REF!</definedName>
    <definedName name="LblRes10_3_Acum">#REF!</definedName>
    <definedName name="LblRes10_3_Mes">#REF!</definedName>
    <definedName name="LblRes10_4_Acum">#REF!</definedName>
    <definedName name="LblRes10_4_Mes">#REF!</definedName>
    <definedName name="LblRes10_Acum">#REF!</definedName>
    <definedName name="LblRes10_Mes">#REF!</definedName>
    <definedName name="LblRes11_1_Acum">#REF!</definedName>
    <definedName name="LblRes11_1_Mes">#REF!</definedName>
    <definedName name="LblRes11_2_Acum">#REF!</definedName>
    <definedName name="LblRes11_2_Mes">#REF!</definedName>
    <definedName name="LblRes11_Acum">#REF!</definedName>
    <definedName name="LblRes11_Mes">#REF!</definedName>
    <definedName name="LblRes12_1_Acum">#REF!</definedName>
    <definedName name="LblRes12_1_Mes">#REF!</definedName>
    <definedName name="LblRes12_2_Acum">#REF!</definedName>
    <definedName name="LblRes12_2_Mes">#REF!</definedName>
    <definedName name="LblRes12_3_Acum">#REF!</definedName>
    <definedName name="LblRes12_3_Mes">#REF!</definedName>
    <definedName name="PROVINCIAS">#REF!</definedName>
    <definedName name="TxtFech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5" i="50" l="1"/>
  <c r="F35" i="50" s="1"/>
  <c r="D35" i="50"/>
  <c r="C35" i="50"/>
  <c r="B35" i="50"/>
  <c r="E35" i="49"/>
  <c r="F35" i="49" s="1"/>
  <c r="D35" i="49"/>
  <c r="C35" i="49"/>
  <c r="B35" i="49"/>
  <c r="F35" i="48"/>
  <c r="E35" i="48"/>
  <c r="D35" i="48"/>
  <c r="C35" i="48"/>
  <c r="B35" i="48"/>
  <c r="E35" i="47"/>
  <c r="F35" i="47" s="1"/>
  <c r="D35" i="47"/>
  <c r="C35" i="47"/>
  <c r="B35" i="47"/>
  <c r="E35" i="46"/>
  <c r="F35" i="46" s="1"/>
  <c r="D35" i="46"/>
  <c r="C35" i="46"/>
  <c r="B35" i="46"/>
  <c r="E35" i="45"/>
  <c r="F35" i="45" s="1"/>
  <c r="D35" i="45"/>
  <c r="C35" i="45"/>
  <c r="B35" i="45"/>
  <c r="E35" i="44"/>
  <c r="F35" i="44" s="1"/>
  <c r="D35" i="44"/>
  <c r="C35" i="44"/>
  <c r="B35" i="44"/>
  <c r="E35" i="43"/>
  <c r="F35" i="43" s="1"/>
  <c r="D35" i="43"/>
  <c r="C35" i="43"/>
  <c r="B35" i="43"/>
  <c r="AA2" i="43"/>
  <c r="AA1" i="43"/>
  <c r="E35" i="31"/>
  <c r="F35" i="31" s="1"/>
  <c r="D35" i="31"/>
  <c r="C35" i="31"/>
  <c r="B35" i="31"/>
  <c r="E35" i="30"/>
  <c r="D35" i="30"/>
  <c r="F35" i="30" s="1"/>
  <c r="C35" i="30"/>
  <c r="D34" i="6" s="1" a="1"/>
  <c r="B35" i="30"/>
  <c r="F35" i="29"/>
  <c r="E35" i="29"/>
  <c r="D35" i="29"/>
  <c r="C35" i="29"/>
  <c r="B35" i="29"/>
  <c r="E35" i="38"/>
  <c r="F35" i="38" s="1"/>
  <c r="D35" i="38"/>
  <c r="C35" i="38"/>
  <c r="B35" i="38"/>
  <c r="E35" i="28"/>
  <c r="D35" i="28"/>
  <c r="D31" i="6" s="1" a="1"/>
  <c r="C35" i="28"/>
  <c r="B35" i="28"/>
  <c r="F35" i="34"/>
  <c r="E35" i="34"/>
  <c r="D35" i="34"/>
  <c r="C35" i="34"/>
  <c r="B35" i="34"/>
  <c r="E35" i="33"/>
  <c r="F35" i="33" s="1"/>
  <c r="D35" i="33"/>
  <c r="C35" i="33"/>
  <c r="B35" i="33"/>
  <c r="D29" i="6" s="1" a="1"/>
  <c r="E35" i="32"/>
  <c r="D35" i="32"/>
  <c r="F35" i="32" s="1"/>
  <c r="C35" i="32"/>
  <c r="B35" i="32"/>
  <c r="E35" i="26"/>
  <c r="F35" i="26" s="1"/>
  <c r="D35" i="26"/>
  <c r="C35" i="26"/>
  <c r="B35" i="26"/>
  <c r="E35" i="25"/>
  <c r="D26" i="6" s="1" a="1"/>
  <c r="D35" i="25"/>
  <c r="C35" i="25"/>
  <c r="B35" i="25"/>
  <c r="E35" i="24"/>
  <c r="D35" i="24"/>
  <c r="F35" i="24" s="1"/>
  <c r="C35" i="24"/>
  <c r="B35" i="24"/>
  <c r="E35" i="22"/>
  <c r="F35" i="22" s="1"/>
  <c r="D35" i="22"/>
  <c r="C35" i="22"/>
  <c r="D24" i="6" s="1" a="1"/>
  <c r="B35" i="22"/>
  <c r="F35" i="21"/>
  <c r="E35" i="21"/>
  <c r="D35" i="21"/>
  <c r="C35" i="21"/>
  <c r="B35" i="21"/>
  <c r="F35" i="20"/>
  <c r="E35" i="20"/>
  <c r="D35" i="20"/>
  <c r="C35" i="20"/>
  <c r="B35" i="20"/>
  <c r="F35" i="19"/>
  <c r="E35" i="19"/>
  <c r="D35" i="19"/>
  <c r="C35" i="19"/>
  <c r="B35" i="19"/>
  <c r="E35" i="18"/>
  <c r="F35" i="18" s="1"/>
  <c r="D35" i="18"/>
  <c r="C35" i="18"/>
  <c r="B35" i="18"/>
  <c r="E35" i="17"/>
  <c r="D35" i="17"/>
  <c r="D16" i="6" s="1" a="1"/>
  <c r="C35" i="17"/>
  <c r="B35" i="17"/>
  <c r="E35" i="16"/>
  <c r="F35" i="16" s="1"/>
  <c r="D35" i="16"/>
  <c r="C35" i="16"/>
  <c r="B35" i="16"/>
  <c r="E35" i="15"/>
  <c r="F35" i="15" s="1"/>
  <c r="D35" i="15"/>
  <c r="C35" i="15"/>
  <c r="B35" i="15"/>
  <c r="D14" i="6" s="1" a="1"/>
  <c r="E35" i="14"/>
  <c r="F35" i="14" s="1"/>
  <c r="D35" i="14"/>
  <c r="C35" i="14"/>
  <c r="B35" i="14"/>
  <c r="E35" i="13"/>
  <c r="F35" i="13" s="1"/>
  <c r="D35" i="13"/>
  <c r="C35" i="13"/>
  <c r="B35" i="13"/>
  <c r="E35" i="12"/>
  <c r="D9" i="6" s="1" a="1"/>
  <c r="D35" i="12"/>
  <c r="C35" i="12"/>
  <c r="B35" i="12"/>
  <c r="E35" i="11"/>
  <c r="D35" i="11"/>
  <c r="F35" i="11" s="1"/>
  <c r="C35" i="11"/>
  <c r="B35" i="11"/>
  <c r="E35" i="10"/>
  <c r="F35" i="10" s="1"/>
  <c r="D35" i="10"/>
  <c r="C35" i="10"/>
  <c r="D7" i="6" s="1" a="1"/>
  <c r="B35" i="10"/>
  <c r="F35" i="9"/>
  <c r="E35" i="9"/>
  <c r="D35" i="9"/>
  <c r="C35" i="9"/>
  <c r="B35" i="9"/>
  <c r="E35" i="7"/>
  <c r="F35" i="7" s="1"/>
  <c r="D35" i="7"/>
  <c r="C35" i="7"/>
  <c r="B35" i="7"/>
  <c r="AA2" i="7"/>
  <c r="AA1" i="7"/>
  <c r="N48" i="40"/>
  <c r="M48" i="40"/>
  <c r="L48" i="40"/>
  <c r="K48" i="40"/>
  <c r="H48" i="40"/>
  <c r="J48" i="40" s="1"/>
  <c r="G48" i="40"/>
  <c r="D48" i="40"/>
  <c r="F48" i="40" s="1"/>
  <c r="C48" i="40"/>
  <c r="N48" i="39"/>
  <c r="M48" i="39"/>
  <c r="L48" i="39"/>
  <c r="K48" i="39"/>
  <c r="H48" i="39"/>
  <c r="J48" i="39" s="1"/>
  <c r="G48" i="39"/>
  <c r="D48" i="39"/>
  <c r="F48" i="39" s="1"/>
  <c r="C48" i="39"/>
  <c r="N47" i="39"/>
  <c r="M47" i="39"/>
  <c r="J47" i="39"/>
  <c r="I47" i="39"/>
  <c r="F47" i="39"/>
  <c r="E47" i="39"/>
  <c r="N46" i="39"/>
  <c r="M46" i="39"/>
  <c r="J46" i="39"/>
  <c r="I46" i="39"/>
  <c r="F46" i="39"/>
  <c r="E46" i="39"/>
  <c r="N45" i="39"/>
  <c r="M45" i="39"/>
  <c r="J45" i="39"/>
  <c r="I45" i="39"/>
  <c r="F45" i="39"/>
  <c r="E45" i="39"/>
  <c r="N44" i="39"/>
  <c r="M44" i="39"/>
  <c r="J44" i="39"/>
  <c r="I44" i="39"/>
  <c r="F44" i="39"/>
  <c r="E44" i="39"/>
  <c r="N43" i="39"/>
  <c r="M43" i="39"/>
  <c r="J43" i="39"/>
  <c r="I43" i="39"/>
  <c r="F43" i="39"/>
  <c r="E43" i="39"/>
  <c r="N42" i="39"/>
  <c r="M42" i="39"/>
  <c r="J42" i="39"/>
  <c r="I42" i="39"/>
  <c r="F42" i="39"/>
  <c r="E42" i="39"/>
  <c r="N41" i="39"/>
  <c r="M41" i="39"/>
  <c r="J41" i="39"/>
  <c r="I41" i="39"/>
  <c r="F41" i="39"/>
  <c r="E41" i="39"/>
  <c r="N40" i="39"/>
  <c r="M40" i="39"/>
  <c r="J40" i="39"/>
  <c r="I40" i="39"/>
  <c r="F40" i="39"/>
  <c r="E40" i="39"/>
  <c r="N39" i="39"/>
  <c r="M39" i="39"/>
  <c r="J39" i="39"/>
  <c r="I39" i="39"/>
  <c r="F39" i="39"/>
  <c r="E39" i="39"/>
  <c r="N38" i="39"/>
  <c r="M38" i="39"/>
  <c r="J38" i="39"/>
  <c r="I38" i="39"/>
  <c r="F38" i="39"/>
  <c r="E38" i="39"/>
  <c r="N37" i="39"/>
  <c r="M37" i="39"/>
  <c r="J37" i="39"/>
  <c r="I37" i="39"/>
  <c r="F37" i="39"/>
  <c r="E37" i="39"/>
  <c r="N36" i="39"/>
  <c r="M36" i="39"/>
  <c r="J36" i="39"/>
  <c r="I36" i="39"/>
  <c r="F36" i="39"/>
  <c r="E36" i="39"/>
  <c r="N35" i="39"/>
  <c r="M35" i="39"/>
  <c r="J35" i="39"/>
  <c r="I35" i="39"/>
  <c r="F35" i="39"/>
  <c r="E35" i="39"/>
  <c r="N34" i="39"/>
  <c r="M34" i="39"/>
  <c r="J34" i="39"/>
  <c r="I34" i="39"/>
  <c r="F34" i="39"/>
  <c r="E34" i="39"/>
  <c r="N33" i="39"/>
  <c r="M33" i="39"/>
  <c r="J33" i="39"/>
  <c r="I33" i="39"/>
  <c r="F33" i="39"/>
  <c r="E33" i="39"/>
  <c r="N32" i="39"/>
  <c r="M32" i="39"/>
  <c r="J32" i="39"/>
  <c r="I32" i="39"/>
  <c r="F32" i="39"/>
  <c r="E32" i="39"/>
  <c r="N31" i="39"/>
  <c r="M31" i="39"/>
  <c r="J31" i="39"/>
  <c r="I31" i="39"/>
  <c r="F31" i="39"/>
  <c r="E31" i="39"/>
  <c r="N30" i="39"/>
  <c r="M30" i="39"/>
  <c r="J30" i="39"/>
  <c r="I30" i="39"/>
  <c r="F30" i="39"/>
  <c r="E30" i="39"/>
  <c r="N29" i="39"/>
  <c r="M29" i="39"/>
  <c r="J29" i="39"/>
  <c r="I29" i="39"/>
  <c r="F29" i="39"/>
  <c r="E29" i="39"/>
  <c r="N28" i="39"/>
  <c r="M28" i="39"/>
  <c r="J28" i="39"/>
  <c r="I28" i="39"/>
  <c r="F28" i="39"/>
  <c r="E28" i="39"/>
  <c r="N27" i="39"/>
  <c r="M27" i="39"/>
  <c r="J27" i="39"/>
  <c r="I27" i="39"/>
  <c r="F27" i="39"/>
  <c r="E27" i="39"/>
  <c r="N26" i="39"/>
  <c r="M26" i="39"/>
  <c r="J26" i="39"/>
  <c r="I26" i="39"/>
  <c r="F26" i="39"/>
  <c r="E26" i="39"/>
  <c r="N25" i="39"/>
  <c r="M25" i="39"/>
  <c r="J25" i="39"/>
  <c r="I25" i="39"/>
  <c r="F25" i="39"/>
  <c r="E25" i="39"/>
  <c r="N24" i="39"/>
  <c r="M24" i="39"/>
  <c r="J24" i="39"/>
  <c r="I24" i="39"/>
  <c r="F24" i="39"/>
  <c r="E24" i="39"/>
  <c r="N23" i="39"/>
  <c r="M23" i="39"/>
  <c r="J23" i="39"/>
  <c r="I23" i="39"/>
  <c r="F23" i="39"/>
  <c r="E23" i="39"/>
  <c r="N22" i="39"/>
  <c r="M22" i="39"/>
  <c r="J22" i="39"/>
  <c r="I22" i="39"/>
  <c r="F22" i="39"/>
  <c r="E22" i="39"/>
  <c r="N21" i="39"/>
  <c r="M21" i="39"/>
  <c r="J21" i="39"/>
  <c r="I21" i="39"/>
  <c r="F21" i="39"/>
  <c r="E21" i="39"/>
  <c r="N20" i="39"/>
  <c r="M20" i="39"/>
  <c r="J20" i="39"/>
  <c r="I20" i="39"/>
  <c r="F20" i="39"/>
  <c r="E20" i="39"/>
  <c r="N19" i="39"/>
  <c r="M19" i="39"/>
  <c r="J19" i="39"/>
  <c r="I19" i="39"/>
  <c r="F19" i="39"/>
  <c r="E19" i="39"/>
  <c r="N18" i="39"/>
  <c r="M18" i="39"/>
  <c r="J18" i="39"/>
  <c r="I18" i="39"/>
  <c r="F18" i="39"/>
  <c r="E18" i="39"/>
  <c r="N17" i="39"/>
  <c r="M17" i="39"/>
  <c r="J17" i="39"/>
  <c r="I17" i="39"/>
  <c r="F17" i="39"/>
  <c r="E17" i="39"/>
  <c r="N16" i="39"/>
  <c r="M16" i="39"/>
  <c r="J16" i="39"/>
  <c r="I16" i="39"/>
  <c r="F16" i="39"/>
  <c r="E16" i="39"/>
  <c r="N15" i="39"/>
  <c r="M15" i="39"/>
  <c r="J15" i="39"/>
  <c r="I15" i="39"/>
  <c r="F15" i="39"/>
  <c r="E15" i="39"/>
  <c r="N14" i="39"/>
  <c r="M14" i="39"/>
  <c r="J14" i="39"/>
  <c r="I14" i="39"/>
  <c r="F14" i="39"/>
  <c r="E14" i="39"/>
  <c r="N13" i="39"/>
  <c r="M13" i="39"/>
  <c r="J13" i="39"/>
  <c r="I13" i="39"/>
  <c r="F13" i="39"/>
  <c r="E13" i="39"/>
  <c r="N12" i="39"/>
  <c r="M12" i="39"/>
  <c r="J12" i="39"/>
  <c r="I12" i="39"/>
  <c r="F12" i="39"/>
  <c r="E12" i="39"/>
  <c r="N11" i="39"/>
  <c r="M11" i="39"/>
  <c r="J11" i="39"/>
  <c r="I11" i="39"/>
  <c r="F11" i="39"/>
  <c r="E11" i="39"/>
  <c r="N10" i="39"/>
  <c r="M10" i="39"/>
  <c r="J10" i="39"/>
  <c r="I10" i="39"/>
  <c r="F10" i="39"/>
  <c r="E10" i="39"/>
  <c r="N9" i="39"/>
  <c r="M9" i="39"/>
  <c r="J9" i="39"/>
  <c r="I9" i="39"/>
  <c r="F9" i="39"/>
  <c r="E9" i="39"/>
  <c r="N8" i="39"/>
  <c r="M8" i="39"/>
  <c r="J8" i="39"/>
  <c r="I8" i="39"/>
  <c r="F8" i="39"/>
  <c r="E8" i="39"/>
  <c r="D35" i="6" a="1"/>
  <c r="I35" i="6" s="1"/>
  <c r="H33" i="6"/>
  <c r="D33" i="6" a="1"/>
  <c r="I33" i="6" s="1"/>
  <c r="D33" i="6"/>
  <c r="D32" i="6" a="1"/>
  <c r="I32" i="6" s="1"/>
  <c r="H30" i="6"/>
  <c r="D30" i="6" a="1"/>
  <c r="I30" i="6" s="1"/>
  <c r="D30" i="6"/>
  <c r="D28" i="6" a="1"/>
  <c r="I28" i="6" s="1"/>
  <c r="H27" i="6"/>
  <c r="D27" i="6" a="1"/>
  <c r="I27" i="6" s="1"/>
  <c r="D27" i="6"/>
  <c r="D25" i="6" a="1"/>
  <c r="I25" i="6" s="1"/>
  <c r="D23" i="6" a="1"/>
  <c r="I23" i="6" s="1"/>
  <c r="D22" i="6" a="1"/>
  <c r="I22" i="6" s="1"/>
  <c r="H21" i="6"/>
  <c r="D21" i="6" a="1"/>
  <c r="I21" i="6" s="1"/>
  <c r="D21" i="6"/>
  <c r="D20" i="6" a="1"/>
  <c r="I20" i="6" s="1"/>
  <c r="D15" i="6" a="1"/>
  <c r="I15" i="6" s="1"/>
  <c r="D15" i="6"/>
  <c r="D13" i="6" a="1"/>
  <c r="D10" i="6" a="1"/>
  <c r="I10" i="6" s="1"/>
  <c r="D10" i="6"/>
  <c r="D8" i="6" a="1"/>
  <c r="I8" i="6" s="1"/>
  <c r="I16" i="6" l="1"/>
  <c r="H16" i="6"/>
  <c r="D16" i="6"/>
  <c r="I14" i="6"/>
  <c r="H14" i="6"/>
  <c r="E17" i="6"/>
  <c r="D14" i="6"/>
  <c r="I31" i="6"/>
  <c r="H31" i="6"/>
  <c r="D31" i="6"/>
  <c r="I34" i="6"/>
  <c r="H34" i="6"/>
  <c r="D34" i="6"/>
  <c r="G17" i="6"/>
  <c r="I9" i="6"/>
  <c r="H9" i="6"/>
  <c r="D9" i="6"/>
  <c r="D11" i="6" s="1"/>
  <c r="G11" i="6"/>
  <c r="E11" i="6"/>
  <c r="F11" i="6"/>
  <c r="I29" i="6"/>
  <c r="H29" i="6"/>
  <c r="D29" i="6"/>
  <c r="E12" i="6"/>
  <c r="E18" i="6" s="1"/>
  <c r="H7" i="6"/>
  <c r="I7" i="6"/>
  <c r="F12" i="6"/>
  <c r="F18" i="6" s="1"/>
  <c r="G12" i="6"/>
  <c r="D7" i="6"/>
  <c r="I26" i="6"/>
  <c r="H26" i="6"/>
  <c r="D26" i="6"/>
  <c r="D24" i="6"/>
  <c r="I24" i="6"/>
  <c r="H24" i="6"/>
  <c r="E48" i="39"/>
  <c r="E48" i="40"/>
  <c r="F35" i="12"/>
  <c r="F35" i="25"/>
  <c r="H10" i="6"/>
  <c r="H15" i="6"/>
  <c r="F35" i="17"/>
  <c r="F35" i="28"/>
  <c r="D8" i="6"/>
  <c r="D13" i="6"/>
  <c r="D17" i="6" s="1"/>
  <c r="D22" i="6"/>
  <c r="D25" i="6"/>
  <c r="D28" i="6"/>
  <c r="I48" i="39"/>
  <c r="I48" i="40"/>
  <c r="H8" i="6"/>
  <c r="H13" i="6"/>
  <c r="H22" i="6"/>
  <c r="H25" i="6"/>
  <c r="H28" i="6"/>
  <c r="I13" i="6"/>
  <c r="D20" i="6"/>
  <c r="D23" i="6"/>
  <c r="D32" i="6"/>
  <c r="D35" i="6"/>
  <c r="F17" i="6"/>
  <c r="H20" i="6"/>
  <c r="H23" i="6"/>
  <c r="H32" i="6"/>
  <c r="H35" i="6"/>
  <c r="I11" i="6" l="1"/>
  <c r="H11" i="6"/>
  <c r="D12" i="6"/>
  <c r="D18" i="6" s="1"/>
  <c r="G18" i="6"/>
  <c r="H12" i="6"/>
  <c r="I12" i="6"/>
  <c r="H17" i="6"/>
  <c r="I17" i="6"/>
  <c r="I18" i="6" l="1"/>
  <c r="H18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<sst xmlns="http://schemas.openxmlformats.org/spreadsheetml/2006/main" count="1938" uniqueCount="243">
  <si>
    <t>Acumulado desde Enero</t>
  </si>
  <si>
    <t>Autoridad Portuaria</t>
  </si>
  <si>
    <t>Total</t>
  </si>
  <si>
    <t>GRANELES LÍQUIDOS</t>
  </si>
  <si>
    <t>GRANELES SÓLIDOS</t>
  </si>
  <si>
    <t>MERCANCÍA GENERAL</t>
  </si>
  <si>
    <t>Bahía de Cádiz</t>
  </si>
  <si>
    <t>Var. (%)</t>
  </si>
  <si>
    <t>Almería</t>
  </si>
  <si>
    <t>Bahía de Algeciras</t>
  </si>
  <si>
    <t>Avilés</t>
  </si>
  <si>
    <t>Alicante</t>
  </si>
  <si>
    <t>Variación</t>
  </si>
  <si>
    <t>Diferencia</t>
  </si>
  <si>
    <t>%</t>
  </si>
  <si>
    <t>CONCEPTO</t>
  </si>
  <si>
    <t>MERCANCÍAS SEGÚN SU PRESENTACIÓN</t>
  </si>
  <si>
    <t>OTRAS MERCANCÍAS</t>
  </si>
  <si>
    <t>A Coruña</t>
  </si>
  <si>
    <t>Datos en toneladas salvo indicación expresa</t>
  </si>
  <si>
    <t>RESUMEN DEL TRÁFICO PORTUARIO</t>
  </si>
  <si>
    <t>Graneles líquidos</t>
  </si>
  <si>
    <t>Graneles sólidos</t>
  </si>
  <si>
    <t>Mercancía general</t>
  </si>
  <si>
    <t>En contenedores</t>
  </si>
  <si>
    <t>Convencional</t>
  </si>
  <si>
    <t>SUBTOTAL</t>
  </si>
  <si>
    <t>Pesca</t>
  </si>
  <si>
    <t>Avituallamiento</t>
  </si>
  <si>
    <t>Combustibles líquidos</t>
  </si>
  <si>
    <t>Trafico interior</t>
  </si>
  <si>
    <t>TRÁFICO PORTUARIO TOTAL (*)</t>
  </si>
  <si>
    <t>Mercancías en tránsito</t>
  </si>
  <si>
    <t>Tráfico ro-ro</t>
  </si>
  <si>
    <t>Total (t)</t>
  </si>
  <si>
    <t>UTIS (uds.)</t>
  </si>
  <si>
    <t>Contenedores (TEUS)</t>
  </si>
  <si>
    <t>Buques mercantes</t>
  </si>
  <si>
    <t>Pasajeros (nº)</t>
  </si>
  <si>
    <t>Automóviles (uds.)</t>
  </si>
  <si>
    <t>En tránsito</t>
  </si>
  <si>
    <t>Total número</t>
  </si>
  <si>
    <t>Total GT</t>
  </si>
  <si>
    <t>Cruceros (nº)</t>
  </si>
  <si>
    <t>En régimen de transporte</t>
  </si>
  <si>
    <t>De crucero</t>
  </si>
  <si>
    <t>En régimen de pasaje</t>
  </si>
  <si>
    <t>RESUMEN DE MERCANCÍAS SEGÚN SU NATURALEZA Y PRESENTACIÓN</t>
  </si>
  <si>
    <t>OTROS DATOS DE TRÁFICO</t>
  </si>
  <si>
    <t>(*) Incluye cargas, descargas, tránsito, transbordo y taras</t>
  </si>
  <si>
    <t>1. TRÁFICO PORTUARIO TOTAL</t>
  </si>
  <si>
    <t>Datos en toneladas</t>
  </si>
  <si>
    <t>Incluye cargas, descargas, tránsito, transbordo y taras</t>
  </si>
  <si>
    <t>Taras de contenedores</t>
  </si>
  <si>
    <t>1.1. MERCANCÍAS SEGÚN SU PRESENTACIÓN</t>
  </si>
  <si>
    <t>2. GRANELES LÍQUIDOS</t>
  </si>
  <si>
    <t>Incluye cargas, descargas, tránsito y transbordo</t>
  </si>
  <si>
    <t>3. GRANELES SÓLIDOS</t>
  </si>
  <si>
    <t>4. MERCANCÍA GENERAL</t>
  </si>
  <si>
    <t>4.1. MERCANCÍA GENERAL EN CONTENEDORES</t>
  </si>
  <si>
    <t>5. PESCA</t>
  </si>
  <si>
    <t>6. AVITUALLAMIENTO</t>
  </si>
  <si>
    <t>6.1. AVITUALLAMIENTO DE COMBUSTIBLES LÍQUIDOS</t>
  </si>
  <si>
    <t>7. TRÁFICO INTERIOR</t>
  </si>
  <si>
    <t>8. MERCANCÍAS EN TRÁNSITO</t>
  </si>
  <si>
    <t>Incluye cargas y descargas en tránsito y taras</t>
  </si>
  <si>
    <t>8.1. MERCANCÍAS EN TRÁNSITO EN CONTENEDORES</t>
  </si>
  <si>
    <t>9. TRÁFICO RO-RO</t>
  </si>
  <si>
    <t>Datos en unidades</t>
  </si>
  <si>
    <t>Incluye camiones, remolques, semirremolques, plataformas, cabezas tractoras, furgones y otros equipos</t>
  </si>
  <si>
    <t>9.1. UNIDADES DE TRANSPORTE INTERMODAL RO-RO</t>
  </si>
  <si>
    <t>10. CONTENEDORES</t>
  </si>
  <si>
    <t>Datos en TEUS</t>
  </si>
  <si>
    <t>10.1. CONTENEDORES EN TRÁNSITO</t>
  </si>
  <si>
    <t>11.1. BUQUES MERCANTES (G.T.)</t>
  </si>
  <si>
    <t>11. BUQUES MERCANTES (NÚMERO)</t>
  </si>
  <si>
    <t>Datos en número</t>
  </si>
  <si>
    <t>Incluye tanques, graneleros, carga general, portacontenedores, ro-ro, de pasaje y otros buques mercantes</t>
  </si>
  <si>
    <t>Datos en GT</t>
  </si>
  <si>
    <t>11.2. BUQUES DE CRUCERO (NÚMERO)</t>
  </si>
  <si>
    <t>Incluye embarques, desembarques y tránsito</t>
  </si>
  <si>
    <t>12. PASAJEROS EN RÉGIMEN DE TRANSPORTE Y DE CRUCERO</t>
  </si>
  <si>
    <t>Incluye cargas de combustibles líquidos</t>
  </si>
  <si>
    <t>12.2. PASAJEROS DE CRUCERO</t>
  </si>
  <si>
    <t>13.1. AUTOMÓVILES EN RÉGIMEN DE PASAJE</t>
  </si>
  <si>
    <t>Incluye embarques y desembarques</t>
  </si>
  <si>
    <t>Incluye descargas de peces, moluscos, crustáceos y otros productos</t>
  </si>
  <si>
    <t>12.1. PASAJEROS EN RÉGIMEN DE TRANSPORTE</t>
  </si>
  <si>
    <t>MERCANCÍAS SEGÚN SU NATURALEZA</t>
  </si>
  <si>
    <t>Acumulado desde enero</t>
  </si>
  <si>
    <t>Grupo energético</t>
  </si>
  <si>
    <t>Petróleo crudo</t>
  </si>
  <si>
    <t>Fueloil</t>
  </si>
  <si>
    <t>Gasoil</t>
  </si>
  <si>
    <t>Gasolina</t>
  </si>
  <si>
    <t>Otros productos petrolíferos</t>
  </si>
  <si>
    <t>Gases energéticos de petróleo</t>
  </si>
  <si>
    <t>Carbón y coque de petróleo</t>
  </si>
  <si>
    <t>Gas natural</t>
  </si>
  <si>
    <t>Biocombustibles</t>
  </si>
  <si>
    <t>Grupo siderometalúrgico</t>
  </si>
  <si>
    <t>Mineral de hierro</t>
  </si>
  <si>
    <t>Otros minerales y residuos metálicos</t>
  </si>
  <si>
    <t>Chatarra de hierro</t>
  </si>
  <si>
    <t>Productos siderúrgicos</t>
  </si>
  <si>
    <t>Otros productos metalúrgicos</t>
  </si>
  <si>
    <t>Grupo minerales no metálicos</t>
  </si>
  <si>
    <t>Sal común</t>
  </si>
  <si>
    <t>Otros minerales no metálicos</t>
  </si>
  <si>
    <t>Grupo abonos</t>
  </si>
  <si>
    <t>Fosfatos</t>
  </si>
  <si>
    <t>Potasas</t>
  </si>
  <si>
    <t>Abonos naturales y artificiales</t>
  </si>
  <si>
    <t>Grupo productos químicos</t>
  </si>
  <si>
    <t>Productos químicos</t>
  </si>
  <si>
    <t>Grupo materiales de construcción</t>
  </si>
  <si>
    <t>Asfalto</t>
  </si>
  <si>
    <t>Cemento y clínker</t>
  </si>
  <si>
    <t>Materiales de construcción elaborados</t>
  </si>
  <si>
    <t>Grupo agroganadero y alimentario</t>
  </si>
  <si>
    <t>Cereales y sus harinas</t>
  </si>
  <si>
    <t>Habas de soja</t>
  </si>
  <si>
    <t>Frutas, hortalizas y legumbres</t>
  </si>
  <si>
    <t>Vinos, bebidas, alcoholes y derivados</t>
  </si>
  <si>
    <t>Conservas</t>
  </si>
  <si>
    <t>Tabaco, cacao, café y especias</t>
  </si>
  <si>
    <t>Aceites y grasas</t>
  </si>
  <si>
    <t>Otros productos alimenticios</t>
  </si>
  <si>
    <t>Pescado congelado y refrigerado</t>
  </si>
  <si>
    <t>Piensos y forrajes</t>
  </si>
  <si>
    <t>Grupo otras mercancías</t>
  </si>
  <si>
    <t>Maderas y corcho</t>
  </si>
  <si>
    <t>Papel y pasta</t>
  </si>
  <si>
    <t>Maquinaria, aparatos, herramientas y respuestos</t>
  </si>
  <si>
    <t>Resto de mercancías</t>
  </si>
  <si>
    <t>Grupo vehículos y elementos de transporte</t>
  </si>
  <si>
    <t>Vehículos y sus piezas</t>
  </si>
  <si>
    <t>Taras de equipamiento ro-ro</t>
  </si>
  <si>
    <t>Tara de contenedores</t>
  </si>
  <si>
    <t>TOTAL MERCANCÍAS SEGÚN SU NATURALEZA Y PRESENTACIÓN  (*)</t>
  </si>
  <si>
    <t>Melilla</t>
  </si>
  <si>
    <t>Marín y Ría de Pontevedra</t>
  </si>
  <si>
    <t>Gijón</t>
  </si>
  <si>
    <t>Ferrol-San Cibrao</t>
  </si>
  <si>
    <t>Cartagena</t>
  </si>
  <si>
    <t>Bilbao</t>
  </si>
  <si>
    <t>Las Palmas</t>
  </si>
  <si>
    <t>Ceuta</t>
  </si>
  <si>
    <t>Barcelona</t>
  </si>
  <si>
    <t>Huelva</t>
  </si>
  <si>
    <t>Castellón</t>
  </si>
  <si>
    <t xml:space="preserve"> </t>
  </si>
  <si>
    <t>Motril</t>
  </si>
  <si>
    <t>TOTAL</t>
  </si>
  <si>
    <t xml:space="preserve"> Enero </t>
  </si>
  <si>
    <t xml:space="preserve"> Enero</t>
  </si>
  <si>
    <t>(graneles líquidos, graneles sólidos y mercancía general)</t>
  </si>
  <si>
    <t>13.2. AUTOMÓVILES EN RÉGIMEN DE MERCANCÍA</t>
  </si>
  <si>
    <t>Incluye tractores, autobuses, turismos, camiones, vehículos especiales, motocicletas y resto</t>
  </si>
  <si>
    <t>Incluye inicio, fin de línea y tránsito</t>
  </si>
  <si>
    <t>Incluye cargas de combustibles líquidos, agua, hielo, provisiones y varios</t>
  </si>
  <si>
    <t>Incluye buques de crucero en cualquier tipo de situación (sin indicencias, en reparación, en avituallamiento, en construcción, en desguace e inactivo)</t>
  </si>
  <si>
    <t xml:space="preserve"> TOTAL MERCANCÍAS SEGÚN SU NATURALEZA Y PRESENTACIÓN  (*)</t>
  </si>
  <si>
    <t xml:space="preserve"> Enero de 2025</t>
  </si>
  <si>
    <t>En régimen de mercancía</t>
  </si>
  <si>
    <t>Málaga</t>
  </si>
  <si>
    <t>10.2. CONTENEDORES ORIGEN-DESTINO NACIONAL</t>
  </si>
  <si>
    <t>Incluye descargas y cargas sin tránsito, y el origen o el destino, respectivamente, es nacional. No incluye transbordo</t>
  </si>
  <si>
    <t>10.3. CONTENEDORES IMPORT-EXPORT</t>
  </si>
  <si>
    <t>Incluye descargas y cargas sin tránsito, y el origen o el destino, respectivamente, no es nacional. No incluye transbordo</t>
  </si>
  <si>
    <t>Import-Export</t>
  </si>
  <si>
    <t>Origen-destino nacional</t>
  </si>
  <si>
    <t>Fecha: 22/5/2025</t>
  </si>
  <si>
    <t>Pasaia</t>
  </si>
  <si>
    <t>Maquinaria, aparatos, herramientas y repuestos</t>
  </si>
  <si>
    <t>Baleares</t>
  </si>
  <si>
    <t xml:space="preserve">Enero </t>
  </si>
  <si>
    <t>Santa Cruz de Tenerife</t>
  </si>
  <si>
    <t>Santander</t>
  </si>
  <si>
    <t>Sevilla</t>
  </si>
  <si>
    <t>Tarragona</t>
  </si>
  <si>
    <t>Valencia</t>
  </si>
  <si>
    <t>Vigo</t>
  </si>
  <si>
    <t>Vilagarcía</t>
  </si>
  <si>
    <t>1. IMPORTACIONES TOTALES</t>
  </si>
  <si>
    <t>Fecha: 21/05/2025</t>
  </si>
  <si>
    <t>Var.(%)</t>
  </si>
  <si>
    <t>No incluye tránsito, ni taras ni transbordo</t>
  </si>
  <si>
    <t>1.1. IMPORTACIONES DE GRANELES LÍQUIDOS</t>
  </si>
  <si>
    <t>1.2. IMPORTACIONES DE GRANELES SÓLIDOS</t>
  </si>
  <si>
    <t>1.3. IMPORTACIONES DE MERCANCÍA GENERAL</t>
  </si>
  <si>
    <t>2. EXPORTACIONES TOTALES</t>
  </si>
  <si>
    <t>2.1. EXPORTACIONES DE GRANELES LÍQUIDOS</t>
  </si>
  <si>
    <t>2.2. EXPORTACIONES DE GRANELES SÓLIDOS</t>
  </si>
  <si>
    <t>2.3. EXPORTACIONES DE MERCANCÍA GENERAL</t>
  </si>
  <si>
    <t>EVOLUCIÓN MENSUAL (toneladas)</t>
  </si>
  <si>
    <t>En la celda del mes actual del 2022 y 2021 copiar la fórmula del mes anterior y reemplazar el número del mes</t>
  </si>
  <si>
    <t>Año 2021: de enero al mes actual la fórmula está vinculada al resumen 2022 del mes correspondiente, para que los datos sean los más actualizados; para el resto de meses de 2021 la fórmula está vinculada al resumen 2021</t>
  </si>
  <si>
    <t xml:space="preserve">Gráfico 2022: incluir en Selcción datos el mes actual </t>
  </si>
  <si>
    <t>Fecha: 21/5/2025</t>
  </si>
  <si>
    <t>TRAFICO TOTAL</t>
  </si>
  <si>
    <t>GRANELES LIQUIDOS</t>
  </si>
  <si>
    <t>GRANELES SOLIDOS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</si>
  <si>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</si>
  <si>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</si>
  <si>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</si>
  <si>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</si>
  <si>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</si>
  <si>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</si>
  <si>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</si>
  <si>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</si>
  <si>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</si>
  <si>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</si>
  <si>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</si>
  <si>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</si>
  <si>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MERCANCIA GENERAL</t>
  </si>
  <si>
    <t>MERCANCIAS EN CONTENEDORES</t>
  </si>
  <si>
    <t>TEUS</t>
  </si>
  <si>
    <t>EVOLUCIÓN MENSUAL (%)</t>
  </si>
  <si>
    <t>Copiar la fórmula del mes anterior y actualizar de la siguiente forma:</t>
  </si>
  <si>
    <t>Tráfico total: la fórmula debe recoger de la celda AFx a la celda AF9 (para 2022) y de la celda AEx a la AE9 para 2021. Lo mismo para GL y GS pero cambiando la columna</t>
  </si>
  <si>
    <t>Mercancía General: la fórmula debe recoger de la celda AFx a la celda AF36 (para el 2022) y de la celda AEx a la AE36 para el 2021. Igual para M.en contenedores y Teus cambiando la columna</t>
  </si>
  <si>
    <t>Gráfico 2022: se incluirá en Selección datos el mes actual</t>
  </si>
  <si>
    <t>AFx a AF9</t>
  </si>
  <si>
    <t>AEx a AE9</t>
  </si>
  <si>
    <t>AFx a AF36</t>
  </si>
  <si>
    <t>AEx a AE36</t>
  </si>
  <si>
    <t>EVOLUCIÓN INTERANUAL (millones de toneladas)</t>
  </si>
  <si>
    <t>Añadir el mes actual en cada columna y copiar la fórmula del mes anterior, que habrá que cambiar de la siguiente forma:</t>
  </si>
  <si>
    <t>Tráfico total: la fórmula debe recoger de la celda AFx a la celda AF9 (para 2022) y de la celda AE20 a la AEx para 2021. Lo mismo para GL y GS pero cambiando la columna</t>
  </si>
  <si>
    <t>Mercancía General: la fórmula debe recoger de la celda AFx a la celda AF36 (para el 2022) y de la celda AE47 a la Aex para el 2021. Igual para M.en contenedores y Teus cambiando la columna</t>
  </si>
  <si>
    <t>En los gráficos se cambiará la Selección datos para que coja los datos del mes y los once meses anteriores</t>
  </si>
  <si>
    <t>Se marcará en gris la fila con los datos del mes anterior que ya no está en la Selección datos</t>
  </si>
  <si>
    <t>AE20 a AEx</t>
  </si>
  <si>
    <t xml:space="preserve">TEUS </t>
  </si>
  <si>
    <t>AE47 a AEx</t>
  </si>
  <si>
    <t>EVOLUCIÓN INTERANUAL (%)</t>
  </si>
  <si>
    <t>Tráfico total: la fórmula debe recoger de la celda AFx a la celda AF9 (para 2022) y de la celda AE20 a la AEx para 2021; también de la celda Aey a AE9 para el 2021 y de AD20 a Adx para 2020. Lo mismo para GL y GS pero cambiando la columna</t>
  </si>
  <si>
    <t>Mercancía General: la fórmula debe recoger de la celda AFx a la celda AF36 (para el 2022) y de la celda AE47 a la AEx para el 2021; además de la celda AEy a la AE36 para 2021 y de AD47 a Adx para 2020. Igual para M.en contenedores y Teus cambiando la columna</t>
  </si>
  <si>
    <t>AEy a AE9</t>
  </si>
  <si>
    <t>AD20 a ADx</t>
  </si>
  <si>
    <t>AEy a AE36</t>
  </si>
  <si>
    <t>AD47 a ADx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</si>
</sst>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\-yyyy;@"/>
    <numFmt numFmtId="165" formatCode="#,##0.0_ ;[Red]\-#,##0.0\ "/>
    <numFmt numFmtId="166" formatCode="#,##0_ ;[Red]\-#,##0\ "/>
    <numFmt numFmtId="167" formatCode="0.0"/>
    <numFmt numFmtId="168" formatCode="#,##0.0"/>
    <numFmt numFmtId="169" formatCode="[$-C0A]mmm\-yy;@"/>
    <numFmt numFmtId="170" formatCode="[$-C0A]mmmm\-yy;@"/>
  </numFmts>
  <fonts count="45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i/>
      <sz val="15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4" tint="-0.4999237037263100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28"/>
      <color rgb="FF0A0943"/>
      <name val="Archivo"/>
      <family val="2"/>
    </font>
    <font>
      <sz val="11"/>
      <color theme="1"/>
      <name val="Archivo"/>
      <family val="2"/>
    </font>
    <font>
      <sz val="11"/>
      <name val="Calibri"/>
      <family val="2"/>
      <scheme val="minor"/>
    </font>
    <font>
      <i/>
      <sz val="8"/>
      <color theme="1"/>
      <name val="Arial"/>
      <family val="2"/>
    </font>
    <font>
      <sz val="9"/>
      <color theme="1"/>
      <name val="Arial"/>
      <family val="2"/>
    </font>
    <font>
      <b/>
      <sz val="16"/>
      <color rgb="FF0A0A44"/>
      <name val="Arial"/>
      <family val="2"/>
    </font>
    <font>
      <b/>
      <sz val="8"/>
      <color rgb="FF363636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363636"/>
      <name val="Arial"/>
      <family val="2"/>
    </font>
    <font>
      <sz val="11"/>
      <color theme="0"/>
      <name val="Calibri"/>
      <family val="2"/>
      <scheme val="minor"/>
    </font>
    <font>
      <b/>
      <sz val="9"/>
      <color theme="0"/>
      <name val="Arial"/>
      <family val="2"/>
    </font>
    <font>
      <i/>
      <sz val="9"/>
      <color rgb="FFFF0000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12"/>
      <color rgb="FF0A0A44"/>
      <name val="Arial"/>
      <family val="2"/>
    </font>
    <font>
      <b/>
      <sz val="10"/>
      <color theme="0"/>
      <name val="Arial"/>
      <family val="2"/>
    </font>
    <font>
      <b/>
      <sz val="10"/>
      <color rgb="FF363636"/>
      <name val="Arial"/>
      <family val="2"/>
    </font>
    <font>
      <sz val="10"/>
      <color rgb="FF363636"/>
      <name val="Arial"/>
      <family val="2"/>
    </font>
    <font>
      <b/>
      <sz val="9"/>
      <color theme="1"/>
      <name val="Arial"/>
      <family val="2"/>
    </font>
    <font>
      <i/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rgb="FF0A0A44"/>
      <name val="Arial"/>
      <family val="2"/>
    </font>
    <font>
      <sz val="11"/>
      <color theme="0"/>
      <name val="Arial"/>
      <family val="2"/>
    </font>
    <font>
      <b/>
      <sz val="14"/>
      <color theme="1"/>
      <name val="Arial"/>
      <family val="2"/>
    </font>
    <font>
      <b/>
      <sz val="11"/>
      <color theme="0"/>
      <name val="Arial"/>
      <family val="2"/>
    </font>
    <font>
      <b/>
      <sz val="16"/>
      <color rgb="FF00408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A7BCE3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0A0A44"/>
        <bgColor indexed="64"/>
      </patternFill>
    </fill>
    <fill>
      <patternFill patternType="solid">
        <fgColor theme="0"/>
        <bgColor indexed="64"/>
      </patternFill>
    </fill>
  </fills>
  <borders count="75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A7BCE3"/>
      </left>
      <right style="thin">
        <color rgb="FFA7BCE3"/>
      </right>
      <top style="thin">
        <color theme="0"/>
      </top>
      <bottom/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 style="thin">
        <color rgb="FF0A0A44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/>
      <bottom style="thin">
        <color theme="0"/>
      </bottom>
      <diagonal/>
    </border>
    <border>
      <left/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auto="1"/>
      </top>
      <bottom style="thin">
        <color auto="1"/>
      </bottom>
      <diagonal/>
    </border>
    <border>
      <left style="thin">
        <color rgb="FFFFFFFF"/>
      </left>
      <right style="thin">
        <color rgb="FF0A0A44"/>
      </right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rgb="FFFFFFFF"/>
      </bottom>
      <diagonal/>
    </border>
    <border>
      <left/>
      <right/>
      <top style="thin">
        <color auto="1"/>
      </top>
      <bottom style="thin">
        <color rgb="FFFFFFFF"/>
      </bottom>
      <diagonal/>
    </border>
    <border>
      <left/>
      <right style="thin">
        <color auto="1"/>
      </right>
      <top style="thin">
        <color auto="1"/>
      </top>
      <bottom style="thin">
        <color rgb="FFFFFFFF"/>
      </bottom>
      <diagonal/>
    </border>
    <border>
      <left style="thin">
        <color auto="1"/>
      </left>
      <right/>
      <top style="thin">
        <color auto="1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auto="1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theme="0"/>
      </right>
      <top style="thin">
        <color theme="0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/>
      <top/>
      <bottom style="thin">
        <color theme="2" tint="-9.9948118533890809E-2"/>
      </bottom>
      <diagonal/>
    </border>
    <border>
      <left/>
      <right/>
      <top style="thin">
        <color theme="2" tint="-9.9948118533890809E-2"/>
      </top>
      <bottom/>
      <diagonal/>
    </border>
    <border>
      <left style="thin">
        <color theme="0"/>
      </left>
      <right/>
      <top/>
      <bottom style="thin">
        <color theme="2" tint="-9.9948118533890809E-2"/>
      </bottom>
      <diagonal/>
    </border>
    <border>
      <left style="thin">
        <color theme="0"/>
      </left>
      <right/>
      <top style="thin">
        <color theme="2" tint="-9.9948118533890809E-2"/>
      </top>
      <bottom/>
      <diagonal/>
    </border>
    <border>
      <left/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38" fillId="0" borderId="0"/>
  </cellStyleXfs>
  <cellXfs count="284">
    <xf numFmtId="0" fontId="0" fillId="0" borderId="0" xfId="0"/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/>
    <xf numFmtId="0" fontId="2" fillId="0" borderId="0" xfId="0" applyFont="1"/>
    <xf numFmtId="0" fontId="6" fillId="0" borderId="0" xfId="0" applyFont="1"/>
    <xf numFmtId="0" fontId="0" fillId="0" borderId="1" xfId="0" applyBorder="1"/>
    <xf numFmtId="164" fontId="7" fillId="0" borderId="0" xfId="0" applyNumberFormat="1" applyFont="1"/>
    <xf numFmtId="0" fontId="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left" vertical="top"/>
    </xf>
    <xf numFmtId="0" fontId="7" fillId="0" borderId="0" xfId="0" applyFont="1"/>
    <xf numFmtId="0" fontId="13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4" fillId="0" borderId="7" xfId="0" applyFont="1" applyBorder="1"/>
    <xf numFmtId="0" fontId="15" fillId="0" borderId="7" xfId="0" applyFont="1" applyBorder="1"/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1" fillId="0" borderId="0" xfId="0" applyFont="1"/>
    <xf numFmtId="0" fontId="22" fillId="0" borderId="0" xfId="0" applyFont="1" applyAlignment="1">
      <alignment horizontal="right"/>
    </xf>
    <xf numFmtId="0" fontId="23" fillId="2" borderId="4" xfId="0" applyFont="1" applyFill="1" applyBorder="1" applyAlignment="1">
      <alignment horizontal="left" vertical="center"/>
    </xf>
    <xf numFmtId="0" fontId="23" fillId="2" borderId="8" xfId="0" applyFont="1" applyFill="1" applyBorder="1" applyAlignment="1">
      <alignment horizontal="left" vertical="center"/>
    </xf>
    <xf numFmtId="0" fontId="7" fillId="0" borderId="1" xfId="0" applyFont="1" applyBorder="1"/>
    <xf numFmtId="0" fontId="12" fillId="0" borderId="1" xfId="0" applyFont="1" applyBorder="1"/>
    <xf numFmtId="0" fontId="24" fillId="0" borderId="0" xfId="0" applyFont="1"/>
    <xf numFmtId="0" fontId="22" fillId="3" borderId="16" xfId="0" applyFont="1" applyFill="1" applyBorder="1" applyAlignment="1">
      <alignment horizontal="left" vertical="center"/>
    </xf>
    <xf numFmtId="0" fontId="20" fillId="3" borderId="10" xfId="0" applyFont="1" applyFill="1" applyBorder="1" applyAlignment="1">
      <alignment horizontal="right" vertical="center"/>
    </xf>
    <xf numFmtId="0" fontId="20" fillId="4" borderId="4" xfId="0" applyFont="1" applyFill="1" applyBorder="1" applyAlignment="1">
      <alignment horizontal="left" vertical="center"/>
    </xf>
    <xf numFmtId="0" fontId="20" fillId="4" borderId="8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17" fillId="0" borderId="0" xfId="0" applyFont="1" applyAlignment="1">
      <alignment vertical="center"/>
    </xf>
    <xf numFmtId="3" fontId="28" fillId="4" borderId="6" xfId="0" applyNumberFormat="1" applyFont="1" applyFill="1" applyBorder="1" applyAlignment="1">
      <alignment vertical="center"/>
    </xf>
    <xf numFmtId="3" fontId="28" fillId="0" borderId="6" xfId="0" applyNumberFormat="1" applyFont="1" applyBorder="1" applyAlignment="1">
      <alignment vertical="center"/>
    </xf>
    <xf numFmtId="3" fontId="29" fillId="3" borderId="12" xfId="0" applyNumberFormat="1" applyFont="1" applyFill="1" applyBorder="1" applyAlignment="1">
      <alignment horizontal="right" vertical="center"/>
    </xf>
    <xf numFmtId="3" fontId="29" fillId="3" borderId="4" xfId="0" applyNumberFormat="1" applyFont="1" applyFill="1" applyBorder="1" applyAlignment="1">
      <alignment horizontal="right" vertical="center"/>
    </xf>
    <xf numFmtId="3" fontId="28" fillId="4" borderId="12" xfId="0" applyNumberFormat="1" applyFont="1" applyFill="1" applyBorder="1" applyAlignment="1">
      <alignment horizontal="right" vertical="center"/>
    </xf>
    <xf numFmtId="3" fontId="28" fillId="4" borderId="8" xfId="0" applyNumberFormat="1" applyFont="1" applyFill="1" applyBorder="1" applyAlignment="1">
      <alignment horizontal="right" vertical="center"/>
    </xf>
    <xf numFmtId="3" fontId="28" fillId="4" borderId="4" xfId="0" applyNumberFormat="1" applyFont="1" applyFill="1" applyBorder="1" applyAlignment="1">
      <alignment horizontal="right" vertical="center"/>
    </xf>
    <xf numFmtId="3" fontId="28" fillId="4" borderId="10" xfId="0" applyNumberFormat="1" applyFont="1" applyFill="1" applyBorder="1" applyAlignment="1">
      <alignment horizontal="right" vertical="center"/>
    </xf>
    <xf numFmtId="3" fontId="28" fillId="4" borderId="6" xfId="0" applyNumberFormat="1" applyFont="1" applyFill="1" applyBorder="1" applyAlignment="1">
      <alignment horizontal="right" vertical="center"/>
    </xf>
    <xf numFmtId="3" fontId="28" fillId="0" borderId="4" xfId="0" applyNumberFormat="1" applyFont="1" applyBorder="1" applyAlignment="1">
      <alignment horizontal="right" vertical="center"/>
    </xf>
    <xf numFmtId="3" fontId="28" fillId="0" borderId="9" xfId="0" applyNumberFormat="1" applyFont="1" applyBorder="1" applyAlignment="1">
      <alignment horizontal="right" vertical="center"/>
    </xf>
    <xf numFmtId="3" fontId="28" fillId="0" borderId="8" xfId="0" applyNumberFormat="1" applyFont="1" applyBorder="1" applyAlignment="1">
      <alignment horizontal="right" vertical="center"/>
    </xf>
    <xf numFmtId="3" fontId="28" fillId="4" borderId="3" xfId="0" applyNumberFormat="1" applyFont="1" applyFill="1" applyBorder="1" applyAlignment="1">
      <alignment horizontal="right" vertical="center"/>
    </xf>
    <xf numFmtId="3" fontId="28" fillId="4" borderId="13" xfId="0" applyNumberFormat="1" applyFont="1" applyFill="1" applyBorder="1" applyAlignment="1">
      <alignment horizontal="right" vertical="center"/>
    </xf>
    <xf numFmtId="166" fontId="28" fillId="4" borderId="4" xfId="0" applyNumberFormat="1" applyFont="1" applyFill="1" applyBorder="1" applyAlignment="1">
      <alignment horizontal="right" vertical="center"/>
    </xf>
    <xf numFmtId="165" fontId="28" fillId="4" borderId="4" xfId="0" applyNumberFormat="1" applyFont="1" applyFill="1" applyBorder="1" applyAlignment="1">
      <alignment horizontal="right" vertical="center"/>
    </xf>
    <xf numFmtId="3" fontId="28" fillId="2" borderId="4" xfId="0" applyNumberFormat="1" applyFont="1" applyFill="1" applyBorder="1" applyAlignment="1">
      <alignment horizontal="right" vertical="center"/>
    </xf>
    <xf numFmtId="166" fontId="28" fillId="2" borderId="4" xfId="0" applyNumberFormat="1" applyFont="1" applyFill="1" applyBorder="1" applyAlignment="1">
      <alignment horizontal="right" vertical="center"/>
    </xf>
    <xf numFmtId="165" fontId="28" fillId="2" borderId="4" xfId="0" applyNumberFormat="1" applyFont="1" applyFill="1" applyBorder="1" applyAlignment="1">
      <alignment horizontal="right" vertical="center"/>
    </xf>
    <xf numFmtId="3" fontId="28" fillId="4" borderId="1" xfId="0" applyNumberFormat="1" applyFont="1" applyFill="1" applyBorder="1" applyAlignment="1">
      <alignment horizontal="right" vertical="center"/>
    </xf>
    <xf numFmtId="3" fontId="28" fillId="4" borderId="0" xfId="0" applyNumberFormat="1" applyFont="1" applyFill="1" applyAlignment="1">
      <alignment horizontal="right" vertical="center"/>
    </xf>
    <xf numFmtId="3" fontId="28" fillId="0" borderId="14" xfId="0" applyNumberFormat="1" applyFont="1" applyBorder="1" applyAlignment="1">
      <alignment horizontal="right" vertical="center"/>
    </xf>
    <xf numFmtId="3" fontId="28" fillId="0" borderId="1" xfId="0" applyNumberFormat="1" applyFont="1" applyBorder="1" applyAlignment="1">
      <alignment horizontal="right" vertical="center"/>
    </xf>
    <xf numFmtId="3" fontId="28" fillId="0" borderId="6" xfId="0" applyNumberFormat="1" applyFont="1" applyBorder="1" applyAlignment="1">
      <alignment horizontal="right" vertical="center"/>
    </xf>
    <xf numFmtId="3" fontId="28" fillId="0" borderId="0" xfId="0" applyNumberFormat="1" applyFont="1" applyAlignment="1">
      <alignment horizontal="right" vertical="center"/>
    </xf>
    <xf numFmtId="0" fontId="7" fillId="0" borderId="10" xfId="0" applyFont="1" applyBorder="1"/>
    <xf numFmtId="0" fontId="17" fillId="0" borderId="10" xfId="0" applyFont="1" applyBorder="1" applyAlignment="1">
      <alignment vertical="center"/>
    </xf>
    <xf numFmtId="164" fontId="22" fillId="0" borderId="0" xfId="0" applyNumberFormat="1" applyFont="1" applyAlignment="1">
      <alignment horizontal="right" vertical="center"/>
    </xf>
    <xf numFmtId="0" fontId="16" fillId="0" borderId="0" xfId="0" applyFont="1"/>
    <xf numFmtId="3" fontId="30" fillId="5" borderId="12" xfId="0" applyNumberFormat="1" applyFont="1" applyFill="1" applyBorder="1" applyAlignment="1">
      <alignment horizontal="right" vertical="center"/>
    </xf>
    <xf numFmtId="3" fontId="30" fillId="5" borderId="8" xfId="0" applyNumberFormat="1" applyFont="1" applyFill="1" applyBorder="1" applyAlignment="1">
      <alignment horizontal="right" vertical="center"/>
    </xf>
    <xf numFmtId="3" fontId="30" fillId="5" borderId="6" xfId="0" applyNumberFormat="1" applyFont="1" applyFill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0" fontId="19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3" fontId="32" fillId="5" borderId="14" xfId="0" applyNumberFormat="1" applyFont="1" applyFill="1" applyBorder="1" applyAlignment="1">
      <alignment horizontal="right" vertical="center"/>
    </xf>
    <xf numFmtId="165" fontId="32" fillId="5" borderId="14" xfId="0" applyNumberFormat="1" applyFont="1" applyFill="1" applyBorder="1" applyAlignment="1">
      <alignment horizontal="right" vertical="center"/>
    </xf>
    <xf numFmtId="166" fontId="34" fillId="6" borderId="9" xfId="0" applyNumberFormat="1" applyFont="1" applyFill="1" applyBorder="1" applyAlignment="1">
      <alignment horizontal="right" vertical="center"/>
    </xf>
    <xf numFmtId="165" fontId="34" fillId="6" borderId="9" xfId="0" applyNumberFormat="1" applyFont="1" applyFill="1" applyBorder="1" applyAlignment="1">
      <alignment horizontal="right" vertical="center"/>
    </xf>
    <xf numFmtId="0" fontId="32" fillId="5" borderId="6" xfId="0" applyFont="1" applyFill="1" applyBorder="1" applyAlignment="1">
      <alignment horizontal="center" vertical="center"/>
    </xf>
    <xf numFmtId="165" fontId="34" fillId="6" borderId="17" xfId="0" applyNumberFormat="1" applyFont="1" applyFill="1" applyBorder="1" applyAlignment="1">
      <alignment horizontal="right" vertical="center"/>
    </xf>
    <xf numFmtId="0" fontId="33" fillId="0" borderId="8" xfId="0" applyFont="1" applyBorder="1" applyAlignment="1">
      <alignment vertical="center"/>
    </xf>
    <xf numFmtId="3" fontId="34" fillId="0" borderId="18" xfId="0" applyNumberFormat="1" applyFont="1" applyBorder="1" applyAlignment="1">
      <alignment horizontal="right" vertical="center"/>
    </xf>
    <xf numFmtId="3" fontId="34" fillId="0" borderId="19" xfId="0" applyNumberFormat="1" applyFont="1" applyBorder="1" applyAlignment="1">
      <alignment horizontal="right" vertical="center"/>
    </xf>
    <xf numFmtId="3" fontId="34" fillId="0" borderId="20" xfId="0" applyNumberFormat="1" applyFont="1" applyBorder="1" applyAlignment="1">
      <alignment horizontal="right" vertical="center"/>
    </xf>
    <xf numFmtId="3" fontId="34" fillId="0" borderId="9" xfId="0" applyNumberFormat="1" applyFont="1" applyBorder="1" applyAlignment="1">
      <alignment horizontal="right" vertical="center"/>
    </xf>
    <xf numFmtId="3" fontId="34" fillId="0" borderId="21" xfId="0" applyNumberFormat="1" applyFont="1" applyBorder="1" applyAlignment="1">
      <alignment horizontal="right" vertical="center"/>
    </xf>
    <xf numFmtId="3" fontId="34" fillId="0" borderId="22" xfId="0" applyNumberFormat="1" applyFont="1" applyBorder="1" applyAlignment="1">
      <alignment horizontal="right" vertical="center"/>
    </xf>
    <xf numFmtId="3" fontId="34" fillId="0" borderId="23" xfId="0" applyNumberFormat="1" applyFont="1" applyBorder="1" applyAlignment="1">
      <alignment horizontal="right" vertical="center"/>
    </xf>
    <xf numFmtId="166" fontId="34" fillId="6" borderId="19" xfId="0" applyNumberFormat="1" applyFont="1" applyFill="1" applyBorder="1" applyAlignment="1">
      <alignment horizontal="right" vertical="center"/>
    </xf>
    <xf numFmtId="165" fontId="34" fillId="6" borderId="24" xfId="0" applyNumberFormat="1" applyFont="1" applyFill="1" applyBorder="1" applyAlignment="1">
      <alignment horizontal="right" vertical="center"/>
    </xf>
    <xf numFmtId="166" fontId="34" fillId="6" borderId="23" xfId="0" applyNumberFormat="1" applyFont="1" applyFill="1" applyBorder="1" applyAlignment="1">
      <alignment horizontal="right" vertical="center"/>
    </xf>
    <xf numFmtId="165" fontId="34" fillId="6" borderId="25" xfId="0" applyNumberFormat="1" applyFont="1" applyFill="1" applyBorder="1" applyAlignment="1">
      <alignment horizontal="right" vertical="center"/>
    </xf>
    <xf numFmtId="0" fontId="33" fillId="0" borderId="26" xfId="0" applyFont="1" applyBorder="1" applyAlignment="1">
      <alignment vertical="center"/>
    </xf>
    <xf numFmtId="3" fontId="34" fillId="0" borderId="27" xfId="0" applyNumberFormat="1" applyFont="1" applyBorder="1" applyAlignment="1">
      <alignment horizontal="right" vertical="center"/>
    </xf>
    <xf numFmtId="165" fontId="34" fillId="6" borderId="19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vertical="center"/>
    </xf>
    <xf numFmtId="3" fontId="34" fillId="0" borderId="29" xfId="0" applyNumberFormat="1" applyFont="1" applyBorder="1" applyAlignment="1">
      <alignment horizontal="right" vertical="center"/>
    </xf>
    <xf numFmtId="165" fontId="34" fillId="6" borderId="23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horizontal="left" vertical="center"/>
    </xf>
    <xf numFmtId="166" fontId="34" fillId="6" borderId="30" xfId="0" applyNumberFormat="1" applyFont="1" applyFill="1" applyBorder="1" applyAlignment="1">
      <alignment horizontal="right" vertical="center"/>
    </xf>
    <xf numFmtId="165" fontId="34" fillId="6" borderId="30" xfId="0" applyNumberFormat="1" applyFont="1" applyFill="1" applyBorder="1" applyAlignment="1">
      <alignment horizontal="right" vertical="center"/>
    </xf>
    <xf numFmtId="165" fontId="34" fillId="6" borderId="31" xfId="0" applyNumberFormat="1" applyFont="1" applyFill="1" applyBorder="1" applyAlignment="1">
      <alignment horizontal="right" vertical="center"/>
    </xf>
    <xf numFmtId="0" fontId="33" fillId="3" borderId="32" xfId="0" applyFont="1" applyFill="1" applyBorder="1" applyAlignment="1">
      <alignment horizontal="left" vertical="center" wrapText="1"/>
    </xf>
    <xf numFmtId="0" fontId="35" fillId="0" borderId="0" xfId="0" applyFont="1" applyAlignment="1">
      <alignment horizontal="right" vertical="center"/>
    </xf>
    <xf numFmtId="0" fontId="36" fillId="0" borderId="0" xfId="0" applyFont="1" applyAlignment="1">
      <alignment vertical="center"/>
    </xf>
    <xf numFmtId="3" fontId="34" fillId="4" borderId="9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vertical="center"/>
    </xf>
    <xf numFmtId="3" fontId="34" fillId="4" borderId="20" xfId="0" applyNumberFormat="1" applyFont="1" applyFill="1" applyBorder="1" applyAlignment="1">
      <alignment horizontal="right" vertical="center"/>
    </xf>
    <xf numFmtId="0" fontId="33" fillId="4" borderId="26" xfId="0" applyFont="1" applyFill="1" applyBorder="1" applyAlignment="1">
      <alignment vertical="center"/>
    </xf>
    <xf numFmtId="3" fontId="34" fillId="4" borderId="27" xfId="0" applyNumberFormat="1" applyFont="1" applyFill="1" applyBorder="1" applyAlignment="1">
      <alignment horizontal="right" vertical="center"/>
    </xf>
    <xf numFmtId="3" fontId="34" fillId="4" borderId="19" xfId="0" applyNumberFormat="1" applyFont="1" applyFill="1" applyBorder="1" applyAlignment="1">
      <alignment horizontal="right" vertical="center"/>
    </xf>
    <xf numFmtId="0" fontId="33" fillId="4" borderId="28" xfId="0" applyFont="1" applyFill="1" applyBorder="1" applyAlignment="1">
      <alignment vertical="center"/>
    </xf>
    <xf numFmtId="3" fontId="34" fillId="4" borderId="29" xfId="0" applyNumberFormat="1" applyFont="1" applyFill="1" applyBorder="1" applyAlignment="1">
      <alignment horizontal="right" vertical="center"/>
    </xf>
    <xf numFmtId="3" fontId="34" fillId="4" borderId="23" xfId="0" applyNumberFormat="1" applyFont="1" applyFill="1" applyBorder="1" applyAlignment="1">
      <alignment horizontal="right" vertical="center"/>
    </xf>
    <xf numFmtId="0" fontId="33" fillId="4" borderId="33" xfId="0" applyFont="1" applyFill="1" applyBorder="1" applyAlignment="1">
      <alignment vertical="center"/>
    </xf>
    <xf numFmtId="3" fontId="34" fillId="4" borderId="34" xfId="0" applyNumberFormat="1" applyFont="1" applyFill="1" applyBorder="1" applyAlignment="1">
      <alignment horizontal="right" vertical="center"/>
    </xf>
    <xf numFmtId="3" fontId="34" fillId="4" borderId="30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horizontal="left" vertical="center"/>
    </xf>
    <xf numFmtId="3" fontId="34" fillId="4" borderId="21" xfId="0" applyNumberFormat="1" applyFont="1" applyFill="1" applyBorder="1" applyAlignment="1">
      <alignment horizontal="right" vertical="center"/>
    </xf>
    <xf numFmtId="3" fontId="34" fillId="4" borderId="18" xfId="0" applyNumberFormat="1" applyFont="1" applyFill="1" applyBorder="1" applyAlignment="1">
      <alignment horizontal="right" vertical="center"/>
    </xf>
    <xf numFmtId="3" fontId="34" fillId="4" borderId="22" xfId="0" applyNumberFormat="1" applyFont="1" applyFill="1" applyBorder="1" applyAlignment="1">
      <alignment horizontal="right" vertical="center"/>
    </xf>
    <xf numFmtId="3" fontId="34" fillId="4" borderId="35" xfId="0" applyNumberFormat="1" applyFont="1" applyFill="1" applyBorder="1" applyAlignment="1">
      <alignment horizontal="right" vertical="center"/>
    </xf>
    <xf numFmtId="0" fontId="0" fillId="0" borderId="36" xfId="0" applyBorder="1"/>
    <xf numFmtId="0" fontId="0" fillId="6" borderId="0" xfId="0" applyFill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0" xfId="0" applyAlignment="1">
      <alignment horizontal="left"/>
    </xf>
    <xf numFmtId="0" fontId="37" fillId="0" borderId="0" xfId="0" applyFont="1"/>
    <xf numFmtId="168" fontId="30" fillId="5" borderId="10" xfId="0" applyNumberFormat="1" applyFont="1" applyFill="1" applyBorder="1" applyAlignment="1">
      <alignment horizontal="right" vertical="center"/>
    </xf>
    <xf numFmtId="167" fontId="28" fillId="4" borderId="6" xfId="0" applyNumberFormat="1" applyFont="1" applyFill="1" applyBorder="1" applyAlignment="1">
      <alignment horizontal="right" vertical="center"/>
    </xf>
    <xf numFmtId="167" fontId="28" fillId="4" borderId="4" xfId="0" applyNumberFormat="1" applyFont="1" applyFill="1" applyBorder="1" applyAlignment="1">
      <alignment horizontal="right" vertical="center"/>
    </xf>
    <xf numFmtId="167" fontId="28" fillId="0" borderId="3" xfId="0" applyNumberFormat="1" applyFont="1" applyBorder="1" applyAlignment="1">
      <alignment horizontal="right" vertical="center"/>
    </xf>
    <xf numFmtId="167" fontId="28" fillId="0" borderId="1" xfId="0" applyNumberFormat="1" applyFont="1" applyBorder="1" applyAlignment="1">
      <alignment horizontal="right" vertical="center"/>
    </xf>
    <xf numFmtId="167" fontId="29" fillId="3" borderId="6" xfId="0" applyNumberFormat="1" applyFont="1" applyFill="1" applyBorder="1" applyAlignment="1">
      <alignment horizontal="right" vertical="center"/>
    </xf>
    <xf numFmtId="167" fontId="28" fillId="4" borderId="5" xfId="0" applyNumberFormat="1" applyFont="1" applyFill="1" applyBorder="1" applyAlignment="1">
      <alignment horizontal="right" vertical="center"/>
    </xf>
    <xf numFmtId="167" fontId="28" fillId="0" borderId="7" xfId="0" applyNumberFormat="1" applyFont="1" applyBorder="1" applyAlignment="1">
      <alignment horizontal="right" vertical="center"/>
    </xf>
    <xf numFmtId="0" fontId="20" fillId="4" borderId="3" xfId="0" applyFont="1" applyFill="1" applyBorder="1" applyAlignment="1">
      <alignment horizontal="left" vertical="center"/>
    </xf>
    <xf numFmtId="0" fontId="0" fillId="0" borderId="41" xfId="0" applyBorder="1"/>
    <xf numFmtId="0" fontId="0" fillId="0" borderId="42" xfId="0" applyBorder="1"/>
    <xf numFmtId="0" fontId="27" fillId="0" borderId="0" xfId="0" applyFont="1"/>
    <xf numFmtId="0" fontId="0" fillId="0" borderId="36" xfId="0" applyBorder="1" applyAlignment="1">
      <alignment horizontal="left"/>
    </xf>
    <xf numFmtId="3" fontId="25" fillId="5" borderId="0" xfId="0" applyNumberFormat="1" applyFont="1" applyFill="1" applyAlignment="1">
      <alignment horizontal="right" vertical="center"/>
    </xf>
    <xf numFmtId="0" fontId="30" fillId="5" borderId="1" xfId="0" applyFont="1" applyFill="1" applyBorder="1" applyAlignment="1">
      <alignment horizontal="center" vertical="center"/>
    </xf>
    <xf numFmtId="0" fontId="20" fillId="4" borderId="11" xfId="0" applyFont="1" applyFill="1" applyBorder="1" applyAlignment="1">
      <alignment horizontal="left" vertical="center"/>
    </xf>
    <xf numFmtId="0" fontId="30" fillId="5" borderId="10" xfId="0" applyFont="1" applyFill="1" applyBorder="1" applyAlignment="1">
      <alignment horizontal="left" vertical="center" indent="1"/>
    </xf>
    <xf numFmtId="3" fontId="20" fillId="3" borderId="4" xfId="0" applyNumberFormat="1" applyFont="1" applyFill="1" applyBorder="1" applyAlignment="1">
      <alignment horizontal="right" vertical="center"/>
    </xf>
    <xf numFmtId="3" fontId="20" fillId="3" borderId="6" xfId="0" applyNumberFormat="1" applyFont="1" applyFill="1" applyBorder="1" applyAlignment="1">
      <alignment horizontal="right" vertical="center"/>
    </xf>
    <xf numFmtId="3" fontId="20" fillId="3" borderId="12" xfId="0" applyNumberFormat="1" applyFont="1" applyFill="1" applyBorder="1" applyAlignment="1">
      <alignment horizontal="right" vertical="center"/>
    </xf>
    <xf numFmtId="0" fontId="27" fillId="0" borderId="9" xfId="0" applyFont="1" applyBorder="1" applyAlignment="1">
      <alignment vertical="center"/>
    </xf>
    <xf numFmtId="0" fontId="26" fillId="0" borderId="7" xfId="0" applyFont="1" applyBorder="1" applyAlignment="1">
      <alignment vertical="center"/>
    </xf>
    <xf numFmtId="0" fontId="28" fillId="0" borderId="8" xfId="0" applyFont="1" applyBorder="1" applyAlignment="1">
      <alignment horizontal="right" vertical="center"/>
    </xf>
    <xf numFmtId="0" fontId="27" fillId="0" borderId="4" xfId="0" applyFont="1" applyBorder="1" applyAlignment="1">
      <alignment horizontal="left" vertical="center"/>
    </xf>
    <xf numFmtId="0" fontId="30" fillId="5" borderId="4" xfId="0" applyFont="1" applyFill="1" applyBorder="1" applyAlignment="1">
      <alignment horizontal="center" vertical="center"/>
    </xf>
    <xf numFmtId="3" fontId="28" fillId="4" borderId="4" xfId="0" applyNumberFormat="1" applyFont="1" applyFill="1" applyBorder="1" applyAlignment="1">
      <alignment vertical="center"/>
    </xf>
    <xf numFmtId="0" fontId="7" fillId="0" borderId="43" xfId="0" applyFont="1" applyBorder="1"/>
    <xf numFmtId="0" fontId="28" fillId="0" borderId="11" xfId="0" applyFont="1" applyBorder="1" applyAlignment="1">
      <alignment horizontal="right" vertical="center"/>
    </xf>
    <xf numFmtId="0" fontId="28" fillId="0" borderId="4" xfId="0" applyFont="1" applyBorder="1" applyAlignment="1">
      <alignment horizontal="right" vertical="center"/>
    </xf>
    <xf numFmtId="0" fontId="28" fillId="0" borderId="4" xfId="0" applyFont="1" applyBorder="1" applyAlignment="1">
      <alignment vertical="center"/>
    </xf>
    <xf numFmtId="0" fontId="30" fillId="5" borderId="7" xfId="0" applyFont="1" applyFill="1" applyBorder="1" applyAlignment="1">
      <alignment horizontal="center" vertical="center"/>
    </xf>
    <xf numFmtId="0" fontId="7" fillId="0" borderId="44" xfId="0" applyFont="1" applyBorder="1"/>
    <xf numFmtId="3" fontId="25" fillId="5" borderId="8" xfId="0" applyNumberFormat="1" applyFont="1" applyFill="1" applyBorder="1" applyAlignment="1">
      <alignment horizontal="right" vertical="center"/>
    </xf>
    <xf numFmtId="167" fontId="25" fillId="5" borderId="5" xfId="0" applyNumberFormat="1" applyFont="1" applyFill="1" applyBorder="1" applyAlignment="1">
      <alignment horizontal="right" vertical="center"/>
    </xf>
    <xf numFmtId="3" fontId="25" fillId="5" borderId="4" xfId="0" applyNumberFormat="1" applyFont="1" applyFill="1" applyBorder="1" applyAlignment="1">
      <alignment vertical="center"/>
    </xf>
    <xf numFmtId="3" fontId="32" fillId="5" borderId="6" xfId="0" applyNumberFormat="1" applyFont="1" applyFill="1" applyBorder="1" applyAlignment="1">
      <alignment horizontal="right" vertical="center"/>
    </xf>
    <xf numFmtId="165" fontId="32" fillId="5" borderId="6" xfId="0" applyNumberFormat="1" applyFont="1" applyFill="1" applyBorder="1" applyAlignment="1">
      <alignment horizontal="right" vertical="center"/>
    </xf>
    <xf numFmtId="168" fontId="30" fillId="5" borderId="8" xfId="0" applyNumberFormat="1" applyFont="1" applyFill="1" applyBorder="1" applyAlignment="1">
      <alignment horizontal="right" vertical="center"/>
    </xf>
    <xf numFmtId="3" fontId="30" fillId="5" borderId="4" xfId="0" applyNumberFormat="1" applyFont="1" applyFill="1" applyBorder="1" applyAlignment="1">
      <alignment horizontal="right" vertical="center"/>
    </xf>
    <xf numFmtId="0" fontId="30" fillId="5" borderId="7" xfId="0" applyFont="1" applyFill="1" applyBorder="1" applyAlignment="1">
      <alignment horizontal="left" vertical="center" indent="1"/>
    </xf>
    <xf numFmtId="0" fontId="32" fillId="5" borderId="45" xfId="0" applyFont="1" applyFill="1" applyBorder="1" applyAlignment="1">
      <alignment horizontal="center" vertical="center"/>
    </xf>
    <xf numFmtId="0" fontId="33" fillId="3" borderId="53" xfId="0" applyFont="1" applyFill="1" applyBorder="1" applyAlignment="1">
      <alignment horizontal="left" vertical="center" wrapText="1"/>
    </xf>
    <xf numFmtId="0" fontId="33" fillId="2" borderId="54" xfId="0" applyFont="1" applyFill="1" applyBorder="1" applyAlignment="1">
      <alignment horizontal="left" vertical="center" wrapText="1"/>
    </xf>
    <xf numFmtId="3" fontId="34" fillId="2" borderId="55" xfId="0" applyNumberFormat="1" applyFont="1" applyFill="1" applyBorder="1" applyAlignment="1">
      <alignment horizontal="right" vertical="center" wrapText="1"/>
    </xf>
    <xf numFmtId="3" fontId="34" fillId="2" borderId="56" xfId="0" applyNumberFormat="1" applyFont="1" applyFill="1" applyBorder="1" applyAlignment="1">
      <alignment horizontal="right" vertical="center" wrapText="1"/>
    </xf>
    <xf numFmtId="166" fontId="34" fillId="2" borderId="30" xfId="0" applyNumberFormat="1" applyFont="1" applyFill="1" applyBorder="1" applyAlignment="1">
      <alignment horizontal="right" vertical="center" wrapText="1"/>
    </xf>
    <xf numFmtId="165" fontId="34" fillId="2" borderId="57" xfId="0" applyNumberFormat="1" applyFont="1" applyFill="1" applyBorder="1" applyAlignment="1">
      <alignment horizontal="right" vertical="center" wrapText="1"/>
    </xf>
    <xf numFmtId="3" fontId="34" fillId="2" borderId="58" xfId="0" applyNumberFormat="1" applyFont="1" applyFill="1" applyBorder="1" applyAlignment="1">
      <alignment horizontal="right" vertical="center" wrapText="1"/>
    </xf>
    <xf numFmtId="0" fontId="22" fillId="0" borderId="60" xfId="0" applyFont="1" applyBorder="1" applyAlignment="1">
      <alignment horizontal="left" vertical="center" wrapText="1" indent="1"/>
    </xf>
    <xf numFmtId="3" fontId="21" fillId="0" borderId="61" xfId="0" applyNumberFormat="1" applyFont="1" applyBorder="1" applyAlignment="1">
      <alignment horizontal="right" vertical="center" wrapText="1"/>
    </xf>
    <xf numFmtId="168" fontId="21" fillId="0" borderId="61" xfId="0" applyNumberFormat="1" applyFont="1" applyBorder="1" applyAlignment="1">
      <alignment horizontal="right" vertical="center" wrapText="1"/>
    </xf>
    <xf numFmtId="0" fontId="38" fillId="0" borderId="2" xfId="1" applyBorder="1"/>
    <xf numFmtId="0" fontId="38" fillId="0" borderId="3" xfId="1" applyBorder="1"/>
    <xf numFmtId="0" fontId="38" fillId="0" borderId="4" xfId="1" applyBorder="1"/>
    <xf numFmtId="0" fontId="38" fillId="0" borderId="5" xfId="1" applyBorder="1"/>
    <xf numFmtId="0" fontId="38" fillId="0" borderId="0" xfId="1"/>
    <xf numFmtId="0" fontId="38" fillId="0" borderId="6" xfId="1" applyBorder="1"/>
    <xf numFmtId="0" fontId="38" fillId="0" borderId="7" xfId="1" applyBorder="1"/>
    <xf numFmtId="0" fontId="38" fillId="0" borderId="8" xfId="1" applyBorder="1"/>
    <xf numFmtId="0" fontId="38" fillId="0" borderId="9" xfId="1" applyBorder="1"/>
    <xf numFmtId="0" fontId="38" fillId="0" borderId="10" xfId="1" applyBorder="1"/>
    <xf numFmtId="0" fontId="38" fillId="0" borderId="11" xfId="1" applyBorder="1"/>
    <xf numFmtId="0" fontId="38" fillId="0" borderId="1" xfId="1" applyBorder="1"/>
    <xf numFmtId="0" fontId="38" fillId="0" borderId="12" xfId="1" applyBorder="1"/>
    <xf numFmtId="0" fontId="38" fillId="0" borderId="13" xfId="1" applyBorder="1"/>
    <xf numFmtId="0" fontId="38" fillId="0" borderId="14" xfId="1" applyBorder="1"/>
    <xf numFmtId="0" fontId="38" fillId="0" borderId="15" xfId="1" applyBorder="1"/>
    <xf numFmtId="0" fontId="14" fillId="0" borderId="7" xfId="1" applyFont="1" applyBorder="1"/>
    <xf numFmtId="0" fontId="15" fillId="0" borderId="7" xfId="1" applyFont="1" applyBorder="1"/>
    <xf numFmtId="0" fontId="38" fillId="0" borderId="41" xfId="1" applyBorder="1"/>
    <xf numFmtId="0" fontId="38" fillId="0" borderId="42" xfId="1" applyBorder="1"/>
    <xf numFmtId="0" fontId="27" fillId="0" borderId="0" xfId="1" applyFont="1"/>
    <xf numFmtId="0" fontId="30" fillId="5" borderId="6" xfId="0" applyFont="1" applyFill="1" applyBorder="1" applyAlignment="1">
      <alignment horizontal="center" vertical="center"/>
    </xf>
    <xf numFmtId="0" fontId="22" fillId="0" borderId="63" xfId="0" applyFont="1" applyBorder="1" applyAlignment="1">
      <alignment horizontal="left" vertical="center" wrapText="1" indent="1"/>
    </xf>
    <xf numFmtId="3" fontId="21" fillId="0" borderId="64" xfId="0" applyNumberFormat="1" applyFont="1" applyBorder="1" applyAlignment="1">
      <alignment horizontal="right" vertical="center" wrapText="1"/>
    </xf>
    <xf numFmtId="168" fontId="21" fillId="0" borderId="64" xfId="0" applyNumberFormat="1" applyFont="1" applyBorder="1" applyAlignment="1">
      <alignment horizontal="right" vertical="center" wrapText="1"/>
    </xf>
    <xf numFmtId="0" fontId="21" fillId="0" borderId="1" xfId="0" applyFont="1" applyBorder="1"/>
    <xf numFmtId="0" fontId="30" fillId="5" borderId="0" xfId="0" applyFont="1" applyFill="1" applyAlignment="1">
      <alignment horizontal="left" vertical="center" indent="1"/>
    </xf>
    <xf numFmtId="3" fontId="30" fillId="5" borderId="1" xfId="0" applyNumberFormat="1" applyFont="1" applyFill="1" applyBorder="1" applyAlignment="1">
      <alignment horizontal="right" vertical="center"/>
    </xf>
    <xf numFmtId="168" fontId="30" fillId="5" borderId="14" xfId="0" applyNumberFormat="1" applyFont="1" applyFill="1" applyBorder="1" applyAlignment="1">
      <alignment horizontal="right" vertical="center"/>
    </xf>
    <xf numFmtId="0" fontId="0" fillId="0" borderId="65" xfId="0" applyBorder="1"/>
    <xf numFmtId="0" fontId="0" fillId="0" borderId="66" xfId="0" applyBorder="1"/>
    <xf numFmtId="0" fontId="21" fillId="0" borderId="67" xfId="0" applyFont="1" applyBorder="1"/>
    <xf numFmtId="0" fontId="0" fillId="0" borderId="68" xfId="0" applyBorder="1"/>
    <xf numFmtId="0" fontId="0" fillId="0" borderId="0" xfId="0" applyAlignment="1">
      <alignment vertical="center"/>
    </xf>
    <xf numFmtId="0" fontId="0" fillId="0" borderId="0" xfId="0" applyAlignment="1">
      <alignment horizontal="left" indent="1"/>
    </xf>
    <xf numFmtId="0" fontId="0" fillId="0" borderId="69" xfId="0" applyBorder="1"/>
    <xf numFmtId="0" fontId="0" fillId="0" borderId="70" xfId="0" applyBorder="1"/>
    <xf numFmtId="0" fontId="40" fillId="0" borderId="0" xfId="0" applyFont="1" applyAlignment="1">
      <alignment vertical="center"/>
    </xf>
    <xf numFmtId="0" fontId="27" fillId="2" borderId="0" xfId="0" applyFont="1" applyFill="1"/>
    <xf numFmtId="0" fontId="41" fillId="0" borderId="0" xfId="0" applyFont="1"/>
    <xf numFmtId="2" fontId="24" fillId="0" borderId="0" xfId="0" applyNumberFormat="1" applyFont="1"/>
    <xf numFmtId="0" fontId="19" fillId="0" borderId="0" xfId="0" applyFont="1"/>
    <xf numFmtId="0" fontId="42" fillId="2" borderId="0" xfId="0" quotePrefix="1" applyFont="1" applyFill="1" applyAlignment="1">
      <alignment horizontal="right"/>
    </xf>
    <xf numFmtId="0" fontId="43" fillId="0" borderId="0" xfId="0" applyFont="1"/>
    <xf numFmtId="0" fontId="43" fillId="0" borderId="0" xfId="0" applyFont="1" applyAlignment="1">
      <alignment horizontal="center"/>
    </xf>
    <xf numFmtId="3" fontId="41" fillId="0" borderId="0" xfId="0" applyNumberFormat="1" applyFont="1"/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24" fillId="6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center" vertical="center"/>
    </xf>
    <xf numFmtId="0" fontId="24" fillId="6" borderId="71" xfId="0" applyFont="1" applyFill="1" applyBorder="1" applyAlignment="1">
      <alignment vertical="center"/>
    </xf>
    <xf numFmtId="0" fontId="24" fillId="6" borderId="72" xfId="0" applyFont="1" applyFill="1" applyBorder="1" applyAlignment="1">
      <alignment vertical="center"/>
    </xf>
    <xf numFmtId="0" fontId="24" fillId="6" borderId="73" xfId="0" applyFont="1" applyFill="1" applyBorder="1" applyAlignment="1">
      <alignment vertical="center"/>
    </xf>
    <xf numFmtId="0" fontId="24" fillId="6" borderId="74" xfId="0" applyFont="1" applyFill="1" applyBorder="1" applyAlignment="1">
      <alignment vertical="center"/>
    </xf>
    <xf numFmtId="0" fontId="39" fillId="0" borderId="0" xfId="0" applyFont="1"/>
    <xf numFmtId="169" fontId="24" fillId="0" borderId="0" xfId="0" applyNumberFormat="1" applyFont="1"/>
    <xf numFmtId="0" fontId="24" fillId="0" borderId="71" xfId="0" applyFont="1" applyBorder="1"/>
    <xf numFmtId="0" fontId="24" fillId="0" borderId="72" xfId="0" applyFont="1" applyBorder="1"/>
    <xf numFmtId="0" fontId="24" fillId="0" borderId="73" xfId="0" applyFont="1" applyBorder="1"/>
    <xf numFmtId="0" fontId="24" fillId="0" borderId="74" xfId="0" applyFont="1" applyBorder="1"/>
    <xf numFmtId="170" fontId="24" fillId="0" borderId="0" xfId="0" applyNumberFormat="1" applyFont="1"/>
    <xf numFmtId="0" fontId="0" fillId="2" borderId="0" xfId="0" applyFill="1" applyAlignment="1">
      <alignment horizontal="center" vertical="center"/>
    </xf>
    <xf numFmtId="3" fontId="24" fillId="0" borderId="0" xfId="0" applyNumberFormat="1" applyFont="1" applyAlignment="1">
      <alignment vertical="center"/>
    </xf>
    <xf numFmtId="169" fontId="24" fillId="0" borderId="0" xfId="0" applyNumberFormat="1" applyFont="1" applyAlignment="1">
      <alignment vertical="center"/>
    </xf>
    <xf numFmtId="170" fontId="2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0" fillId="4" borderId="49" xfId="0" applyFont="1" applyFill="1" applyBorder="1" applyAlignment="1">
      <alignment horizontal="left" vertical="center"/>
    </xf>
    <xf numFmtId="0" fontId="20" fillId="3" borderId="5" xfId="0" applyFont="1" applyFill="1" applyBorder="1" applyAlignment="1">
      <alignment horizontal="left" vertical="center" indent="1"/>
    </xf>
    <xf numFmtId="0" fontId="20" fillId="3" borderId="48" xfId="0" applyFont="1" applyFill="1" applyBorder="1" applyAlignment="1">
      <alignment horizontal="left" vertical="center" indent="1"/>
    </xf>
    <xf numFmtId="0" fontId="25" fillId="5" borderId="47" xfId="0" applyFont="1" applyFill="1" applyBorder="1" applyAlignment="1">
      <alignment horizontal="right" vertical="center"/>
    </xf>
    <xf numFmtId="0" fontId="30" fillId="5" borderId="46" xfId="0" applyFont="1" applyFill="1" applyBorder="1" applyAlignment="1">
      <alignment horizontal="center" vertical="center"/>
    </xf>
    <xf numFmtId="0" fontId="30" fillId="5" borderId="47" xfId="0" applyFont="1" applyFill="1" applyBorder="1" applyAlignment="1">
      <alignment horizontal="center" vertical="center"/>
    </xf>
    <xf numFmtId="0" fontId="30" fillId="5" borderId="48" xfId="0" applyFont="1" applyFill="1" applyBorder="1" applyAlignment="1">
      <alignment horizontal="center" vertical="center"/>
    </xf>
    <xf numFmtId="0" fontId="20" fillId="3" borderId="48" xfId="0" applyFont="1" applyFill="1" applyBorder="1" applyAlignment="1">
      <alignment horizontal="left" vertical="center" wrapText="1" indent="1"/>
    </xf>
    <xf numFmtId="0" fontId="33" fillId="3" borderId="32" xfId="0" applyFont="1" applyFill="1" applyBorder="1" applyAlignment="1">
      <alignment horizontal="left" vertical="center" wrapText="1"/>
    </xf>
    <xf numFmtId="0" fontId="33" fillId="3" borderId="52" xfId="0" applyFont="1" applyFill="1" applyBorder="1" applyAlignment="1">
      <alignment horizontal="left" vertical="center" wrapText="1"/>
    </xf>
    <xf numFmtId="0" fontId="32" fillId="5" borderId="47" xfId="0" applyFont="1" applyFill="1" applyBorder="1" applyAlignment="1">
      <alignment horizontal="right" vertical="center"/>
    </xf>
    <xf numFmtId="0" fontId="32" fillId="5" borderId="51" xfId="0" applyFont="1" applyFill="1" applyBorder="1" applyAlignment="1">
      <alignment horizontal="center" vertical="center"/>
    </xf>
    <xf numFmtId="0" fontId="33" fillId="3" borderId="45" xfId="0" applyFont="1" applyFill="1" applyBorder="1" applyAlignment="1">
      <alignment horizontal="left" vertical="center" wrapText="1"/>
    </xf>
    <xf numFmtId="0" fontId="32" fillId="5" borderId="50" xfId="0" applyFont="1" applyFill="1" applyBorder="1" applyAlignment="1">
      <alignment horizontal="center" vertical="center"/>
    </xf>
    <xf numFmtId="0" fontId="32" fillId="5" borderId="4" xfId="0" applyFont="1" applyFill="1" applyBorder="1" applyAlignment="1">
      <alignment horizontal="center" vertical="center"/>
    </xf>
    <xf numFmtId="0" fontId="32" fillId="5" borderId="46" xfId="0" applyFont="1" applyFill="1" applyBorder="1" applyAlignment="1">
      <alignment horizontal="center" vertical="center"/>
    </xf>
    <xf numFmtId="0" fontId="32" fillId="5" borderId="59" xfId="0" applyFont="1" applyFill="1" applyBorder="1" applyAlignment="1">
      <alignment horizontal="center" vertical="center"/>
    </xf>
    <xf numFmtId="0" fontId="30" fillId="5" borderId="5" xfId="0" applyFont="1" applyFill="1" applyBorder="1" applyAlignment="1">
      <alignment horizontal="center" vertical="center"/>
    </xf>
    <xf numFmtId="0" fontId="30" fillId="5" borderId="62" xfId="0" applyFont="1" applyFill="1" applyBorder="1" applyAlignment="1">
      <alignment horizontal="center" vertical="center"/>
    </xf>
    <xf numFmtId="0" fontId="30" fillId="5" borderId="15" xfId="0" applyFont="1" applyFill="1" applyBorder="1" applyAlignment="1">
      <alignment horizontal="center" vertical="center"/>
    </xf>
    <xf numFmtId="0" fontId="30" fillId="5" borderId="11" xfId="0" applyFont="1" applyFill="1" applyBorder="1" applyAlignment="1">
      <alignment horizontal="center" vertical="center"/>
    </xf>
    <xf numFmtId="0" fontId="44" fillId="2" borderId="0" xfId="0" applyFont="1" applyFill="1" applyAlignment="1">
      <alignment horizontal="center" vertical="center"/>
    </xf>
  </cellXfs>
  <cellStyles count="2">
    <cellStyle name="Normal" xfId="0" builtinId="0"/>
    <cellStyle name="Normal 2" xfId="1" xr:uid="{77D4EC95-0EB5-4E6C-B371-AA59CB755A6B}"/>
  </cellStyles>
  <dxfs count="75"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tráfico'!$E$7:$E$34</c:f>
              <c:numCache>
                <c:formatCode>#,##0</c:formatCode>
                <c:ptCount val="28"/>
                <c:pt idx="0">
                  <c:v>780340.89399999997</c:v>
                </c:pt>
                <c:pt idx="1">
                  <c:v>210393</c:v>
                </c:pt>
                <c:pt idx="2">
                  <c:v>356627.13699999999</c:v>
                </c:pt>
                <c:pt idx="3">
                  <c:v>370650.87800000003</c:v>
                </c:pt>
                <c:pt idx="4">
                  <c:v>8171474.0489999996</c:v>
                </c:pt>
                <c:pt idx="5">
                  <c:v>471512.076</c:v>
                </c:pt>
                <c:pt idx="6">
                  <c:v>1242594.0330000001</c:v>
                </c:pt>
                <c:pt idx="7">
                  <c:v>4800962.4479999999</c:v>
                </c:pt>
                <c:pt idx="8">
                  <c:v>2388449</c:v>
                </c:pt>
                <c:pt idx="9">
                  <c:v>3156461.6510000001</c:v>
                </c:pt>
                <c:pt idx="10">
                  <c:v>1473236.83</c:v>
                </c:pt>
                <c:pt idx="11">
                  <c:v>148028</c:v>
                </c:pt>
                <c:pt idx="12">
                  <c:v>407582.25099999999</c:v>
                </c:pt>
                <c:pt idx="13">
                  <c:v>1342947.683</c:v>
                </c:pt>
                <c:pt idx="14">
                  <c:v>2574636.878</c:v>
                </c:pt>
                <c:pt idx="15">
                  <c:v>3128047.59</c:v>
                </c:pt>
                <c:pt idx="16">
                  <c:v>401924.58899999998</c:v>
                </c:pt>
                <c:pt idx="17">
                  <c:v>182894.15400000001</c:v>
                </c:pt>
                <c:pt idx="18">
                  <c:v>44279</c:v>
                </c:pt>
                <c:pt idx="19">
                  <c:v>209594.375</c:v>
                </c:pt>
                <c:pt idx="20">
                  <c:v>210552.973</c:v>
                </c:pt>
                <c:pt idx="21">
                  <c:v>1277331.7250000001</c:v>
                </c:pt>
                <c:pt idx="22">
                  <c:v>416541.43599999999</c:v>
                </c:pt>
                <c:pt idx="23">
                  <c:v>300661</c:v>
                </c:pt>
                <c:pt idx="24">
                  <c:v>2334336.7740000002</c:v>
                </c:pt>
                <c:pt idx="25">
                  <c:v>6074027.3569999998</c:v>
                </c:pt>
                <c:pt idx="26">
                  <c:v>329774.75400000002</c:v>
                </c:pt>
                <c:pt idx="27">
                  <c:v>91194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F-4DA6-823E-2ADBFDB40C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tráfico'!$D$7:$D$34</c:f>
              <c:numCache>
                <c:formatCode>#,##0</c:formatCode>
                <c:ptCount val="28"/>
                <c:pt idx="0">
                  <c:v>1159413.912</c:v>
                </c:pt>
                <c:pt idx="1">
                  <c:v>205184.489</c:v>
                </c:pt>
                <c:pt idx="2">
                  <c:v>390300.505</c:v>
                </c:pt>
                <c:pt idx="3">
                  <c:v>383150.14600000001</c:v>
                </c:pt>
                <c:pt idx="4">
                  <c:v>9054063.5370000005</c:v>
                </c:pt>
                <c:pt idx="5">
                  <c:v>406987.62900000002</c:v>
                </c:pt>
                <c:pt idx="6">
                  <c:v>1113657.737</c:v>
                </c:pt>
                <c:pt idx="7">
                  <c:v>5048759.2080000006</c:v>
                </c:pt>
                <c:pt idx="8">
                  <c:v>2993746</c:v>
                </c:pt>
                <c:pt idx="9">
                  <c:v>3086965.3640000001</c:v>
                </c:pt>
                <c:pt idx="10">
                  <c:v>1052164.338</c:v>
                </c:pt>
                <c:pt idx="11">
                  <c:v>177268</c:v>
                </c:pt>
                <c:pt idx="12">
                  <c:v>619447.84</c:v>
                </c:pt>
                <c:pt idx="13">
                  <c:v>1333997.575</c:v>
                </c:pt>
                <c:pt idx="14">
                  <c:v>3012889.281</c:v>
                </c:pt>
                <c:pt idx="15">
                  <c:v>2672260.8590000002</c:v>
                </c:pt>
                <c:pt idx="16">
                  <c:v>305480.46299999999</c:v>
                </c:pt>
                <c:pt idx="17">
                  <c:v>302794.46299999999</c:v>
                </c:pt>
                <c:pt idx="18">
                  <c:v>42357</c:v>
                </c:pt>
                <c:pt idx="19">
                  <c:v>262891.63199999998</c:v>
                </c:pt>
                <c:pt idx="20">
                  <c:v>253860.25</c:v>
                </c:pt>
                <c:pt idx="21">
                  <c:v>1166776.3200000001</c:v>
                </c:pt>
                <c:pt idx="22">
                  <c:v>689918.74699999997</c:v>
                </c:pt>
                <c:pt idx="23">
                  <c:v>393658</c:v>
                </c:pt>
                <c:pt idx="24">
                  <c:v>3090434.2009999999</c:v>
                </c:pt>
                <c:pt idx="25">
                  <c:v>6330192.2369999997</c:v>
                </c:pt>
                <c:pt idx="26">
                  <c:v>355890.37099999998</c:v>
                </c:pt>
                <c:pt idx="27">
                  <c:v>99612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DF-4DA6-823E-2ADBFDB40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576611"/>
        <c:axId val="58548433"/>
      </c:barChart>
      <c:catAx>
        <c:axId val="1557661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548433"/>
        <c:crosses val="autoZero"/>
        <c:auto val="1"/>
        <c:lblAlgn val="ctr"/>
        <c:lblOffset val="100"/>
        <c:noMultiLvlLbl val="0"/>
      </c:catAx>
      <c:valAx>
        <c:axId val="5854843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9525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576611"/>
        <c:crosses val="autoZero"/>
        <c:crossBetween val="between"/>
      </c:valAx>
      <c:spPr>
        <a:noFill/>
        <a:ln w="9525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9525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281247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9994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169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103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8-427E-AF61-270FD6A93B3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350154</c:v>
                </c:pt>
                <c:pt idx="5">
                  <c:v>0</c:v>
                </c:pt>
                <c:pt idx="6">
                  <c:v>105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10024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151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8-427E-AF61-270FD6A93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8990199"/>
        <c:axId val="14148958"/>
      </c:barChart>
      <c:catAx>
        <c:axId val="4899019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148958"/>
        <c:crosses val="autoZero"/>
        <c:auto val="1"/>
        <c:lblAlgn val="ctr"/>
        <c:lblOffset val="100"/>
        <c:noMultiLvlLbl val="0"/>
      </c:catAx>
      <c:valAx>
        <c:axId val="1414895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99019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tránsito'!$E$7:$E$34</c:f>
              <c:numCache>
                <c:formatCode>#,##0</c:formatCode>
                <c:ptCount val="28"/>
                <c:pt idx="0">
                  <c:v>86396</c:v>
                </c:pt>
                <c:pt idx="1">
                  <c:v>5249</c:v>
                </c:pt>
                <c:pt idx="2">
                  <c:v>15</c:v>
                </c:pt>
                <c:pt idx="3">
                  <c:v>0</c:v>
                </c:pt>
                <c:pt idx="4">
                  <c:v>4960541</c:v>
                </c:pt>
                <c:pt idx="5">
                  <c:v>53576</c:v>
                </c:pt>
                <c:pt idx="6">
                  <c:v>1123</c:v>
                </c:pt>
                <c:pt idx="7">
                  <c:v>1579182</c:v>
                </c:pt>
                <c:pt idx="8">
                  <c:v>3998</c:v>
                </c:pt>
                <c:pt idx="9">
                  <c:v>2277</c:v>
                </c:pt>
                <c:pt idx="10">
                  <c:v>285</c:v>
                </c:pt>
                <c:pt idx="11">
                  <c:v>0</c:v>
                </c:pt>
                <c:pt idx="12">
                  <c:v>26570</c:v>
                </c:pt>
                <c:pt idx="13">
                  <c:v>8260</c:v>
                </c:pt>
                <c:pt idx="14">
                  <c:v>123307</c:v>
                </c:pt>
                <c:pt idx="15">
                  <c:v>1604118</c:v>
                </c:pt>
                <c:pt idx="16">
                  <c:v>242986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1636</c:v>
                </c:pt>
                <c:pt idx="21">
                  <c:v>74780</c:v>
                </c:pt>
                <c:pt idx="22">
                  <c:v>23808</c:v>
                </c:pt>
                <c:pt idx="23">
                  <c:v>0</c:v>
                </c:pt>
                <c:pt idx="24">
                  <c:v>20274</c:v>
                </c:pt>
                <c:pt idx="25">
                  <c:v>2373033</c:v>
                </c:pt>
                <c:pt idx="26">
                  <c:v>31292</c:v>
                </c:pt>
                <c:pt idx="27">
                  <c:v>2246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8-48A4-B360-C96A9BBF412C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tránsito'!$D$7:$D$34</c:f>
              <c:numCache>
                <c:formatCode>#,##0</c:formatCode>
                <c:ptCount val="28"/>
                <c:pt idx="0">
                  <c:v>41024</c:v>
                </c:pt>
                <c:pt idx="1">
                  <c:v>297</c:v>
                </c:pt>
                <c:pt idx="2">
                  <c:v>0</c:v>
                </c:pt>
                <c:pt idx="3">
                  <c:v>0</c:v>
                </c:pt>
                <c:pt idx="4">
                  <c:v>5407831</c:v>
                </c:pt>
                <c:pt idx="5">
                  <c:v>31744</c:v>
                </c:pt>
                <c:pt idx="6">
                  <c:v>704</c:v>
                </c:pt>
                <c:pt idx="7">
                  <c:v>2035022</c:v>
                </c:pt>
                <c:pt idx="8">
                  <c:v>4973</c:v>
                </c:pt>
                <c:pt idx="9">
                  <c:v>74172</c:v>
                </c:pt>
                <c:pt idx="10">
                  <c:v>103</c:v>
                </c:pt>
                <c:pt idx="11">
                  <c:v>0</c:v>
                </c:pt>
                <c:pt idx="12">
                  <c:v>132715</c:v>
                </c:pt>
                <c:pt idx="13">
                  <c:v>230107</c:v>
                </c:pt>
                <c:pt idx="14">
                  <c:v>152787</c:v>
                </c:pt>
                <c:pt idx="15">
                  <c:v>1169280</c:v>
                </c:pt>
                <c:pt idx="16">
                  <c:v>10354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942</c:v>
                </c:pt>
                <c:pt idx="21">
                  <c:v>53688</c:v>
                </c:pt>
                <c:pt idx="22">
                  <c:v>17082</c:v>
                </c:pt>
                <c:pt idx="23">
                  <c:v>0</c:v>
                </c:pt>
                <c:pt idx="24">
                  <c:v>34705</c:v>
                </c:pt>
                <c:pt idx="25">
                  <c:v>2822296</c:v>
                </c:pt>
                <c:pt idx="26">
                  <c:v>21243</c:v>
                </c:pt>
                <c:pt idx="27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E8-48A4-B360-C96A9BBF4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727962"/>
        <c:axId val="3093558"/>
      </c:barChart>
      <c:catAx>
        <c:axId val="1572796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93558"/>
        <c:crosses val="autoZero"/>
        <c:auto val="1"/>
        <c:lblAlgn val="ctr"/>
        <c:lblOffset val="100"/>
        <c:noMultiLvlLbl val="0"/>
      </c:catAx>
      <c:valAx>
        <c:axId val="309355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2796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5249</c:v>
                </c:pt>
                <c:pt idx="2">
                  <c:v>15</c:v>
                </c:pt>
                <c:pt idx="3">
                  <c:v>0</c:v>
                </c:pt>
                <c:pt idx="4">
                  <c:v>3804140</c:v>
                </c:pt>
                <c:pt idx="5">
                  <c:v>16729</c:v>
                </c:pt>
                <c:pt idx="6">
                  <c:v>5</c:v>
                </c:pt>
                <c:pt idx="7">
                  <c:v>1324344</c:v>
                </c:pt>
                <c:pt idx="8">
                  <c:v>3998</c:v>
                </c:pt>
                <c:pt idx="9">
                  <c:v>1445</c:v>
                </c:pt>
                <c:pt idx="10">
                  <c:v>285</c:v>
                </c:pt>
                <c:pt idx="11">
                  <c:v>0</c:v>
                </c:pt>
                <c:pt idx="12">
                  <c:v>306</c:v>
                </c:pt>
                <c:pt idx="13">
                  <c:v>49</c:v>
                </c:pt>
                <c:pt idx="14">
                  <c:v>10306</c:v>
                </c:pt>
                <c:pt idx="15">
                  <c:v>1112167</c:v>
                </c:pt>
                <c:pt idx="16">
                  <c:v>234407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71549</c:v>
                </c:pt>
                <c:pt idx="22">
                  <c:v>23355</c:v>
                </c:pt>
                <c:pt idx="23">
                  <c:v>0</c:v>
                </c:pt>
                <c:pt idx="24">
                  <c:v>0</c:v>
                </c:pt>
                <c:pt idx="25">
                  <c:v>2326358</c:v>
                </c:pt>
                <c:pt idx="26">
                  <c:v>21298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1-4CE0-B3B8-715469C6260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297</c:v>
                </c:pt>
                <c:pt idx="2">
                  <c:v>0</c:v>
                </c:pt>
                <c:pt idx="3">
                  <c:v>0</c:v>
                </c:pt>
                <c:pt idx="4">
                  <c:v>3989965</c:v>
                </c:pt>
                <c:pt idx="5">
                  <c:v>15917</c:v>
                </c:pt>
                <c:pt idx="6">
                  <c:v>0</c:v>
                </c:pt>
                <c:pt idx="7">
                  <c:v>1705021</c:v>
                </c:pt>
                <c:pt idx="8">
                  <c:v>4973</c:v>
                </c:pt>
                <c:pt idx="9">
                  <c:v>0</c:v>
                </c:pt>
                <c:pt idx="10">
                  <c:v>103</c:v>
                </c:pt>
                <c:pt idx="11">
                  <c:v>0</c:v>
                </c:pt>
                <c:pt idx="12">
                  <c:v>209</c:v>
                </c:pt>
                <c:pt idx="13">
                  <c:v>8</c:v>
                </c:pt>
                <c:pt idx="14">
                  <c:v>10261</c:v>
                </c:pt>
                <c:pt idx="15">
                  <c:v>892237</c:v>
                </c:pt>
                <c:pt idx="16">
                  <c:v>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46394</c:v>
                </c:pt>
                <c:pt idx="22">
                  <c:v>15623</c:v>
                </c:pt>
                <c:pt idx="23">
                  <c:v>0</c:v>
                </c:pt>
                <c:pt idx="24">
                  <c:v>0</c:v>
                </c:pt>
                <c:pt idx="25">
                  <c:v>2789258</c:v>
                </c:pt>
                <c:pt idx="26">
                  <c:v>8651</c:v>
                </c:pt>
                <c:pt idx="27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1-4CE0-B3B8-715469C62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321561"/>
        <c:axId val="7107025"/>
      </c:barChart>
      <c:catAx>
        <c:axId val="532156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107025"/>
        <c:crosses val="autoZero"/>
        <c:auto val="1"/>
        <c:lblAlgn val="ctr"/>
        <c:lblOffset val="100"/>
        <c:noMultiLvlLbl val="0"/>
      </c:catAx>
      <c:valAx>
        <c:axId val="710702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2156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'Ro-Ro'!$E$7:$E$34</c:f>
              <c:numCache>
                <c:formatCode>#,##0</c:formatCode>
                <c:ptCount val="28"/>
                <c:pt idx="0">
                  <c:v>0</c:v>
                </c:pt>
                <c:pt idx="1">
                  <c:v>4382</c:v>
                </c:pt>
                <c:pt idx="2">
                  <c:v>86689</c:v>
                </c:pt>
                <c:pt idx="3">
                  <c:v>0</c:v>
                </c:pt>
                <c:pt idx="4">
                  <c:v>1114228</c:v>
                </c:pt>
                <c:pt idx="5">
                  <c:v>82367</c:v>
                </c:pt>
                <c:pt idx="6">
                  <c:v>1058605</c:v>
                </c:pt>
                <c:pt idx="7">
                  <c:v>826094</c:v>
                </c:pt>
                <c:pt idx="8">
                  <c:v>89132</c:v>
                </c:pt>
                <c:pt idx="9">
                  <c:v>0</c:v>
                </c:pt>
                <c:pt idx="10">
                  <c:v>0</c:v>
                </c:pt>
                <c:pt idx="11">
                  <c:v>50251</c:v>
                </c:pt>
                <c:pt idx="12">
                  <c:v>3187</c:v>
                </c:pt>
                <c:pt idx="13">
                  <c:v>0</c:v>
                </c:pt>
                <c:pt idx="14">
                  <c:v>44972</c:v>
                </c:pt>
                <c:pt idx="15">
                  <c:v>487236</c:v>
                </c:pt>
                <c:pt idx="16">
                  <c:v>35549</c:v>
                </c:pt>
                <c:pt idx="17">
                  <c:v>0</c:v>
                </c:pt>
                <c:pt idx="18">
                  <c:v>39701</c:v>
                </c:pt>
                <c:pt idx="19">
                  <c:v>56869</c:v>
                </c:pt>
                <c:pt idx="20">
                  <c:v>34473</c:v>
                </c:pt>
                <c:pt idx="21">
                  <c:v>439884</c:v>
                </c:pt>
                <c:pt idx="22">
                  <c:v>123591</c:v>
                </c:pt>
                <c:pt idx="23">
                  <c:v>14429</c:v>
                </c:pt>
                <c:pt idx="24">
                  <c:v>28973</c:v>
                </c:pt>
                <c:pt idx="25">
                  <c:v>1026335</c:v>
                </c:pt>
                <c:pt idx="26">
                  <c:v>79942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9-481C-B6E1-E5E25EC171FB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'Ro-Ro'!$D$7:$D$34</c:f>
              <c:numCache>
                <c:formatCode>#,##0</c:formatCode>
                <c:ptCount val="28"/>
                <c:pt idx="0">
                  <c:v>0</c:v>
                </c:pt>
                <c:pt idx="1">
                  <c:v>6210</c:v>
                </c:pt>
                <c:pt idx="2">
                  <c:v>60781</c:v>
                </c:pt>
                <c:pt idx="3">
                  <c:v>0</c:v>
                </c:pt>
                <c:pt idx="4">
                  <c:v>1054068</c:v>
                </c:pt>
                <c:pt idx="5">
                  <c:v>68593</c:v>
                </c:pt>
                <c:pt idx="6">
                  <c:v>970949</c:v>
                </c:pt>
                <c:pt idx="7">
                  <c:v>842985</c:v>
                </c:pt>
                <c:pt idx="8">
                  <c:v>46098</c:v>
                </c:pt>
                <c:pt idx="9">
                  <c:v>0</c:v>
                </c:pt>
                <c:pt idx="10">
                  <c:v>6149</c:v>
                </c:pt>
                <c:pt idx="11">
                  <c:v>46545</c:v>
                </c:pt>
                <c:pt idx="12">
                  <c:v>1135</c:v>
                </c:pt>
                <c:pt idx="13">
                  <c:v>0</c:v>
                </c:pt>
                <c:pt idx="14">
                  <c:v>58406</c:v>
                </c:pt>
                <c:pt idx="15">
                  <c:v>420046</c:v>
                </c:pt>
                <c:pt idx="16">
                  <c:v>62165</c:v>
                </c:pt>
                <c:pt idx="17">
                  <c:v>0</c:v>
                </c:pt>
                <c:pt idx="18">
                  <c:v>36026</c:v>
                </c:pt>
                <c:pt idx="19">
                  <c:v>43246</c:v>
                </c:pt>
                <c:pt idx="20">
                  <c:v>46489</c:v>
                </c:pt>
                <c:pt idx="21">
                  <c:v>439319</c:v>
                </c:pt>
                <c:pt idx="22">
                  <c:v>203581</c:v>
                </c:pt>
                <c:pt idx="23">
                  <c:v>14923</c:v>
                </c:pt>
                <c:pt idx="24">
                  <c:v>37469</c:v>
                </c:pt>
                <c:pt idx="25">
                  <c:v>1069302</c:v>
                </c:pt>
                <c:pt idx="26">
                  <c:v>130578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D9-481C-B6E1-E5E25EC17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4981686"/>
        <c:axId val="44541630"/>
      </c:barChart>
      <c:catAx>
        <c:axId val="2498168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541630"/>
        <c:crosses val="autoZero"/>
        <c:auto val="1"/>
        <c:lblAlgn val="ctr"/>
        <c:lblOffset val="100"/>
        <c:noMultiLvlLbl val="0"/>
      </c:catAx>
      <c:valAx>
        <c:axId val="4454163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98168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UTIS'!$E$7:$E$34</c:f>
              <c:numCache>
                <c:formatCode>#,##0</c:formatCode>
                <c:ptCount val="28"/>
                <c:pt idx="0">
                  <c:v>0</c:v>
                </c:pt>
                <c:pt idx="1">
                  <c:v>42</c:v>
                </c:pt>
                <c:pt idx="2">
                  <c:v>4507</c:v>
                </c:pt>
                <c:pt idx="3">
                  <c:v>0</c:v>
                </c:pt>
                <c:pt idx="4">
                  <c:v>45854</c:v>
                </c:pt>
                <c:pt idx="5">
                  <c:v>2874</c:v>
                </c:pt>
                <c:pt idx="6">
                  <c:v>48401</c:v>
                </c:pt>
                <c:pt idx="7">
                  <c:v>29669</c:v>
                </c:pt>
                <c:pt idx="8">
                  <c:v>3337</c:v>
                </c:pt>
                <c:pt idx="9">
                  <c:v>0</c:v>
                </c:pt>
                <c:pt idx="10">
                  <c:v>0</c:v>
                </c:pt>
                <c:pt idx="11">
                  <c:v>2740</c:v>
                </c:pt>
                <c:pt idx="12">
                  <c:v>0</c:v>
                </c:pt>
                <c:pt idx="13">
                  <c:v>0</c:v>
                </c:pt>
                <c:pt idx="14">
                  <c:v>2246</c:v>
                </c:pt>
                <c:pt idx="15">
                  <c:v>29329</c:v>
                </c:pt>
                <c:pt idx="16">
                  <c:v>2036</c:v>
                </c:pt>
                <c:pt idx="17">
                  <c:v>0</c:v>
                </c:pt>
                <c:pt idx="18">
                  <c:v>2506</c:v>
                </c:pt>
                <c:pt idx="19">
                  <c:v>2240</c:v>
                </c:pt>
                <c:pt idx="20">
                  <c:v>262</c:v>
                </c:pt>
                <c:pt idx="21">
                  <c:v>25474</c:v>
                </c:pt>
                <c:pt idx="22">
                  <c:v>3046</c:v>
                </c:pt>
                <c:pt idx="23">
                  <c:v>727</c:v>
                </c:pt>
                <c:pt idx="24">
                  <c:v>0</c:v>
                </c:pt>
                <c:pt idx="25">
                  <c:v>38595</c:v>
                </c:pt>
                <c:pt idx="26">
                  <c:v>1304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7-4CF7-88FA-6129A2ECC02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UTIS'!$D$7:$D$34</c:f>
              <c:numCache>
                <c:formatCode>#,##0</c:formatCode>
                <c:ptCount val="28"/>
                <c:pt idx="0">
                  <c:v>0</c:v>
                </c:pt>
                <c:pt idx="1">
                  <c:v>232</c:v>
                </c:pt>
                <c:pt idx="2">
                  <c:v>3102</c:v>
                </c:pt>
                <c:pt idx="3">
                  <c:v>0</c:v>
                </c:pt>
                <c:pt idx="4">
                  <c:v>43635</c:v>
                </c:pt>
                <c:pt idx="5">
                  <c:v>2237</c:v>
                </c:pt>
                <c:pt idx="6">
                  <c:v>45154</c:v>
                </c:pt>
                <c:pt idx="7">
                  <c:v>30213</c:v>
                </c:pt>
                <c:pt idx="8">
                  <c:v>1509</c:v>
                </c:pt>
                <c:pt idx="9">
                  <c:v>0</c:v>
                </c:pt>
                <c:pt idx="10">
                  <c:v>0</c:v>
                </c:pt>
                <c:pt idx="11">
                  <c:v>2676</c:v>
                </c:pt>
                <c:pt idx="12">
                  <c:v>2</c:v>
                </c:pt>
                <c:pt idx="13">
                  <c:v>0</c:v>
                </c:pt>
                <c:pt idx="14">
                  <c:v>2920</c:v>
                </c:pt>
                <c:pt idx="15">
                  <c:v>28460</c:v>
                </c:pt>
                <c:pt idx="16">
                  <c:v>3284</c:v>
                </c:pt>
                <c:pt idx="17">
                  <c:v>0</c:v>
                </c:pt>
                <c:pt idx="18">
                  <c:v>2331</c:v>
                </c:pt>
                <c:pt idx="19">
                  <c:v>1760</c:v>
                </c:pt>
                <c:pt idx="20">
                  <c:v>280</c:v>
                </c:pt>
                <c:pt idx="21">
                  <c:v>26276</c:v>
                </c:pt>
                <c:pt idx="22">
                  <c:v>5661</c:v>
                </c:pt>
                <c:pt idx="23">
                  <c:v>676</c:v>
                </c:pt>
                <c:pt idx="24">
                  <c:v>0</c:v>
                </c:pt>
                <c:pt idx="25">
                  <c:v>38886</c:v>
                </c:pt>
                <c:pt idx="26">
                  <c:v>1824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47-4CF7-88FA-6129A2EC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4673727"/>
        <c:axId val="52631328"/>
      </c:barChart>
      <c:catAx>
        <c:axId val="3467372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631328"/>
        <c:crosses val="autoZero"/>
        <c:auto val="1"/>
        <c:lblAlgn val="ctr"/>
        <c:lblOffset val="100"/>
        <c:noMultiLvlLbl val="0"/>
      </c:catAx>
      <c:valAx>
        <c:axId val="5263132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67372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TEUS!$E$7:$E$34</c:f>
              <c:numCache>
                <c:formatCode>#,##0</c:formatCode>
                <c:ptCount val="28"/>
                <c:pt idx="0">
                  <c:v>2</c:v>
                </c:pt>
                <c:pt idx="1">
                  <c:v>15695.25</c:v>
                </c:pt>
                <c:pt idx="2">
                  <c:v>1880</c:v>
                </c:pt>
                <c:pt idx="3">
                  <c:v>0</c:v>
                </c:pt>
                <c:pt idx="4">
                  <c:v>356376</c:v>
                </c:pt>
                <c:pt idx="5">
                  <c:v>17693</c:v>
                </c:pt>
                <c:pt idx="6">
                  <c:v>6206</c:v>
                </c:pt>
                <c:pt idx="7">
                  <c:v>292136.5</c:v>
                </c:pt>
                <c:pt idx="8">
                  <c:v>30523</c:v>
                </c:pt>
                <c:pt idx="9">
                  <c:v>4203</c:v>
                </c:pt>
                <c:pt idx="10">
                  <c:v>7314.5</c:v>
                </c:pt>
                <c:pt idx="11">
                  <c:v>486</c:v>
                </c:pt>
                <c:pt idx="12">
                  <c:v>825.75</c:v>
                </c:pt>
                <c:pt idx="13">
                  <c:v>5669</c:v>
                </c:pt>
                <c:pt idx="14">
                  <c:v>8384</c:v>
                </c:pt>
                <c:pt idx="15">
                  <c:v>134827</c:v>
                </c:pt>
                <c:pt idx="16">
                  <c:v>22376.75</c:v>
                </c:pt>
                <c:pt idx="17">
                  <c:v>3462.75</c:v>
                </c:pt>
                <c:pt idx="18">
                  <c:v>482</c:v>
                </c:pt>
                <c:pt idx="19">
                  <c:v>4</c:v>
                </c:pt>
                <c:pt idx="20">
                  <c:v>0</c:v>
                </c:pt>
                <c:pt idx="21">
                  <c:v>41609</c:v>
                </c:pt>
                <c:pt idx="22">
                  <c:v>11362.25</c:v>
                </c:pt>
                <c:pt idx="23">
                  <c:v>12377</c:v>
                </c:pt>
                <c:pt idx="24">
                  <c:v>835</c:v>
                </c:pt>
                <c:pt idx="25">
                  <c:v>413480</c:v>
                </c:pt>
                <c:pt idx="26">
                  <c:v>18553</c:v>
                </c:pt>
                <c:pt idx="27">
                  <c:v>2579.75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4-4719-9577-B5C7A17B8D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TEUS!$D$7:$D$34</c:f>
              <c:numCache>
                <c:formatCode>#,##0</c:formatCode>
                <c:ptCount val="28"/>
                <c:pt idx="0">
                  <c:v>0</c:v>
                </c:pt>
                <c:pt idx="1">
                  <c:v>10634.75</c:v>
                </c:pt>
                <c:pt idx="2">
                  <c:v>1116.75</c:v>
                </c:pt>
                <c:pt idx="3">
                  <c:v>0</c:v>
                </c:pt>
                <c:pt idx="4">
                  <c:v>372092</c:v>
                </c:pt>
                <c:pt idx="5">
                  <c:v>16301.75</c:v>
                </c:pt>
                <c:pt idx="6">
                  <c:v>6047</c:v>
                </c:pt>
                <c:pt idx="7">
                  <c:v>295727.75</c:v>
                </c:pt>
                <c:pt idx="8">
                  <c:v>36923</c:v>
                </c:pt>
                <c:pt idx="9">
                  <c:v>2789</c:v>
                </c:pt>
                <c:pt idx="10">
                  <c:v>4827.25</c:v>
                </c:pt>
                <c:pt idx="11">
                  <c:v>487</c:v>
                </c:pt>
                <c:pt idx="12">
                  <c:v>1053</c:v>
                </c:pt>
                <c:pt idx="13">
                  <c:v>5190</c:v>
                </c:pt>
                <c:pt idx="14">
                  <c:v>7990.5</c:v>
                </c:pt>
                <c:pt idx="15">
                  <c:v>109692</c:v>
                </c:pt>
                <c:pt idx="16">
                  <c:v>1815</c:v>
                </c:pt>
                <c:pt idx="17">
                  <c:v>3236.75</c:v>
                </c:pt>
                <c:pt idx="18">
                  <c:v>501.5</c:v>
                </c:pt>
                <c:pt idx="19">
                  <c:v>27.5</c:v>
                </c:pt>
                <c:pt idx="20">
                  <c:v>0</c:v>
                </c:pt>
                <c:pt idx="21">
                  <c:v>37311</c:v>
                </c:pt>
                <c:pt idx="22">
                  <c:v>9155.75</c:v>
                </c:pt>
                <c:pt idx="23">
                  <c:v>12511.75</c:v>
                </c:pt>
                <c:pt idx="24">
                  <c:v>1068</c:v>
                </c:pt>
                <c:pt idx="25">
                  <c:v>410014</c:v>
                </c:pt>
                <c:pt idx="26">
                  <c:v>17638</c:v>
                </c:pt>
                <c:pt idx="27">
                  <c:v>2806.5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4-4719-9577-B5C7A17B8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299168"/>
        <c:axId val="7511861"/>
      </c:barChart>
      <c:catAx>
        <c:axId val="122991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511861"/>
        <c:crosses val="autoZero"/>
        <c:auto val="1"/>
        <c:lblAlgn val="ctr"/>
        <c:lblOffset val="100"/>
        <c:noMultiLvlLbl val="0"/>
      </c:catAx>
      <c:valAx>
        <c:axId val="751186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29916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530</c:v>
                </c:pt>
                <c:pt idx="2">
                  <c:v>7</c:v>
                </c:pt>
                <c:pt idx="3">
                  <c:v>0</c:v>
                </c:pt>
                <c:pt idx="4">
                  <c:v>307614</c:v>
                </c:pt>
                <c:pt idx="5">
                  <c:v>1497.75</c:v>
                </c:pt>
                <c:pt idx="6">
                  <c:v>2</c:v>
                </c:pt>
                <c:pt idx="7">
                  <c:v>122485</c:v>
                </c:pt>
                <c:pt idx="8">
                  <c:v>389</c:v>
                </c:pt>
                <c:pt idx="9">
                  <c:v>202</c:v>
                </c:pt>
                <c:pt idx="10">
                  <c:v>20</c:v>
                </c:pt>
                <c:pt idx="11">
                  <c:v>0</c:v>
                </c:pt>
                <c:pt idx="12">
                  <c:v>48.5</c:v>
                </c:pt>
                <c:pt idx="13">
                  <c:v>2</c:v>
                </c:pt>
                <c:pt idx="14">
                  <c:v>838</c:v>
                </c:pt>
                <c:pt idx="15">
                  <c:v>87313</c:v>
                </c:pt>
                <c:pt idx="16">
                  <c:v>20259.25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4778</c:v>
                </c:pt>
                <c:pt idx="22">
                  <c:v>1814.5</c:v>
                </c:pt>
                <c:pt idx="23">
                  <c:v>0</c:v>
                </c:pt>
                <c:pt idx="24">
                  <c:v>0</c:v>
                </c:pt>
                <c:pt idx="25">
                  <c:v>188051</c:v>
                </c:pt>
                <c:pt idx="26">
                  <c:v>1445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5-4873-8549-5D52A0BDBFE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38</c:v>
                </c:pt>
                <c:pt idx="2">
                  <c:v>0</c:v>
                </c:pt>
                <c:pt idx="3">
                  <c:v>0</c:v>
                </c:pt>
                <c:pt idx="4">
                  <c:v>314859</c:v>
                </c:pt>
                <c:pt idx="5">
                  <c:v>1619</c:v>
                </c:pt>
                <c:pt idx="6">
                  <c:v>0</c:v>
                </c:pt>
                <c:pt idx="7">
                  <c:v>142361</c:v>
                </c:pt>
                <c:pt idx="8">
                  <c:v>394.75</c:v>
                </c:pt>
                <c:pt idx="9">
                  <c:v>0</c:v>
                </c:pt>
                <c:pt idx="10">
                  <c:v>10</c:v>
                </c:pt>
                <c:pt idx="11">
                  <c:v>0</c:v>
                </c:pt>
                <c:pt idx="12">
                  <c:v>30.75</c:v>
                </c:pt>
                <c:pt idx="13">
                  <c:v>4</c:v>
                </c:pt>
                <c:pt idx="14">
                  <c:v>806</c:v>
                </c:pt>
                <c:pt idx="15">
                  <c:v>63093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2220</c:v>
                </c:pt>
                <c:pt idx="22">
                  <c:v>1476.25</c:v>
                </c:pt>
                <c:pt idx="23">
                  <c:v>0</c:v>
                </c:pt>
                <c:pt idx="24">
                  <c:v>0</c:v>
                </c:pt>
                <c:pt idx="25">
                  <c:v>224461</c:v>
                </c:pt>
                <c:pt idx="26">
                  <c:v>1154</c:v>
                </c:pt>
                <c:pt idx="2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5-4873-8549-5D52A0BDB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1658615"/>
        <c:axId val="57100647"/>
      </c:barChart>
      <c:catAx>
        <c:axId val="2165861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100647"/>
        <c:crosses val="autoZero"/>
        <c:auto val="1"/>
        <c:lblAlgn val="ctr"/>
        <c:lblOffset val="100"/>
        <c:noMultiLvlLbl val="0"/>
      </c:catAx>
      <c:valAx>
        <c:axId val="5710064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65861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nacional'!$E$7:$E$34</c:f>
              <c:numCache>
                <c:formatCode>#,##0</c:formatCode>
                <c:ptCount val="28"/>
                <c:pt idx="0">
                  <c:v>0</c:v>
                </c:pt>
                <c:pt idx="1">
                  <c:v>11820</c:v>
                </c:pt>
                <c:pt idx="2">
                  <c:v>340</c:v>
                </c:pt>
                <c:pt idx="3">
                  <c:v>0</c:v>
                </c:pt>
                <c:pt idx="4">
                  <c:v>0</c:v>
                </c:pt>
                <c:pt idx="5">
                  <c:v>14081.75</c:v>
                </c:pt>
                <c:pt idx="6">
                  <c:v>6188</c:v>
                </c:pt>
                <c:pt idx="7">
                  <c:v>16296.5</c:v>
                </c:pt>
                <c:pt idx="8">
                  <c:v>1463.75</c:v>
                </c:pt>
                <c:pt idx="9">
                  <c:v>890</c:v>
                </c:pt>
                <c:pt idx="10">
                  <c:v>201.5</c:v>
                </c:pt>
                <c:pt idx="11">
                  <c:v>470</c:v>
                </c:pt>
                <c:pt idx="12">
                  <c:v>161.25</c:v>
                </c:pt>
                <c:pt idx="13">
                  <c:v>1375</c:v>
                </c:pt>
                <c:pt idx="14">
                  <c:v>6691</c:v>
                </c:pt>
                <c:pt idx="15">
                  <c:v>41331</c:v>
                </c:pt>
                <c:pt idx="16">
                  <c:v>624.5</c:v>
                </c:pt>
                <c:pt idx="17">
                  <c:v>790</c:v>
                </c:pt>
                <c:pt idx="18">
                  <c:v>482</c:v>
                </c:pt>
                <c:pt idx="19">
                  <c:v>0</c:v>
                </c:pt>
                <c:pt idx="20">
                  <c:v>0</c:v>
                </c:pt>
                <c:pt idx="21">
                  <c:v>31743</c:v>
                </c:pt>
                <c:pt idx="22">
                  <c:v>1928.25</c:v>
                </c:pt>
                <c:pt idx="23">
                  <c:v>12219</c:v>
                </c:pt>
                <c:pt idx="24">
                  <c:v>0</c:v>
                </c:pt>
                <c:pt idx="25">
                  <c:v>15864</c:v>
                </c:pt>
                <c:pt idx="26">
                  <c:v>1148</c:v>
                </c:pt>
                <c:pt idx="27">
                  <c:v>2228.5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5-4040-8761-9E0FE1E8312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nacional'!$D$7:$D$34</c:f>
              <c:numCache>
                <c:formatCode>#,##0</c:formatCode>
                <c:ptCount val="28"/>
                <c:pt idx="0">
                  <c:v>0</c:v>
                </c:pt>
                <c:pt idx="1">
                  <c:v>8683.5</c:v>
                </c:pt>
                <c:pt idx="2">
                  <c:v>457.75</c:v>
                </c:pt>
                <c:pt idx="3">
                  <c:v>0</c:v>
                </c:pt>
                <c:pt idx="4">
                  <c:v>0</c:v>
                </c:pt>
                <c:pt idx="5">
                  <c:v>12192.75</c:v>
                </c:pt>
                <c:pt idx="6">
                  <c:v>6047</c:v>
                </c:pt>
                <c:pt idx="7">
                  <c:v>16857.75</c:v>
                </c:pt>
                <c:pt idx="8">
                  <c:v>1259.5</c:v>
                </c:pt>
                <c:pt idx="9">
                  <c:v>586</c:v>
                </c:pt>
                <c:pt idx="10">
                  <c:v>408.5</c:v>
                </c:pt>
                <c:pt idx="11">
                  <c:v>469</c:v>
                </c:pt>
                <c:pt idx="12">
                  <c:v>173.5</c:v>
                </c:pt>
                <c:pt idx="13">
                  <c:v>460</c:v>
                </c:pt>
                <c:pt idx="14">
                  <c:v>6333.5</c:v>
                </c:pt>
                <c:pt idx="15">
                  <c:v>40269</c:v>
                </c:pt>
                <c:pt idx="16">
                  <c:v>671</c:v>
                </c:pt>
                <c:pt idx="17">
                  <c:v>200</c:v>
                </c:pt>
                <c:pt idx="18">
                  <c:v>501.5</c:v>
                </c:pt>
                <c:pt idx="19">
                  <c:v>0</c:v>
                </c:pt>
                <c:pt idx="20">
                  <c:v>0</c:v>
                </c:pt>
                <c:pt idx="21">
                  <c:v>31205</c:v>
                </c:pt>
                <c:pt idx="22">
                  <c:v>1761</c:v>
                </c:pt>
                <c:pt idx="23">
                  <c:v>12450.75</c:v>
                </c:pt>
                <c:pt idx="24">
                  <c:v>0</c:v>
                </c:pt>
                <c:pt idx="25">
                  <c:v>14744</c:v>
                </c:pt>
                <c:pt idx="26">
                  <c:v>1567</c:v>
                </c:pt>
                <c:pt idx="27">
                  <c:v>2406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5-4040-8761-9E0FE1E83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7095377"/>
        <c:axId val="66070379"/>
      </c:barChart>
      <c:catAx>
        <c:axId val="6709537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070379"/>
        <c:crosses val="autoZero"/>
        <c:auto val="1"/>
        <c:lblAlgn val="ctr"/>
        <c:lblOffset val="100"/>
        <c:noMultiLvlLbl val="0"/>
      </c:catAx>
      <c:valAx>
        <c:axId val="6607037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709537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exterior'!$E$7:$E$34</c:f>
              <c:numCache>
                <c:formatCode>#,##0</c:formatCode>
                <c:ptCount val="28"/>
                <c:pt idx="0">
                  <c:v>2</c:v>
                </c:pt>
                <c:pt idx="1">
                  <c:v>3345.25</c:v>
                </c:pt>
                <c:pt idx="2">
                  <c:v>1533</c:v>
                </c:pt>
                <c:pt idx="3">
                  <c:v>0</c:v>
                </c:pt>
                <c:pt idx="4">
                  <c:v>48762</c:v>
                </c:pt>
                <c:pt idx="5">
                  <c:v>2113.5</c:v>
                </c:pt>
                <c:pt idx="6">
                  <c:v>16</c:v>
                </c:pt>
                <c:pt idx="7">
                  <c:v>153355</c:v>
                </c:pt>
                <c:pt idx="8">
                  <c:v>28670.25</c:v>
                </c:pt>
                <c:pt idx="9">
                  <c:v>3111</c:v>
                </c:pt>
                <c:pt idx="10">
                  <c:v>7093</c:v>
                </c:pt>
                <c:pt idx="11">
                  <c:v>16</c:v>
                </c:pt>
                <c:pt idx="12">
                  <c:v>616</c:v>
                </c:pt>
                <c:pt idx="13">
                  <c:v>4292</c:v>
                </c:pt>
                <c:pt idx="14">
                  <c:v>855</c:v>
                </c:pt>
                <c:pt idx="15">
                  <c:v>6183</c:v>
                </c:pt>
                <c:pt idx="16">
                  <c:v>1493</c:v>
                </c:pt>
                <c:pt idx="17">
                  <c:v>2672.75</c:v>
                </c:pt>
                <c:pt idx="18">
                  <c:v>0</c:v>
                </c:pt>
                <c:pt idx="19">
                  <c:v>4</c:v>
                </c:pt>
                <c:pt idx="20">
                  <c:v>0</c:v>
                </c:pt>
                <c:pt idx="21">
                  <c:v>5088</c:v>
                </c:pt>
                <c:pt idx="22">
                  <c:v>7619.5</c:v>
                </c:pt>
                <c:pt idx="23">
                  <c:v>158</c:v>
                </c:pt>
                <c:pt idx="24">
                  <c:v>835</c:v>
                </c:pt>
                <c:pt idx="25">
                  <c:v>209565</c:v>
                </c:pt>
                <c:pt idx="26">
                  <c:v>15960</c:v>
                </c:pt>
                <c:pt idx="27">
                  <c:v>351.25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9F-468E-AFC3-94BA895CAC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1913.25</c:v>
                </c:pt>
                <c:pt idx="2">
                  <c:v>659</c:v>
                </c:pt>
                <c:pt idx="3">
                  <c:v>0</c:v>
                </c:pt>
                <c:pt idx="4">
                  <c:v>57233</c:v>
                </c:pt>
                <c:pt idx="5">
                  <c:v>2490</c:v>
                </c:pt>
                <c:pt idx="6">
                  <c:v>0</c:v>
                </c:pt>
                <c:pt idx="7">
                  <c:v>136509</c:v>
                </c:pt>
                <c:pt idx="8">
                  <c:v>35268.75</c:v>
                </c:pt>
                <c:pt idx="9">
                  <c:v>2203</c:v>
                </c:pt>
                <c:pt idx="10">
                  <c:v>4408.75</c:v>
                </c:pt>
                <c:pt idx="11">
                  <c:v>18</c:v>
                </c:pt>
                <c:pt idx="12">
                  <c:v>848.75</c:v>
                </c:pt>
                <c:pt idx="13">
                  <c:v>4726</c:v>
                </c:pt>
                <c:pt idx="14">
                  <c:v>851</c:v>
                </c:pt>
                <c:pt idx="15">
                  <c:v>6330</c:v>
                </c:pt>
                <c:pt idx="16">
                  <c:v>1142</c:v>
                </c:pt>
                <c:pt idx="17">
                  <c:v>3036.75</c:v>
                </c:pt>
                <c:pt idx="18">
                  <c:v>0</c:v>
                </c:pt>
                <c:pt idx="19">
                  <c:v>27.5</c:v>
                </c:pt>
                <c:pt idx="20">
                  <c:v>0</c:v>
                </c:pt>
                <c:pt idx="21">
                  <c:v>3886</c:v>
                </c:pt>
                <c:pt idx="22">
                  <c:v>5918.5</c:v>
                </c:pt>
                <c:pt idx="23">
                  <c:v>61</c:v>
                </c:pt>
                <c:pt idx="24">
                  <c:v>1068</c:v>
                </c:pt>
                <c:pt idx="25">
                  <c:v>170809</c:v>
                </c:pt>
                <c:pt idx="26">
                  <c:v>14917</c:v>
                </c:pt>
                <c:pt idx="27">
                  <c:v>396.5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9F-468E-AFC3-94BA895CA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4254417"/>
        <c:axId val="16840610"/>
      </c:barChart>
      <c:catAx>
        <c:axId val="5425441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840610"/>
        <c:crosses val="autoZero"/>
        <c:auto val="1"/>
        <c:lblAlgn val="ctr"/>
        <c:lblOffset val="100"/>
        <c:noMultiLvlLbl val="0"/>
      </c:catAx>
      <c:valAx>
        <c:axId val="1684061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25441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número'!$E$7:$E$34</c:f>
              <c:numCache>
                <c:formatCode>#,##0</c:formatCode>
                <c:ptCount val="28"/>
                <c:pt idx="0">
                  <c:v>81</c:v>
                </c:pt>
                <c:pt idx="1">
                  <c:v>64</c:v>
                </c:pt>
                <c:pt idx="2">
                  <c:v>110</c:v>
                </c:pt>
                <c:pt idx="3">
                  <c:v>59</c:v>
                </c:pt>
                <c:pt idx="4">
                  <c:v>2467</c:v>
                </c:pt>
                <c:pt idx="5">
                  <c:v>138</c:v>
                </c:pt>
                <c:pt idx="6">
                  <c:v>2982</c:v>
                </c:pt>
                <c:pt idx="7">
                  <c:v>553</c:v>
                </c:pt>
                <c:pt idx="8">
                  <c:v>189</c:v>
                </c:pt>
                <c:pt idx="9">
                  <c:v>168</c:v>
                </c:pt>
                <c:pt idx="10">
                  <c:v>100</c:v>
                </c:pt>
                <c:pt idx="11">
                  <c:v>870</c:v>
                </c:pt>
                <c:pt idx="12">
                  <c:v>54</c:v>
                </c:pt>
                <c:pt idx="13">
                  <c:v>86</c:v>
                </c:pt>
                <c:pt idx="14">
                  <c:v>167</c:v>
                </c:pt>
                <c:pt idx="15">
                  <c:v>1260</c:v>
                </c:pt>
                <c:pt idx="16">
                  <c:v>94</c:v>
                </c:pt>
                <c:pt idx="17">
                  <c:v>37</c:v>
                </c:pt>
                <c:pt idx="18">
                  <c:v>69</c:v>
                </c:pt>
                <c:pt idx="19">
                  <c:v>72</c:v>
                </c:pt>
                <c:pt idx="20">
                  <c:v>51</c:v>
                </c:pt>
                <c:pt idx="21">
                  <c:v>1503</c:v>
                </c:pt>
                <c:pt idx="22">
                  <c:v>103</c:v>
                </c:pt>
                <c:pt idx="23">
                  <c:v>56</c:v>
                </c:pt>
                <c:pt idx="24">
                  <c:v>175</c:v>
                </c:pt>
                <c:pt idx="25">
                  <c:v>578</c:v>
                </c:pt>
                <c:pt idx="26">
                  <c:v>122</c:v>
                </c:pt>
                <c:pt idx="27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E-4CEB-A03E-C97F0E5D8C1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número'!$D$7:$D$34</c:f>
              <c:numCache>
                <c:formatCode>#,##0</c:formatCode>
                <c:ptCount val="28"/>
                <c:pt idx="0">
                  <c:v>82</c:v>
                </c:pt>
                <c:pt idx="1">
                  <c:v>54</c:v>
                </c:pt>
                <c:pt idx="2">
                  <c:v>134</c:v>
                </c:pt>
                <c:pt idx="3">
                  <c:v>56</c:v>
                </c:pt>
                <c:pt idx="4">
                  <c:v>2527</c:v>
                </c:pt>
                <c:pt idx="5">
                  <c:v>134</c:v>
                </c:pt>
                <c:pt idx="6">
                  <c:v>3052</c:v>
                </c:pt>
                <c:pt idx="7">
                  <c:v>642</c:v>
                </c:pt>
                <c:pt idx="8">
                  <c:v>197</c:v>
                </c:pt>
                <c:pt idx="9">
                  <c:v>158</c:v>
                </c:pt>
                <c:pt idx="10">
                  <c:v>95</c:v>
                </c:pt>
                <c:pt idx="11">
                  <c:v>861</c:v>
                </c:pt>
                <c:pt idx="12">
                  <c:v>55</c:v>
                </c:pt>
                <c:pt idx="13">
                  <c:v>91</c:v>
                </c:pt>
                <c:pt idx="14">
                  <c:v>205</c:v>
                </c:pt>
                <c:pt idx="15">
                  <c:v>1137</c:v>
                </c:pt>
                <c:pt idx="16">
                  <c:v>129</c:v>
                </c:pt>
                <c:pt idx="17">
                  <c:v>40</c:v>
                </c:pt>
                <c:pt idx="18">
                  <c:v>97</c:v>
                </c:pt>
                <c:pt idx="19">
                  <c:v>79</c:v>
                </c:pt>
                <c:pt idx="20">
                  <c:v>68</c:v>
                </c:pt>
                <c:pt idx="21">
                  <c:v>1406</c:v>
                </c:pt>
                <c:pt idx="22">
                  <c:v>122</c:v>
                </c:pt>
                <c:pt idx="23">
                  <c:v>76</c:v>
                </c:pt>
                <c:pt idx="24">
                  <c:v>202</c:v>
                </c:pt>
                <c:pt idx="25">
                  <c:v>618</c:v>
                </c:pt>
                <c:pt idx="26">
                  <c:v>156</c:v>
                </c:pt>
                <c:pt idx="27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E-4CEB-A03E-C97F0E5D8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1542436"/>
        <c:axId val="44651021"/>
      </c:barChart>
      <c:catAx>
        <c:axId val="4154243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651021"/>
        <c:crosses val="autoZero"/>
        <c:auto val="1"/>
        <c:lblAlgn val="ctr"/>
        <c:lblOffset val="100"/>
        <c:noMultiLvlLbl val="0"/>
      </c:catAx>
      <c:valAx>
        <c:axId val="4465102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54243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presentación'!$E$7:$E$34</c:f>
              <c:numCache>
                <c:formatCode>#,##0</c:formatCode>
                <c:ptCount val="28"/>
                <c:pt idx="0">
                  <c:v>776737</c:v>
                </c:pt>
                <c:pt idx="1">
                  <c:v>209715</c:v>
                </c:pt>
                <c:pt idx="2">
                  <c:v>350522</c:v>
                </c:pt>
                <c:pt idx="3">
                  <c:v>366409</c:v>
                </c:pt>
                <c:pt idx="4">
                  <c:v>7634835</c:v>
                </c:pt>
                <c:pt idx="5">
                  <c:v>462228</c:v>
                </c:pt>
                <c:pt idx="6">
                  <c:v>1234685</c:v>
                </c:pt>
                <c:pt idx="7">
                  <c:v>4691831</c:v>
                </c:pt>
                <c:pt idx="8">
                  <c:v>2386800</c:v>
                </c:pt>
                <c:pt idx="9">
                  <c:v>3136445</c:v>
                </c:pt>
                <c:pt idx="10">
                  <c:v>1472105</c:v>
                </c:pt>
                <c:pt idx="11">
                  <c:v>96305</c:v>
                </c:pt>
                <c:pt idx="12">
                  <c:v>407066</c:v>
                </c:pt>
                <c:pt idx="13">
                  <c:v>1342837</c:v>
                </c:pt>
                <c:pt idx="14">
                  <c:v>2553971</c:v>
                </c:pt>
                <c:pt idx="15">
                  <c:v>2898263</c:v>
                </c:pt>
                <c:pt idx="16">
                  <c:v>398496</c:v>
                </c:pt>
                <c:pt idx="17">
                  <c:v>179276</c:v>
                </c:pt>
                <c:pt idx="18">
                  <c:v>44279</c:v>
                </c:pt>
                <c:pt idx="19">
                  <c:v>207702</c:v>
                </c:pt>
                <c:pt idx="20">
                  <c:v>206559</c:v>
                </c:pt>
                <c:pt idx="21">
                  <c:v>1213072</c:v>
                </c:pt>
                <c:pt idx="22">
                  <c:v>412037</c:v>
                </c:pt>
                <c:pt idx="23">
                  <c:v>298881</c:v>
                </c:pt>
                <c:pt idx="24">
                  <c:v>2327148</c:v>
                </c:pt>
                <c:pt idx="25">
                  <c:v>6043562</c:v>
                </c:pt>
                <c:pt idx="26">
                  <c:v>319765</c:v>
                </c:pt>
                <c:pt idx="27">
                  <c:v>90784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9-4755-865B-2A34AFB513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presentación'!$D$7:$D$34</c:f>
              <c:numCache>
                <c:formatCode>#,##0</c:formatCode>
                <c:ptCount val="28"/>
                <c:pt idx="0">
                  <c:v>1155362</c:v>
                </c:pt>
                <c:pt idx="1">
                  <c:v>204239</c:v>
                </c:pt>
                <c:pt idx="2">
                  <c:v>383984</c:v>
                </c:pt>
                <c:pt idx="3">
                  <c:v>379755</c:v>
                </c:pt>
                <c:pt idx="4">
                  <c:v>8354876</c:v>
                </c:pt>
                <c:pt idx="5">
                  <c:v>398386</c:v>
                </c:pt>
                <c:pt idx="6">
                  <c:v>1106876</c:v>
                </c:pt>
                <c:pt idx="7">
                  <c:v>4935633</c:v>
                </c:pt>
                <c:pt idx="8">
                  <c:v>2984413</c:v>
                </c:pt>
                <c:pt idx="9">
                  <c:v>3075010</c:v>
                </c:pt>
                <c:pt idx="10">
                  <c:v>1049671</c:v>
                </c:pt>
                <c:pt idx="11">
                  <c:v>120214</c:v>
                </c:pt>
                <c:pt idx="12">
                  <c:v>618851</c:v>
                </c:pt>
                <c:pt idx="13">
                  <c:v>1328070</c:v>
                </c:pt>
                <c:pt idx="14">
                  <c:v>2987525</c:v>
                </c:pt>
                <c:pt idx="15">
                  <c:v>2423787</c:v>
                </c:pt>
                <c:pt idx="16">
                  <c:v>299777</c:v>
                </c:pt>
                <c:pt idx="17">
                  <c:v>301259</c:v>
                </c:pt>
                <c:pt idx="18">
                  <c:v>42234</c:v>
                </c:pt>
                <c:pt idx="19">
                  <c:v>260781</c:v>
                </c:pt>
                <c:pt idx="20">
                  <c:v>250353</c:v>
                </c:pt>
                <c:pt idx="21">
                  <c:v>1094816</c:v>
                </c:pt>
                <c:pt idx="22">
                  <c:v>684201</c:v>
                </c:pt>
                <c:pt idx="23">
                  <c:v>390838</c:v>
                </c:pt>
                <c:pt idx="24">
                  <c:v>3079921</c:v>
                </c:pt>
                <c:pt idx="25">
                  <c:v>6291758</c:v>
                </c:pt>
                <c:pt idx="26">
                  <c:v>343259</c:v>
                </c:pt>
                <c:pt idx="27">
                  <c:v>99104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9-4755-865B-2A34AFB51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2836474"/>
        <c:axId val="45380580"/>
      </c:barChart>
      <c:catAx>
        <c:axId val="3283647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380580"/>
        <c:crosses val="autoZero"/>
        <c:auto val="1"/>
        <c:lblAlgn val="ctr"/>
        <c:lblOffset val="100"/>
        <c:noMultiLvlLbl val="0"/>
      </c:catAx>
      <c:valAx>
        <c:axId val="4538058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83647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GT'!$E$7:$E$34</c:f>
              <c:numCache>
                <c:formatCode>#,##0</c:formatCode>
                <c:ptCount val="28"/>
                <c:pt idx="0">
                  <c:v>1209361</c:v>
                </c:pt>
                <c:pt idx="1">
                  <c:v>702046</c:v>
                </c:pt>
                <c:pt idx="2">
                  <c:v>2016323</c:v>
                </c:pt>
                <c:pt idx="3">
                  <c:v>469747</c:v>
                </c:pt>
                <c:pt idx="4">
                  <c:v>43900764</c:v>
                </c:pt>
                <c:pt idx="5">
                  <c:v>1815784</c:v>
                </c:pt>
                <c:pt idx="6">
                  <c:v>16795202</c:v>
                </c:pt>
                <c:pt idx="7">
                  <c:v>22236443</c:v>
                </c:pt>
                <c:pt idx="8">
                  <c:v>3527561</c:v>
                </c:pt>
                <c:pt idx="9">
                  <c:v>3916813</c:v>
                </c:pt>
                <c:pt idx="10">
                  <c:v>1633351</c:v>
                </c:pt>
                <c:pt idx="11">
                  <c:v>6302361</c:v>
                </c:pt>
                <c:pt idx="12">
                  <c:v>678852</c:v>
                </c:pt>
                <c:pt idx="13">
                  <c:v>1397922</c:v>
                </c:pt>
                <c:pt idx="14">
                  <c:v>3120910</c:v>
                </c:pt>
                <c:pt idx="15">
                  <c:v>32113951</c:v>
                </c:pt>
                <c:pt idx="16">
                  <c:v>4116828</c:v>
                </c:pt>
                <c:pt idx="17">
                  <c:v>279259</c:v>
                </c:pt>
                <c:pt idx="18">
                  <c:v>1912089</c:v>
                </c:pt>
                <c:pt idx="19">
                  <c:v>1113218</c:v>
                </c:pt>
                <c:pt idx="20">
                  <c:v>411650</c:v>
                </c:pt>
                <c:pt idx="21">
                  <c:v>21464567</c:v>
                </c:pt>
                <c:pt idx="22">
                  <c:v>1617738</c:v>
                </c:pt>
                <c:pt idx="23">
                  <c:v>419906</c:v>
                </c:pt>
                <c:pt idx="24">
                  <c:v>3355802</c:v>
                </c:pt>
                <c:pt idx="25">
                  <c:v>22116565</c:v>
                </c:pt>
                <c:pt idx="26">
                  <c:v>2979732</c:v>
                </c:pt>
                <c:pt idx="27">
                  <c:v>161592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BF-4206-8A10-BBCF0B8B449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GT'!$D$7:$D$34</c:f>
              <c:numCache>
                <c:formatCode>#,##0</c:formatCode>
                <c:ptCount val="28"/>
                <c:pt idx="0">
                  <c:v>1556733</c:v>
                </c:pt>
                <c:pt idx="1">
                  <c:v>548180</c:v>
                </c:pt>
                <c:pt idx="2">
                  <c:v>2131887</c:v>
                </c:pt>
                <c:pt idx="3">
                  <c:v>402073</c:v>
                </c:pt>
                <c:pt idx="4">
                  <c:v>48357023</c:v>
                </c:pt>
                <c:pt idx="5">
                  <c:v>2451398</c:v>
                </c:pt>
                <c:pt idx="6">
                  <c:v>17177306</c:v>
                </c:pt>
                <c:pt idx="7">
                  <c:v>25184951</c:v>
                </c:pt>
                <c:pt idx="8">
                  <c:v>4149021</c:v>
                </c:pt>
                <c:pt idx="9">
                  <c:v>2986584</c:v>
                </c:pt>
                <c:pt idx="10">
                  <c:v>1245576</c:v>
                </c:pt>
                <c:pt idx="11">
                  <c:v>6046805</c:v>
                </c:pt>
                <c:pt idx="12">
                  <c:v>768909</c:v>
                </c:pt>
                <c:pt idx="13">
                  <c:v>1579504</c:v>
                </c:pt>
                <c:pt idx="14">
                  <c:v>3970229</c:v>
                </c:pt>
                <c:pt idx="15">
                  <c:v>27981177</c:v>
                </c:pt>
                <c:pt idx="16">
                  <c:v>3506895</c:v>
                </c:pt>
                <c:pt idx="17">
                  <c:v>341682</c:v>
                </c:pt>
                <c:pt idx="18">
                  <c:v>2791936</c:v>
                </c:pt>
                <c:pt idx="19">
                  <c:v>955852</c:v>
                </c:pt>
                <c:pt idx="20">
                  <c:v>525600</c:v>
                </c:pt>
                <c:pt idx="21">
                  <c:v>20201954</c:v>
                </c:pt>
                <c:pt idx="22">
                  <c:v>2350908</c:v>
                </c:pt>
                <c:pt idx="23">
                  <c:v>457634</c:v>
                </c:pt>
                <c:pt idx="24">
                  <c:v>4006881</c:v>
                </c:pt>
                <c:pt idx="25">
                  <c:v>22955435</c:v>
                </c:pt>
                <c:pt idx="26">
                  <c:v>3328548</c:v>
                </c:pt>
                <c:pt idx="27">
                  <c:v>207165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BF-4206-8A10-BBCF0B8B4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153447"/>
        <c:axId val="13944523"/>
      </c:barChart>
      <c:catAx>
        <c:axId val="715344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944523"/>
        <c:crosses val="autoZero"/>
        <c:auto val="1"/>
        <c:lblAlgn val="ctr"/>
        <c:lblOffset val="100"/>
        <c:noMultiLvlLbl val="0"/>
      </c:catAx>
      <c:valAx>
        <c:axId val="1394452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15344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Cruceros!$E$7:$E$34</c:f>
              <c:numCache>
                <c:formatCode>#,##0</c:formatCode>
                <c:ptCount val="28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</c:v>
                </c:pt>
                <c:pt idx="6">
                  <c:v>15</c:v>
                </c:pt>
                <c:pt idx="7">
                  <c:v>23</c:v>
                </c:pt>
                <c:pt idx="8">
                  <c:v>0</c:v>
                </c:pt>
                <c:pt idx="9">
                  <c:v>6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110</c:v>
                </c:pt>
                <c:pt idx="16">
                  <c:v>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90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10</c:v>
                </c:pt>
                <c:pt idx="26">
                  <c:v>6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6-4A50-99F9-0DBF01617224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Cruceros!$D$7:$D$34</c:f>
              <c:numCache>
                <c:formatCode>#,##0</c:formatCode>
                <c:ptCount val="28"/>
                <c:pt idx="0">
                  <c:v>4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</c:v>
                </c:pt>
                <c:pt idx="6">
                  <c:v>15</c:v>
                </c:pt>
                <c:pt idx="7">
                  <c:v>24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82</c:v>
                </c:pt>
                <c:pt idx="16">
                  <c:v>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69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7</c:v>
                </c:pt>
                <c:pt idx="26">
                  <c:v>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6-4A50-99F9-0DBF01617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6080472"/>
        <c:axId val="62039331"/>
      </c:barChart>
      <c:catAx>
        <c:axId val="2608047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039331"/>
        <c:crosses val="autoZero"/>
        <c:auto val="1"/>
        <c:lblAlgn val="ctr"/>
        <c:lblOffset val="100"/>
        <c:noMultiLvlLbl val="0"/>
      </c:catAx>
      <c:valAx>
        <c:axId val="6203933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08047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total'!$E$7:$E$34</c:f>
              <c:numCache>
                <c:formatCode>#,##0</c:formatCode>
                <c:ptCount val="28"/>
                <c:pt idx="0">
                  <c:v>5677</c:v>
                </c:pt>
                <c:pt idx="1">
                  <c:v>10267</c:v>
                </c:pt>
                <c:pt idx="2">
                  <c:v>40956</c:v>
                </c:pt>
                <c:pt idx="3">
                  <c:v>0</c:v>
                </c:pt>
                <c:pt idx="4">
                  <c:v>399875</c:v>
                </c:pt>
                <c:pt idx="5">
                  <c:v>15109</c:v>
                </c:pt>
                <c:pt idx="6">
                  <c:v>308099</c:v>
                </c:pt>
                <c:pt idx="7">
                  <c:v>179492</c:v>
                </c:pt>
                <c:pt idx="8">
                  <c:v>4367</c:v>
                </c:pt>
                <c:pt idx="9">
                  <c:v>8115</c:v>
                </c:pt>
                <c:pt idx="10">
                  <c:v>0</c:v>
                </c:pt>
                <c:pt idx="11">
                  <c:v>147737</c:v>
                </c:pt>
                <c:pt idx="12">
                  <c:v>0</c:v>
                </c:pt>
                <c:pt idx="13">
                  <c:v>0</c:v>
                </c:pt>
                <c:pt idx="14">
                  <c:v>2894</c:v>
                </c:pt>
                <c:pt idx="15">
                  <c:v>416065</c:v>
                </c:pt>
                <c:pt idx="16">
                  <c:v>38904</c:v>
                </c:pt>
                <c:pt idx="17">
                  <c:v>0</c:v>
                </c:pt>
                <c:pt idx="18">
                  <c:v>42318</c:v>
                </c:pt>
                <c:pt idx="19">
                  <c:v>7749</c:v>
                </c:pt>
                <c:pt idx="20">
                  <c:v>0</c:v>
                </c:pt>
                <c:pt idx="21">
                  <c:v>684691</c:v>
                </c:pt>
                <c:pt idx="22">
                  <c:v>6048</c:v>
                </c:pt>
                <c:pt idx="23">
                  <c:v>295</c:v>
                </c:pt>
                <c:pt idx="24">
                  <c:v>0</c:v>
                </c:pt>
                <c:pt idx="25">
                  <c:v>69995</c:v>
                </c:pt>
                <c:pt idx="26">
                  <c:v>9809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F-4435-B65C-C639A4EB950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total'!$D$7:$D$34</c:f>
              <c:numCache>
                <c:formatCode>#,##0</c:formatCode>
                <c:ptCount val="28"/>
                <c:pt idx="0">
                  <c:v>9704</c:v>
                </c:pt>
                <c:pt idx="1">
                  <c:v>8151</c:v>
                </c:pt>
                <c:pt idx="2">
                  <c:v>40825</c:v>
                </c:pt>
                <c:pt idx="3">
                  <c:v>0</c:v>
                </c:pt>
                <c:pt idx="4">
                  <c:v>362170</c:v>
                </c:pt>
                <c:pt idx="5">
                  <c:v>33070</c:v>
                </c:pt>
                <c:pt idx="6">
                  <c:v>300476</c:v>
                </c:pt>
                <c:pt idx="7">
                  <c:v>179890</c:v>
                </c:pt>
                <c:pt idx="8">
                  <c:v>13</c:v>
                </c:pt>
                <c:pt idx="9">
                  <c:v>0</c:v>
                </c:pt>
                <c:pt idx="10">
                  <c:v>0</c:v>
                </c:pt>
                <c:pt idx="11">
                  <c:v>134674</c:v>
                </c:pt>
                <c:pt idx="12">
                  <c:v>0</c:v>
                </c:pt>
                <c:pt idx="13">
                  <c:v>0</c:v>
                </c:pt>
                <c:pt idx="14">
                  <c:v>4194</c:v>
                </c:pt>
                <c:pt idx="15">
                  <c:v>343509</c:v>
                </c:pt>
                <c:pt idx="16">
                  <c:v>35376</c:v>
                </c:pt>
                <c:pt idx="17">
                  <c:v>0</c:v>
                </c:pt>
                <c:pt idx="18">
                  <c:v>41045</c:v>
                </c:pt>
                <c:pt idx="19">
                  <c:v>8773</c:v>
                </c:pt>
                <c:pt idx="20">
                  <c:v>0</c:v>
                </c:pt>
                <c:pt idx="21">
                  <c:v>578376</c:v>
                </c:pt>
                <c:pt idx="22">
                  <c:v>11090</c:v>
                </c:pt>
                <c:pt idx="23">
                  <c:v>310</c:v>
                </c:pt>
                <c:pt idx="24">
                  <c:v>0</c:v>
                </c:pt>
                <c:pt idx="25">
                  <c:v>75337</c:v>
                </c:pt>
                <c:pt idx="26">
                  <c:v>6811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F-4435-B65C-C639A4EB9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6877382"/>
        <c:axId val="20986159"/>
      </c:barChart>
      <c:catAx>
        <c:axId val="3687738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986159"/>
        <c:crosses val="autoZero"/>
        <c:auto val="1"/>
        <c:lblAlgn val="ctr"/>
        <c:lblOffset val="100"/>
        <c:noMultiLvlLbl val="0"/>
      </c:catAx>
      <c:valAx>
        <c:axId val="2098615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87738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regulares'!$E$7:$E$34</c:f>
              <c:numCache>
                <c:formatCode>#,##0</c:formatCode>
                <c:ptCount val="28"/>
                <c:pt idx="0">
                  <c:v>0</c:v>
                </c:pt>
                <c:pt idx="1">
                  <c:v>10267</c:v>
                </c:pt>
                <c:pt idx="2">
                  <c:v>40956</c:v>
                </c:pt>
                <c:pt idx="3">
                  <c:v>0</c:v>
                </c:pt>
                <c:pt idx="4">
                  <c:v>399875</c:v>
                </c:pt>
                <c:pt idx="5">
                  <c:v>2590</c:v>
                </c:pt>
                <c:pt idx="6">
                  <c:v>256861</c:v>
                </c:pt>
                <c:pt idx="7">
                  <c:v>68438</c:v>
                </c:pt>
                <c:pt idx="8">
                  <c:v>4367</c:v>
                </c:pt>
                <c:pt idx="9">
                  <c:v>0</c:v>
                </c:pt>
                <c:pt idx="10">
                  <c:v>0</c:v>
                </c:pt>
                <c:pt idx="11">
                  <c:v>146889</c:v>
                </c:pt>
                <c:pt idx="12">
                  <c:v>0</c:v>
                </c:pt>
                <c:pt idx="13">
                  <c:v>0</c:v>
                </c:pt>
                <c:pt idx="14">
                  <c:v>2894</c:v>
                </c:pt>
                <c:pt idx="15">
                  <c:v>97332</c:v>
                </c:pt>
                <c:pt idx="16">
                  <c:v>26476</c:v>
                </c:pt>
                <c:pt idx="17">
                  <c:v>0</c:v>
                </c:pt>
                <c:pt idx="18">
                  <c:v>42318</c:v>
                </c:pt>
                <c:pt idx="19">
                  <c:v>7749</c:v>
                </c:pt>
                <c:pt idx="20">
                  <c:v>0</c:v>
                </c:pt>
                <c:pt idx="21">
                  <c:v>430337</c:v>
                </c:pt>
                <c:pt idx="22">
                  <c:v>6048</c:v>
                </c:pt>
                <c:pt idx="23">
                  <c:v>0</c:v>
                </c:pt>
                <c:pt idx="24">
                  <c:v>0</c:v>
                </c:pt>
                <c:pt idx="25">
                  <c:v>51267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C-43D5-B0A4-02B0546F78B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regulares'!$D$7:$D$34</c:f>
              <c:numCache>
                <c:formatCode>#,##0</c:formatCode>
                <c:ptCount val="28"/>
                <c:pt idx="0">
                  <c:v>0</c:v>
                </c:pt>
                <c:pt idx="1">
                  <c:v>5990</c:v>
                </c:pt>
                <c:pt idx="2">
                  <c:v>40825</c:v>
                </c:pt>
                <c:pt idx="3">
                  <c:v>0</c:v>
                </c:pt>
                <c:pt idx="4">
                  <c:v>362170</c:v>
                </c:pt>
                <c:pt idx="5">
                  <c:v>1817</c:v>
                </c:pt>
                <c:pt idx="6">
                  <c:v>244370</c:v>
                </c:pt>
                <c:pt idx="7">
                  <c:v>68854</c:v>
                </c:pt>
                <c:pt idx="8">
                  <c:v>13</c:v>
                </c:pt>
                <c:pt idx="9">
                  <c:v>0</c:v>
                </c:pt>
                <c:pt idx="10">
                  <c:v>0</c:v>
                </c:pt>
                <c:pt idx="11">
                  <c:v>134674</c:v>
                </c:pt>
                <c:pt idx="12">
                  <c:v>0</c:v>
                </c:pt>
                <c:pt idx="13">
                  <c:v>0</c:v>
                </c:pt>
                <c:pt idx="14">
                  <c:v>4194</c:v>
                </c:pt>
                <c:pt idx="15">
                  <c:v>100658</c:v>
                </c:pt>
                <c:pt idx="16">
                  <c:v>25068</c:v>
                </c:pt>
                <c:pt idx="17">
                  <c:v>0</c:v>
                </c:pt>
                <c:pt idx="18">
                  <c:v>41045</c:v>
                </c:pt>
                <c:pt idx="19">
                  <c:v>8773</c:v>
                </c:pt>
                <c:pt idx="20">
                  <c:v>0</c:v>
                </c:pt>
                <c:pt idx="21">
                  <c:v>404236</c:v>
                </c:pt>
                <c:pt idx="22">
                  <c:v>11086</c:v>
                </c:pt>
                <c:pt idx="23">
                  <c:v>0</c:v>
                </c:pt>
                <c:pt idx="24">
                  <c:v>0</c:v>
                </c:pt>
                <c:pt idx="25">
                  <c:v>51083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C-43D5-B0A4-02B0546F7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5756021"/>
        <c:axId val="65355247"/>
      </c:barChart>
      <c:catAx>
        <c:axId val="5575602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355247"/>
        <c:crosses val="autoZero"/>
        <c:auto val="1"/>
        <c:lblAlgn val="ctr"/>
        <c:lblOffset val="100"/>
        <c:noMultiLvlLbl val="0"/>
      </c:catAx>
      <c:valAx>
        <c:axId val="6535524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75602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crucero'!$E$7:$E$34</c:f>
              <c:numCache>
                <c:formatCode>#,##0</c:formatCode>
                <c:ptCount val="28"/>
                <c:pt idx="0">
                  <c:v>5677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12519</c:v>
                </c:pt>
                <c:pt idx="6">
                  <c:v>51238</c:v>
                </c:pt>
                <c:pt idx="7">
                  <c:v>111054</c:v>
                </c:pt>
                <c:pt idx="8">
                  <c:v>0</c:v>
                </c:pt>
                <c:pt idx="9">
                  <c:v>8115</c:v>
                </c:pt>
                <c:pt idx="10">
                  <c:v>0</c:v>
                </c:pt>
                <c:pt idx="11">
                  <c:v>848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318733</c:v>
                </c:pt>
                <c:pt idx="16">
                  <c:v>12428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254354</c:v>
                </c:pt>
                <c:pt idx="22">
                  <c:v>0</c:v>
                </c:pt>
                <c:pt idx="23">
                  <c:v>295</c:v>
                </c:pt>
                <c:pt idx="24">
                  <c:v>0</c:v>
                </c:pt>
                <c:pt idx="25">
                  <c:v>18728</c:v>
                </c:pt>
                <c:pt idx="26">
                  <c:v>9809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4-4CA6-AE04-1A99204756F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crucero'!$D$7:$D$34</c:f>
              <c:numCache>
                <c:formatCode>#,##0</c:formatCode>
                <c:ptCount val="28"/>
                <c:pt idx="0">
                  <c:v>9704</c:v>
                </c:pt>
                <c:pt idx="1">
                  <c:v>2161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31253</c:v>
                </c:pt>
                <c:pt idx="6">
                  <c:v>56106</c:v>
                </c:pt>
                <c:pt idx="7">
                  <c:v>111036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242851</c:v>
                </c:pt>
                <c:pt idx="16">
                  <c:v>10308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174140</c:v>
                </c:pt>
                <c:pt idx="22">
                  <c:v>4</c:v>
                </c:pt>
                <c:pt idx="23">
                  <c:v>310</c:v>
                </c:pt>
                <c:pt idx="24">
                  <c:v>0</c:v>
                </c:pt>
                <c:pt idx="25">
                  <c:v>24254</c:v>
                </c:pt>
                <c:pt idx="26">
                  <c:v>6811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B4-4CA6-AE04-1A9920475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76043"/>
        <c:axId val="59755335"/>
      </c:barChart>
      <c:catAx>
        <c:axId val="77604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755335"/>
        <c:crosses val="autoZero"/>
        <c:auto val="1"/>
        <c:lblAlgn val="ctr"/>
        <c:lblOffset val="100"/>
        <c:noMultiLvlLbl val="0"/>
      </c:catAx>
      <c:valAx>
        <c:axId val="5975533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7604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pasaje'!$E$7:$E$34</c:f>
              <c:numCache>
                <c:formatCode>#,##0</c:formatCode>
                <c:ptCount val="28"/>
                <c:pt idx="0">
                  <c:v>0</c:v>
                </c:pt>
                <c:pt idx="1">
                  <c:v>3946</c:v>
                </c:pt>
                <c:pt idx="2">
                  <c:v>12275</c:v>
                </c:pt>
                <c:pt idx="3">
                  <c:v>0</c:v>
                </c:pt>
                <c:pt idx="4">
                  <c:v>92495</c:v>
                </c:pt>
                <c:pt idx="5">
                  <c:v>1569</c:v>
                </c:pt>
                <c:pt idx="6">
                  <c:v>65908</c:v>
                </c:pt>
                <c:pt idx="7">
                  <c:v>23870</c:v>
                </c:pt>
                <c:pt idx="8">
                  <c:v>1952</c:v>
                </c:pt>
                <c:pt idx="9">
                  <c:v>0</c:v>
                </c:pt>
                <c:pt idx="10">
                  <c:v>0</c:v>
                </c:pt>
                <c:pt idx="11">
                  <c:v>39466</c:v>
                </c:pt>
                <c:pt idx="12">
                  <c:v>0</c:v>
                </c:pt>
                <c:pt idx="13">
                  <c:v>0</c:v>
                </c:pt>
                <c:pt idx="14">
                  <c:v>1759</c:v>
                </c:pt>
                <c:pt idx="15">
                  <c:v>43718</c:v>
                </c:pt>
                <c:pt idx="16">
                  <c:v>5891</c:v>
                </c:pt>
                <c:pt idx="17">
                  <c:v>0</c:v>
                </c:pt>
                <c:pt idx="18">
                  <c:v>10620</c:v>
                </c:pt>
                <c:pt idx="19">
                  <c:v>2112</c:v>
                </c:pt>
                <c:pt idx="20">
                  <c:v>0</c:v>
                </c:pt>
                <c:pt idx="21">
                  <c:v>130692</c:v>
                </c:pt>
                <c:pt idx="22">
                  <c:v>2872</c:v>
                </c:pt>
                <c:pt idx="23">
                  <c:v>0</c:v>
                </c:pt>
                <c:pt idx="24">
                  <c:v>0</c:v>
                </c:pt>
                <c:pt idx="25">
                  <c:v>15902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3-4BE3-8B92-16935B3EE76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pasaje'!$D$7:$D$34</c:f>
              <c:numCache>
                <c:formatCode>#,##0</c:formatCode>
                <c:ptCount val="28"/>
                <c:pt idx="0">
                  <c:v>0</c:v>
                </c:pt>
                <c:pt idx="1">
                  <c:v>1580</c:v>
                </c:pt>
                <c:pt idx="2">
                  <c:v>11445</c:v>
                </c:pt>
                <c:pt idx="3">
                  <c:v>0</c:v>
                </c:pt>
                <c:pt idx="4">
                  <c:v>81160</c:v>
                </c:pt>
                <c:pt idx="5">
                  <c:v>1102</c:v>
                </c:pt>
                <c:pt idx="6">
                  <c:v>54605</c:v>
                </c:pt>
                <c:pt idx="7">
                  <c:v>22448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33915</c:v>
                </c:pt>
                <c:pt idx="12">
                  <c:v>0</c:v>
                </c:pt>
                <c:pt idx="13">
                  <c:v>0</c:v>
                </c:pt>
                <c:pt idx="14">
                  <c:v>2628</c:v>
                </c:pt>
                <c:pt idx="15">
                  <c:v>44902</c:v>
                </c:pt>
                <c:pt idx="16">
                  <c:v>5466</c:v>
                </c:pt>
                <c:pt idx="17">
                  <c:v>0</c:v>
                </c:pt>
                <c:pt idx="18">
                  <c:v>10120</c:v>
                </c:pt>
                <c:pt idx="19">
                  <c:v>2546</c:v>
                </c:pt>
                <c:pt idx="20">
                  <c:v>0</c:v>
                </c:pt>
                <c:pt idx="21">
                  <c:v>123443</c:v>
                </c:pt>
                <c:pt idx="22">
                  <c:v>5121</c:v>
                </c:pt>
                <c:pt idx="23">
                  <c:v>0</c:v>
                </c:pt>
                <c:pt idx="24">
                  <c:v>0</c:v>
                </c:pt>
                <c:pt idx="25">
                  <c:v>15562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3-4BE3-8B92-16935B3EE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9411267"/>
        <c:axId val="11264845"/>
      </c:barChart>
      <c:catAx>
        <c:axId val="5941126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264845"/>
        <c:crosses val="autoZero"/>
        <c:auto val="1"/>
        <c:lblAlgn val="ctr"/>
        <c:lblOffset val="100"/>
        <c:noMultiLvlLbl val="0"/>
      </c:catAx>
      <c:valAx>
        <c:axId val="1126484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41126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mercancía'!$E$7:$E$34</c:f>
              <c:numCache>
                <c:formatCode>#,##0</c:formatCode>
                <c:ptCount val="28"/>
                <c:pt idx="0">
                  <c:v>0</c:v>
                </c:pt>
                <c:pt idx="1">
                  <c:v>544</c:v>
                </c:pt>
                <c:pt idx="2">
                  <c:v>604</c:v>
                </c:pt>
                <c:pt idx="3">
                  <c:v>0</c:v>
                </c:pt>
                <c:pt idx="4">
                  <c:v>382</c:v>
                </c:pt>
                <c:pt idx="5">
                  <c:v>1247</c:v>
                </c:pt>
                <c:pt idx="6">
                  <c:v>5542</c:v>
                </c:pt>
                <c:pt idx="7">
                  <c:v>42823</c:v>
                </c:pt>
                <c:pt idx="8">
                  <c:v>826</c:v>
                </c:pt>
                <c:pt idx="9">
                  <c:v>0</c:v>
                </c:pt>
                <c:pt idx="10">
                  <c:v>8</c:v>
                </c:pt>
                <c:pt idx="11">
                  <c:v>93</c:v>
                </c:pt>
                <c:pt idx="12">
                  <c:v>0</c:v>
                </c:pt>
                <c:pt idx="13">
                  <c:v>13</c:v>
                </c:pt>
                <c:pt idx="14">
                  <c:v>840</c:v>
                </c:pt>
                <c:pt idx="15">
                  <c:v>25400</c:v>
                </c:pt>
                <c:pt idx="16">
                  <c:v>7712</c:v>
                </c:pt>
                <c:pt idx="17">
                  <c:v>5</c:v>
                </c:pt>
                <c:pt idx="18">
                  <c:v>181</c:v>
                </c:pt>
                <c:pt idx="19">
                  <c:v>4</c:v>
                </c:pt>
                <c:pt idx="20">
                  <c:v>11380</c:v>
                </c:pt>
                <c:pt idx="21">
                  <c:v>6878</c:v>
                </c:pt>
                <c:pt idx="22">
                  <c:v>14737</c:v>
                </c:pt>
                <c:pt idx="23">
                  <c:v>479</c:v>
                </c:pt>
                <c:pt idx="24">
                  <c:v>18942</c:v>
                </c:pt>
                <c:pt idx="25">
                  <c:v>26308</c:v>
                </c:pt>
                <c:pt idx="26">
                  <c:v>34081</c:v>
                </c:pt>
                <c:pt idx="2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E-4967-B55B-08375064A4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mercancía'!$D$7:$D$34</c:f>
              <c:numCache>
                <c:formatCode>#,##0</c:formatCode>
                <c:ptCount val="28"/>
                <c:pt idx="0">
                  <c:v>0</c:v>
                </c:pt>
                <c:pt idx="1">
                  <c:v>51</c:v>
                </c:pt>
                <c:pt idx="2">
                  <c:v>239</c:v>
                </c:pt>
                <c:pt idx="3">
                  <c:v>0</c:v>
                </c:pt>
                <c:pt idx="4">
                  <c:v>327</c:v>
                </c:pt>
                <c:pt idx="5">
                  <c:v>1224</c:v>
                </c:pt>
                <c:pt idx="6">
                  <c:v>7841</c:v>
                </c:pt>
                <c:pt idx="7">
                  <c:v>49721</c:v>
                </c:pt>
                <c:pt idx="8">
                  <c:v>1514</c:v>
                </c:pt>
                <c:pt idx="9">
                  <c:v>0</c:v>
                </c:pt>
                <c:pt idx="10">
                  <c:v>29</c:v>
                </c:pt>
                <c:pt idx="11">
                  <c:v>171</c:v>
                </c:pt>
                <c:pt idx="12">
                  <c:v>0</c:v>
                </c:pt>
                <c:pt idx="13">
                  <c:v>0</c:v>
                </c:pt>
                <c:pt idx="14">
                  <c:v>729</c:v>
                </c:pt>
                <c:pt idx="15">
                  <c:v>28255</c:v>
                </c:pt>
                <c:pt idx="16">
                  <c:v>4599</c:v>
                </c:pt>
                <c:pt idx="17">
                  <c:v>16</c:v>
                </c:pt>
                <c:pt idx="18">
                  <c:v>227</c:v>
                </c:pt>
                <c:pt idx="19">
                  <c:v>1</c:v>
                </c:pt>
                <c:pt idx="20">
                  <c:v>19555</c:v>
                </c:pt>
                <c:pt idx="21">
                  <c:v>6530</c:v>
                </c:pt>
                <c:pt idx="22">
                  <c:v>20335</c:v>
                </c:pt>
                <c:pt idx="23">
                  <c:v>944</c:v>
                </c:pt>
                <c:pt idx="24">
                  <c:v>27293</c:v>
                </c:pt>
                <c:pt idx="25">
                  <c:v>51337</c:v>
                </c:pt>
                <c:pt idx="26">
                  <c:v>55801</c:v>
                </c:pt>
                <c:pt idx="2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E-4967-B55B-08375064A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935499"/>
        <c:axId val="46618263"/>
      </c:barChart>
      <c:catAx>
        <c:axId val="1193549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618263"/>
        <c:crosses val="autoZero"/>
        <c:auto val="1"/>
        <c:lblAlgn val="ctr"/>
        <c:lblOffset val="100"/>
        <c:noMultiLvlLbl val="0"/>
      </c:catAx>
      <c:valAx>
        <c:axId val="4661826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93549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total'!$E$7:$E$34</c:f>
              <c:numCache>
                <c:formatCode>#,##0</c:formatCode>
                <c:ptCount val="28"/>
                <c:pt idx="0">
                  <c:v>484985</c:v>
                </c:pt>
                <c:pt idx="1">
                  <c:v>78766</c:v>
                </c:pt>
                <c:pt idx="2">
                  <c:v>69081</c:v>
                </c:pt>
                <c:pt idx="3">
                  <c:v>159708</c:v>
                </c:pt>
                <c:pt idx="4">
                  <c:v>1383712</c:v>
                </c:pt>
                <c:pt idx="5">
                  <c:v>124496</c:v>
                </c:pt>
                <c:pt idx="6">
                  <c:v>16267</c:v>
                </c:pt>
                <c:pt idx="7">
                  <c:v>1334999</c:v>
                </c:pt>
                <c:pt idx="8">
                  <c:v>1594245</c:v>
                </c:pt>
                <c:pt idx="9">
                  <c:v>2247940</c:v>
                </c:pt>
                <c:pt idx="10">
                  <c:v>1074793</c:v>
                </c:pt>
                <c:pt idx="11">
                  <c:v>7125</c:v>
                </c:pt>
                <c:pt idx="12">
                  <c:v>245799</c:v>
                </c:pt>
                <c:pt idx="13">
                  <c:v>960951</c:v>
                </c:pt>
                <c:pt idx="14">
                  <c:v>1493971</c:v>
                </c:pt>
                <c:pt idx="15">
                  <c:v>153317</c:v>
                </c:pt>
                <c:pt idx="16">
                  <c:v>93940</c:v>
                </c:pt>
                <c:pt idx="17">
                  <c:v>124738</c:v>
                </c:pt>
                <c:pt idx="18">
                  <c:v>0</c:v>
                </c:pt>
                <c:pt idx="19">
                  <c:v>119790</c:v>
                </c:pt>
                <c:pt idx="20">
                  <c:v>155523</c:v>
                </c:pt>
                <c:pt idx="21">
                  <c:v>99099</c:v>
                </c:pt>
                <c:pt idx="22">
                  <c:v>192386</c:v>
                </c:pt>
                <c:pt idx="23">
                  <c:v>134123</c:v>
                </c:pt>
                <c:pt idx="24">
                  <c:v>1792370</c:v>
                </c:pt>
                <c:pt idx="25">
                  <c:v>1363147</c:v>
                </c:pt>
                <c:pt idx="26">
                  <c:v>122221</c:v>
                </c:pt>
                <c:pt idx="27">
                  <c:v>33731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D5-404D-A509-792CDE203879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total'!$D$7:$D$34</c:f>
              <c:numCache>
                <c:formatCode>#,##0</c:formatCode>
                <c:ptCount val="28"/>
                <c:pt idx="0">
                  <c:v>799384</c:v>
                </c:pt>
                <c:pt idx="1">
                  <c:v>59312</c:v>
                </c:pt>
                <c:pt idx="2">
                  <c:v>79693</c:v>
                </c:pt>
                <c:pt idx="3">
                  <c:v>217588</c:v>
                </c:pt>
                <c:pt idx="4">
                  <c:v>1626409</c:v>
                </c:pt>
                <c:pt idx="5">
                  <c:v>118351</c:v>
                </c:pt>
                <c:pt idx="6">
                  <c:v>72677</c:v>
                </c:pt>
                <c:pt idx="7">
                  <c:v>1128563</c:v>
                </c:pt>
                <c:pt idx="8">
                  <c:v>2039022</c:v>
                </c:pt>
                <c:pt idx="9">
                  <c:v>2184615</c:v>
                </c:pt>
                <c:pt idx="10">
                  <c:v>669633</c:v>
                </c:pt>
                <c:pt idx="11">
                  <c:v>53275</c:v>
                </c:pt>
                <c:pt idx="12">
                  <c:v>362600</c:v>
                </c:pt>
                <c:pt idx="13">
                  <c:v>725050</c:v>
                </c:pt>
                <c:pt idx="14">
                  <c:v>1760007</c:v>
                </c:pt>
                <c:pt idx="15">
                  <c:v>170616</c:v>
                </c:pt>
                <c:pt idx="16">
                  <c:v>196813</c:v>
                </c:pt>
                <c:pt idx="17">
                  <c:v>240790</c:v>
                </c:pt>
                <c:pt idx="18">
                  <c:v>1</c:v>
                </c:pt>
                <c:pt idx="19">
                  <c:v>162768</c:v>
                </c:pt>
                <c:pt idx="20">
                  <c:v>189734</c:v>
                </c:pt>
                <c:pt idx="21">
                  <c:v>63703</c:v>
                </c:pt>
                <c:pt idx="22">
                  <c:v>388384</c:v>
                </c:pt>
                <c:pt idx="23">
                  <c:v>195496</c:v>
                </c:pt>
                <c:pt idx="24">
                  <c:v>2379394</c:v>
                </c:pt>
                <c:pt idx="25">
                  <c:v>1313511</c:v>
                </c:pt>
                <c:pt idx="26">
                  <c:v>118767</c:v>
                </c:pt>
                <c:pt idx="27">
                  <c:v>54619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D5-404D-A509-792CDE203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9437020"/>
        <c:axId val="55561938"/>
      </c:barChart>
      <c:catAx>
        <c:axId val="943702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561938"/>
        <c:crosses val="autoZero"/>
        <c:auto val="1"/>
        <c:lblAlgn val="ctr"/>
        <c:lblOffset val="100"/>
        <c:noMultiLvlLbl val="0"/>
      </c:catAx>
      <c:valAx>
        <c:axId val="5556193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43702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GL'!$E$7:$E$34</c:f>
              <c:numCache>
                <c:formatCode>#,##0</c:formatCode>
                <c:ptCount val="28"/>
                <c:pt idx="0">
                  <c:v>353040</c:v>
                </c:pt>
                <c:pt idx="1">
                  <c:v>0</c:v>
                </c:pt>
                <c:pt idx="2">
                  <c:v>0</c:v>
                </c:pt>
                <c:pt idx="3">
                  <c:v>27068</c:v>
                </c:pt>
                <c:pt idx="4">
                  <c:v>868151</c:v>
                </c:pt>
                <c:pt idx="5">
                  <c:v>0</c:v>
                </c:pt>
                <c:pt idx="6">
                  <c:v>9492</c:v>
                </c:pt>
                <c:pt idx="7">
                  <c:v>475061</c:v>
                </c:pt>
                <c:pt idx="8">
                  <c:v>1196471</c:v>
                </c:pt>
                <c:pt idx="9">
                  <c:v>1829355</c:v>
                </c:pt>
                <c:pt idx="10">
                  <c:v>603302</c:v>
                </c:pt>
                <c:pt idx="11">
                  <c:v>6990</c:v>
                </c:pt>
                <c:pt idx="12">
                  <c:v>171157</c:v>
                </c:pt>
                <c:pt idx="13">
                  <c:v>113352</c:v>
                </c:pt>
                <c:pt idx="14">
                  <c:v>1088925</c:v>
                </c:pt>
                <c:pt idx="15">
                  <c:v>94077</c:v>
                </c:pt>
                <c:pt idx="16">
                  <c:v>6376</c:v>
                </c:pt>
                <c:pt idx="17">
                  <c:v>0</c:v>
                </c:pt>
                <c:pt idx="18">
                  <c:v>0</c:v>
                </c:pt>
                <c:pt idx="19">
                  <c:v>73422</c:v>
                </c:pt>
                <c:pt idx="20">
                  <c:v>0</c:v>
                </c:pt>
                <c:pt idx="21">
                  <c:v>34817</c:v>
                </c:pt>
                <c:pt idx="22">
                  <c:v>21630</c:v>
                </c:pt>
                <c:pt idx="23">
                  <c:v>18175</c:v>
                </c:pt>
                <c:pt idx="24">
                  <c:v>1160306</c:v>
                </c:pt>
                <c:pt idx="25">
                  <c:v>262429</c:v>
                </c:pt>
                <c:pt idx="26">
                  <c:v>0</c:v>
                </c:pt>
                <c:pt idx="27">
                  <c:v>9277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90-4D97-8BF0-D50CB812CD71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GL'!$D$7:$D$34</c:f>
              <c:numCache>
                <c:formatCode>#,##0</c:formatCode>
                <c:ptCount val="28"/>
                <c:pt idx="0">
                  <c:v>442133</c:v>
                </c:pt>
                <c:pt idx="1">
                  <c:v>3500</c:v>
                </c:pt>
                <c:pt idx="2">
                  <c:v>6400</c:v>
                </c:pt>
                <c:pt idx="3">
                  <c:v>23657</c:v>
                </c:pt>
                <c:pt idx="4">
                  <c:v>1129184</c:v>
                </c:pt>
                <c:pt idx="5">
                  <c:v>0</c:v>
                </c:pt>
                <c:pt idx="6">
                  <c:v>62487</c:v>
                </c:pt>
                <c:pt idx="7">
                  <c:v>332364</c:v>
                </c:pt>
                <c:pt idx="8">
                  <c:v>1618798</c:v>
                </c:pt>
                <c:pt idx="9">
                  <c:v>1595457</c:v>
                </c:pt>
                <c:pt idx="10">
                  <c:v>399736</c:v>
                </c:pt>
                <c:pt idx="11">
                  <c:v>52922</c:v>
                </c:pt>
                <c:pt idx="12">
                  <c:v>165290</c:v>
                </c:pt>
                <c:pt idx="13">
                  <c:v>119538</c:v>
                </c:pt>
                <c:pt idx="14">
                  <c:v>1389678</c:v>
                </c:pt>
                <c:pt idx="15">
                  <c:v>124012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116242</c:v>
                </c:pt>
                <c:pt idx="20">
                  <c:v>0</c:v>
                </c:pt>
                <c:pt idx="21">
                  <c:v>32911</c:v>
                </c:pt>
                <c:pt idx="22">
                  <c:v>19526</c:v>
                </c:pt>
                <c:pt idx="23">
                  <c:v>56054</c:v>
                </c:pt>
                <c:pt idx="24">
                  <c:v>1330467</c:v>
                </c:pt>
                <c:pt idx="25">
                  <c:v>255018</c:v>
                </c:pt>
                <c:pt idx="26">
                  <c:v>0</c:v>
                </c:pt>
                <c:pt idx="27">
                  <c:v>7980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90-4D97-8BF0-D50CB812CD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0410833"/>
        <c:axId val="56428948"/>
      </c:barChart>
      <c:catAx>
        <c:axId val="5041083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428948"/>
        <c:crosses val="autoZero"/>
        <c:auto val="1"/>
        <c:lblAlgn val="ctr"/>
        <c:lblOffset val="100"/>
        <c:noMultiLvlLbl val="0"/>
      </c:catAx>
      <c:valAx>
        <c:axId val="5642894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41083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GS'!$E$7:$E$34</c:f>
              <c:numCache>
                <c:formatCode>#,##0</c:formatCode>
                <c:ptCount val="28"/>
                <c:pt idx="0">
                  <c:v>120066</c:v>
                </c:pt>
                <c:pt idx="1">
                  <c:v>59879</c:v>
                </c:pt>
                <c:pt idx="2">
                  <c:v>8801</c:v>
                </c:pt>
                <c:pt idx="3">
                  <c:v>125332</c:v>
                </c:pt>
                <c:pt idx="4">
                  <c:v>6679</c:v>
                </c:pt>
                <c:pt idx="5">
                  <c:v>119753</c:v>
                </c:pt>
                <c:pt idx="6">
                  <c:v>6640</c:v>
                </c:pt>
                <c:pt idx="7">
                  <c:v>217288</c:v>
                </c:pt>
                <c:pt idx="8">
                  <c:v>122473</c:v>
                </c:pt>
                <c:pt idx="9">
                  <c:v>379159</c:v>
                </c:pt>
                <c:pt idx="10">
                  <c:v>466698</c:v>
                </c:pt>
                <c:pt idx="11">
                  <c:v>0</c:v>
                </c:pt>
                <c:pt idx="12">
                  <c:v>71161</c:v>
                </c:pt>
                <c:pt idx="13">
                  <c:v>806175</c:v>
                </c:pt>
                <c:pt idx="14">
                  <c:v>403540</c:v>
                </c:pt>
                <c:pt idx="15">
                  <c:v>27101</c:v>
                </c:pt>
                <c:pt idx="16">
                  <c:v>78351</c:v>
                </c:pt>
                <c:pt idx="17">
                  <c:v>92996</c:v>
                </c:pt>
                <c:pt idx="18">
                  <c:v>0</c:v>
                </c:pt>
                <c:pt idx="19">
                  <c:v>13973</c:v>
                </c:pt>
                <c:pt idx="20">
                  <c:v>91379</c:v>
                </c:pt>
                <c:pt idx="21">
                  <c:v>18359</c:v>
                </c:pt>
                <c:pt idx="22">
                  <c:v>124793</c:v>
                </c:pt>
                <c:pt idx="23">
                  <c:v>97711</c:v>
                </c:pt>
                <c:pt idx="24">
                  <c:v>549599</c:v>
                </c:pt>
                <c:pt idx="25">
                  <c:v>143270</c:v>
                </c:pt>
                <c:pt idx="26">
                  <c:v>4346</c:v>
                </c:pt>
                <c:pt idx="27">
                  <c:v>5510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91-422D-8EB5-C94BD486C3B1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GS'!$D$7:$D$34</c:f>
              <c:numCache>
                <c:formatCode>#,##0</c:formatCode>
                <c:ptCount val="28"/>
                <c:pt idx="0">
                  <c:v>332554</c:v>
                </c:pt>
                <c:pt idx="1">
                  <c:v>42080</c:v>
                </c:pt>
                <c:pt idx="2">
                  <c:v>23478</c:v>
                </c:pt>
                <c:pt idx="3">
                  <c:v>183141</c:v>
                </c:pt>
                <c:pt idx="4">
                  <c:v>28151</c:v>
                </c:pt>
                <c:pt idx="5">
                  <c:v>116836</c:v>
                </c:pt>
                <c:pt idx="6">
                  <c:v>10180</c:v>
                </c:pt>
                <c:pt idx="7">
                  <c:v>241920</c:v>
                </c:pt>
                <c:pt idx="8">
                  <c:v>164477</c:v>
                </c:pt>
                <c:pt idx="9">
                  <c:v>558746</c:v>
                </c:pt>
                <c:pt idx="10">
                  <c:v>255465</c:v>
                </c:pt>
                <c:pt idx="11">
                  <c:v>0</c:v>
                </c:pt>
                <c:pt idx="12">
                  <c:v>189618</c:v>
                </c:pt>
                <c:pt idx="13">
                  <c:v>530134</c:v>
                </c:pt>
                <c:pt idx="14">
                  <c:v>369381</c:v>
                </c:pt>
                <c:pt idx="15">
                  <c:v>15500</c:v>
                </c:pt>
                <c:pt idx="16">
                  <c:v>179007</c:v>
                </c:pt>
                <c:pt idx="17">
                  <c:v>217105</c:v>
                </c:pt>
                <c:pt idx="18">
                  <c:v>0</c:v>
                </c:pt>
                <c:pt idx="19">
                  <c:v>20975</c:v>
                </c:pt>
                <c:pt idx="20">
                  <c:v>72223</c:v>
                </c:pt>
                <c:pt idx="21">
                  <c:v>4303</c:v>
                </c:pt>
                <c:pt idx="22">
                  <c:v>309098</c:v>
                </c:pt>
                <c:pt idx="23">
                  <c:v>131623</c:v>
                </c:pt>
                <c:pt idx="24">
                  <c:v>961313</c:v>
                </c:pt>
                <c:pt idx="25">
                  <c:v>196511</c:v>
                </c:pt>
                <c:pt idx="26">
                  <c:v>3505</c:v>
                </c:pt>
                <c:pt idx="27">
                  <c:v>21539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91-422D-8EB5-C94BD486C3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576722"/>
        <c:axId val="28883500"/>
      </c:barChart>
      <c:catAx>
        <c:axId val="1257672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883500"/>
        <c:crosses val="autoZero"/>
        <c:auto val="1"/>
        <c:lblAlgn val="ctr"/>
        <c:lblOffset val="100"/>
        <c:noMultiLvlLbl val="0"/>
      </c:catAx>
      <c:valAx>
        <c:axId val="2888350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57672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Líquidos!$E$7:$E$34</c:f>
              <c:numCache>
                <c:formatCode>#,##0</c:formatCode>
                <c:ptCount val="28"/>
                <c:pt idx="0">
                  <c:v>503931</c:v>
                </c:pt>
                <c:pt idx="1">
                  <c:v>4031</c:v>
                </c:pt>
                <c:pt idx="2">
                  <c:v>0</c:v>
                </c:pt>
                <c:pt idx="3">
                  <c:v>32180</c:v>
                </c:pt>
                <c:pt idx="4">
                  <c:v>2204856</c:v>
                </c:pt>
                <c:pt idx="5">
                  <c:v>32846</c:v>
                </c:pt>
                <c:pt idx="6">
                  <c:v>142236</c:v>
                </c:pt>
                <c:pt idx="7">
                  <c:v>713548</c:v>
                </c:pt>
                <c:pt idx="8">
                  <c:v>1480144</c:v>
                </c:pt>
                <c:pt idx="9">
                  <c:v>2491700</c:v>
                </c:pt>
                <c:pt idx="10">
                  <c:v>829377</c:v>
                </c:pt>
                <c:pt idx="11">
                  <c:v>43767</c:v>
                </c:pt>
                <c:pt idx="12">
                  <c:v>190164</c:v>
                </c:pt>
                <c:pt idx="13">
                  <c:v>125812</c:v>
                </c:pt>
                <c:pt idx="14">
                  <c:v>1849987</c:v>
                </c:pt>
                <c:pt idx="15">
                  <c:v>917064</c:v>
                </c:pt>
                <c:pt idx="16">
                  <c:v>17664</c:v>
                </c:pt>
                <c:pt idx="17">
                  <c:v>0</c:v>
                </c:pt>
                <c:pt idx="18">
                  <c:v>4578</c:v>
                </c:pt>
                <c:pt idx="19">
                  <c:v>111691</c:v>
                </c:pt>
                <c:pt idx="20">
                  <c:v>0</c:v>
                </c:pt>
                <c:pt idx="21">
                  <c:v>350487</c:v>
                </c:pt>
                <c:pt idx="22">
                  <c:v>23670</c:v>
                </c:pt>
                <c:pt idx="23">
                  <c:v>20670</c:v>
                </c:pt>
                <c:pt idx="24">
                  <c:v>1613941</c:v>
                </c:pt>
                <c:pt idx="25">
                  <c:v>340333</c:v>
                </c:pt>
                <c:pt idx="26">
                  <c:v>0</c:v>
                </c:pt>
                <c:pt idx="27">
                  <c:v>9277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2-4C19-B9CE-87D70C8FD9E3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Líquidos!$D$7:$D$34</c:f>
              <c:numCache>
                <c:formatCode>#,##0</c:formatCode>
                <c:ptCount val="28"/>
                <c:pt idx="0">
                  <c:v>719904</c:v>
                </c:pt>
                <c:pt idx="1">
                  <c:v>9007</c:v>
                </c:pt>
                <c:pt idx="2">
                  <c:v>18511</c:v>
                </c:pt>
                <c:pt idx="3">
                  <c:v>61421</c:v>
                </c:pt>
                <c:pt idx="4">
                  <c:v>2813920</c:v>
                </c:pt>
                <c:pt idx="5">
                  <c:v>18935</c:v>
                </c:pt>
                <c:pt idx="6">
                  <c:v>102646</c:v>
                </c:pt>
                <c:pt idx="7">
                  <c:v>766072</c:v>
                </c:pt>
                <c:pt idx="8">
                  <c:v>2134486</c:v>
                </c:pt>
                <c:pt idx="9">
                  <c:v>2139041</c:v>
                </c:pt>
                <c:pt idx="10">
                  <c:v>607958</c:v>
                </c:pt>
                <c:pt idx="11">
                  <c:v>72593</c:v>
                </c:pt>
                <c:pt idx="12">
                  <c:v>177899</c:v>
                </c:pt>
                <c:pt idx="13">
                  <c:v>167290</c:v>
                </c:pt>
                <c:pt idx="14">
                  <c:v>2309681</c:v>
                </c:pt>
                <c:pt idx="15">
                  <c:v>745702</c:v>
                </c:pt>
                <c:pt idx="16">
                  <c:v>9625</c:v>
                </c:pt>
                <c:pt idx="17">
                  <c:v>0</c:v>
                </c:pt>
                <c:pt idx="18">
                  <c:v>6208</c:v>
                </c:pt>
                <c:pt idx="19">
                  <c:v>146166</c:v>
                </c:pt>
                <c:pt idx="20">
                  <c:v>0</c:v>
                </c:pt>
                <c:pt idx="21">
                  <c:v>342184</c:v>
                </c:pt>
                <c:pt idx="22">
                  <c:v>19805</c:v>
                </c:pt>
                <c:pt idx="23">
                  <c:v>61191</c:v>
                </c:pt>
                <c:pt idx="24">
                  <c:v>1938824</c:v>
                </c:pt>
                <c:pt idx="25">
                  <c:v>338890</c:v>
                </c:pt>
                <c:pt idx="26">
                  <c:v>0</c:v>
                </c:pt>
                <c:pt idx="27">
                  <c:v>7980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2-4C19-B9CE-87D70C8FD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7758049"/>
        <c:axId val="21688623"/>
      </c:barChart>
      <c:catAx>
        <c:axId val="3775804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688623"/>
        <c:crosses val="autoZero"/>
        <c:auto val="1"/>
        <c:lblAlgn val="ctr"/>
        <c:lblOffset val="100"/>
        <c:noMultiLvlLbl val="0"/>
      </c:catAx>
      <c:valAx>
        <c:axId val="2168862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75804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MG'!$E$7:$E$34</c:f>
              <c:numCache>
                <c:formatCode>#,##0</c:formatCode>
                <c:ptCount val="28"/>
                <c:pt idx="0">
                  <c:v>11879</c:v>
                </c:pt>
                <c:pt idx="1">
                  <c:v>18887</c:v>
                </c:pt>
                <c:pt idx="2">
                  <c:v>60280</c:v>
                </c:pt>
                <c:pt idx="3">
                  <c:v>7308</c:v>
                </c:pt>
                <c:pt idx="4">
                  <c:v>508882</c:v>
                </c:pt>
                <c:pt idx="5">
                  <c:v>4743</c:v>
                </c:pt>
                <c:pt idx="6">
                  <c:v>135</c:v>
                </c:pt>
                <c:pt idx="7">
                  <c:v>642650</c:v>
                </c:pt>
                <c:pt idx="8">
                  <c:v>275301</c:v>
                </c:pt>
                <c:pt idx="9">
                  <c:v>39426</c:v>
                </c:pt>
                <c:pt idx="10">
                  <c:v>4793</c:v>
                </c:pt>
                <c:pt idx="11">
                  <c:v>135</c:v>
                </c:pt>
                <c:pt idx="12">
                  <c:v>3481</c:v>
                </c:pt>
                <c:pt idx="13">
                  <c:v>41424</c:v>
                </c:pt>
                <c:pt idx="14">
                  <c:v>1506</c:v>
                </c:pt>
                <c:pt idx="15">
                  <c:v>32139</c:v>
                </c:pt>
                <c:pt idx="16">
                  <c:v>9213</c:v>
                </c:pt>
                <c:pt idx="17">
                  <c:v>31742</c:v>
                </c:pt>
                <c:pt idx="18">
                  <c:v>0</c:v>
                </c:pt>
                <c:pt idx="19">
                  <c:v>32395</c:v>
                </c:pt>
                <c:pt idx="20">
                  <c:v>64144</c:v>
                </c:pt>
                <c:pt idx="21">
                  <c:v>45923</c:v>
                </c:pt>
                <c:pt idx="22">
                  <c:v>45963</c:v>
                </c:pt>
                <c:pt idx="23">
                  <c:v>18237</c:v>
                </c:pt>
                <c:pt idx="24">
                  <c:v>82465</c:v>
                </c:pt>
                <c:pt idx="25">
                  <c:v>957448</c:v>
                </c:pt>
                <c:pt idx="26">
                  <c:v>117875</c:v>
                </c:pt>
                <c:pt idx="27">
                  <c:v>18944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1F-4FFC-B3B9-5EC25F96BD49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MG'!$D$7:$D$34</c:f>
              <c:numCache>
                <c:formatCode>#,##0</c:formatCode>
                <c:ptCount val="28"/>
                <c:pt idx="0">
                  <c:v>24697</c:v>
                </c:pt>
                <c:pt idx="1">
                  <c:v>13732</c:v>
                </c:pt>
                <c:pt idx="2">
                  <c:v>49815</c:v>
                </c:pt>
                <c:pt idx="3">
                  <c:v>10790</c:v>
                </c:pt>
                <c:pt idx="4">
                  <c:v>469074</c:v>
                </c:pt>
                <c:pt idx="5">
                  <c:v>1515</c:v>
                </c:pt>
                <c:pt idx="6">
                  <c:v>10</c:v>
                </c:pt>
                <c:pt idx="7">
                  <c:v>554279</c:v>
                </c:pt>
                <c:pt idx="8">
                  <c:v>255747</c:v>
                </c:pt>
                <c:pt idx="9">
                  <c:v>30412</c:v>
                </c:pt>
                <c:pt idx="10">
                  <c:v>14432</c:v>
                </c:pt>
                <c:pt idx="11">
                  <c:v>353</c:v>
                </c:pt>
                <c:pt idx="12">
                  <c:v>7692</c:v>
                </c:pt>
                <c:pt idx="13">
                  <c:v>75378</c:v>
                </c:pt>
                <c:pt idx="14">
                  <c:v>948</c:v>
                </c:pt>
                <c:pt idx="15">
                  <c:v>31104</c:v>
                </c:pt>
                <c:pt idx="16">
                  <c:v>17806</c:v>
                </c:pt>
                <c:pt idx="17">
                  <c:v>23685</c:v>
                </c:pt>
                <c:pt idx="18">
                  <c:v>1</c:v>
                </c:pt>
                <c:pt idx="19">
                  <c:v>25551</c:v>
                </c:pt>
                <c:pt idx="20">
                  <c:v>117511</c:v>
                </c:pt>
                <c:pt idx="21">
                  <c:v>26489</c:v>
                </c:pt>
                <c:pt idx="22">
                  <c:v>59760</c:v>
                </c:pt>
                <c:pt idx="23">
                  <c:v>7819</c:v>
                </c:pt>
                <c:pt idx="24">
                  <c:v>87614</c:v>
                </c:pt>
                <c:pt idx="25">
                  <c:v>861982</c:v>
                </c:pt>
                <c:pt idx="26">
                  <c:v>115262</c:v>
                </c:pt>
                <c:pt idx="27">
                  <c:v>25100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1F-4FFC-B3B9-5EC25F96B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49355"/>
        <c:axId val="59891521"/>
      </c:barChart>
      <c:catAx>
        <c:axId val="164935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891521"/>
        <c:crosses val="autoZero"/>
        <c:auto val="1"/>
        <c:lblAlgn val="ctr"/>
        <c:lblOffset val="100"/>
        <c:noMultiLvlLbl val="0"/>
      </c:catAx>
      <c:valAx>
        <c:axId val="5989152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4935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72500000000000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total'!$E$7:$E$34</c:f>
              <c:numCache>
                <c:formatCode>#,##0</c:formatCode>
                <c:ptCount val="28"/>
                <c:pt idx="0">
                  <c:v>117795</c:v>
                </c:pt>
                <c:pt idx="1">
                  <c:v>7513</c:v>
                </c:pt>
                <c:pt idx="2">
                  <c:v>161520</c:v>
                </c:pt>
                <c:pt idx="3">
                  <c:v>204118</c:v>
                </c:pt>
                <c:pt idx="4">
                  <c:v>661910</c:v>
                </c:pt>
                <c:pt idx="5">
                  <c:v>103041</c:v>
                </c:pt>
                <c:pt idx="6">
                  <c:v>653</c:v>
                </c:pt>
                <c:pt idx="7">
                  <c:v>837897</c:v>
                </c:pt>
                <c:pt idx="8">
                  <c:v>611540</c:v>
                </c:pt>
                <c:pt idx="9">
                  <c:v>616474</c:v>
                </c:pt>
                <c:pt idx="10">
                  <c:v>231288</c:v>
                </c:pt>
                <c:pt idx="11">
                  <c:v>0</c:v>
                </c:pt>
                <c:pt idx="12">
                  <c:v>121676</c:v>
                </c:pt>
                <c:pt idx="13">
                  <c:v>293707</c:v>
                </c:pt>
                <c:pt idx="14">
                  <c:v>518213</c:v>
                </c:pt>
                <c:pt idx="15">
                  <c:v>37509</c:v>
                </c:pt>
                <c:pt idx="16">
                  <c:v>24869</c:v>
                </c:pt>
                <c:pt idx="17">
                  <c:v>47129</c:v>
                </c:pt>
                <c:pt idx="18">
                  <c:v>0</c:v>
                </c:pt>
                <c:pt idx="19">
                  <c:v>21864</c:v>
                </c:pt>
                <c:pt idx="20">
                  <c:v>47410</c:v>
                </c:pt>
                <c:pt idx="21">
                  <c:v>43386</c:v>
                </c:pt>
                <c:pt idx="22">
                  <c:v>132760</c:v>
                </c:pt>
                <c:pt idx="23">
                  <c:v>52582</c:v>
                </c:pt>
                <c:pt idx="24">
                  <c:v>289997</c:v>
                </c:pt>
                <c:pt idx="25">
                  <c:v>1101723</c:v>
                </c:pt>
                <c:pt idx="26">
                  <c:v>106104</c:v>
                </c:pt>
                <c:pt idx="27">
                  <c:v>29752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9E-4477-AFBF-E63973C6DCFA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total'!$D$7:$D$34</c:f>
              <c:numCache>
                <c:formatCode>#,##0</c:formatCode>
                <c:ptCount val="28"/>
                <c:pt idx="0">
                  <c:v>179856</c:v>
                </c:pt>
                <c:pt idx="1">
                  <c:v>52231</c:v>
                </c:pt>
                <c:pt idx="2">
                  <c:v>223689</c:v>
                </c:pt>
                <c:pt idx="3">
                  <c:v>134687</c:v>
                </c:pt>
                <c:pt idx="4">
                  <c:v>703593</c:v>
                </c:pt>
                <c:pt idx="5">
                  <c:v>79663</c:v>
                </c:pt>
                <c:pt idx="6">
                  <c:v>319</c:v>
                </c:pt>
                <c:pt idx="7">
                  <c:v>804060</c:v>
                </c:pt>
                <c:pt idx="8">
                  <c:v>676424</c:v>
                </c:pt>
                <c:pt idx="9">
                  <c:v>547481</c:v>
                </c:pt>
                <c:pt idx="10">
                  <c:v>270225</c:v>
                </c:pt>
                <c:pt idx="11">
                  <c:v>0</c:v>
                </c:pt>
                <c:pt idx="12">
                  <c:v>104838</c:v>
                </c:pt>
                <c:pt idx="13">
                  <c:v>265239</c:v>
                </c:pt>
                <c:pt idx="14">
                  <c:v>614048</c:v>
                </c:pt>
                <c:pt idx="15">
                  <c:v>37463</c:v>
                </c:pt>
                <c:pt idx="16">
                  <c:v>40318</c:v>
                </c:pt>
                <c:pt idx="17">
                  <c:v>53704</c:v>
                </c:pt>
                <c:pt idx="18">
                  <c:v>0</c:v>
                </c:pt>
                <c:pt idx="19">
                  <c:v>41537</c:v>
                </c:pt>
                <c:pt idx="20">
                  <c:v>54533</c:v>
                </c:pt>
                <c:pt idx="21">
                  <c:v>45848</c:v>
                </c:pt>
                <c:pt idx="22">
                  <c:v>194011</c:v>
                </c:pt>
                <c:pt idx="23">
                  <c:v>55021</c:v>
                </c:pt>
                <c:pt idx="24">
                  <c:v>207588</c:v>
                </c:pt>
                <c:pt idx="25">
                  <c:v>1019793</c:v>
                </c:pt>
                <c:pt idx="26">
                  <c:v>138075</c:v>
                </c:pt>
                <c:pt idx="27">
                  <c:v>21574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9E-4477-AFBF-E63973C6DC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8244407"/>
        <c:axId val="23831828"/>
      </c:barChart>
      <c:catAx>
        <c:axId val="4824440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831828"/>
        <c:crosses val="autoZero"/>
        <c:auto val="1"/>
        <c:lblAlgn val="ctr"/>
        <c:lblOffset val="100"/>
        <c:noMultiLvlLbl val="0"/>
      </c:catAx>
      <c:valAx>
        <c:axId val="2383182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24440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GL'!$E$7:$E$34</c:f>
              <c:numCache>
                <c:formatCode>#,##0</c:formatCode>
                <c:ptCount val="28"/>
                <c:pt idx="0">
                  <c:v>64335</c:v>
                </c:pt>
                <c:pt idx="1">
                  <c:v>0</c:v>
                </c:pt>
                <c:pt idx="2">
                  <c:v>0</c:v>
                </c:pt>
                <c:pt idx="3">
                  <c:v>5112</c:v>
                </c:pt>
                <c:pt idx="4">
                  <c:v>237322</c:v>
                </c:pt>
                <c:pt idx="5">
                  <c:v>0</c:v>
                </c:pt>
                <c:pt idx="6">
                  <c:v>0</c:v>
                </c:pt>
                <c:pt idx="7">
                  <c:v>15103</c:v>
                </c:pt>
                <c:pt idx="8">
                  <c:v>208274</c:v>
                </c:pt>
                <c:pt idx="9">
                  <c:v>418963</c:v>
                </c:pt>
                <c:pt idx="10">
                  <c:v>80595</c:v>
                </c:pt>
                <c:pt idx="11">
                  <c:v>0</c:v>
                </c:pt>
                <c:pt idx="12">
                  <c:v>15707</c:v>
                </c:pt>
                <c:pt idx="13">
                  <c:v>6759</c:v>
                </c:pt>
                <c:pt idx="14">
                  <c:v>337775</c:v>
                </c:pt>
                <c:pt idx="15">
                  <c:v>17738</c:v>
                </c:pt>
                <c:pt idx="16">
                  <c:v>2709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29596</c:v>
                </c:pt>
                <c:pt idx="22">
                  <c:v>0</c:v>
                </c:pt>
                <c:pt idx="23">
                  <c:v>0</c:v>
                </c:pt>
                <c:pt idx="24">
                  <c:v>230801</c:v>
                </c:pt>
                <c:pt idx="25">
                  <c:v>12676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6A-4802-9A03-BC3326672CEF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GL'!$D$7:$D$34</c:f>
              <c:numCache>
                <c:formatCode>#,##0</c:formatCode>
                <c:ptCount val="28"/>
                <c:pt idx="0">
                  <c:v>151572</c:v>
                </c:pt>
                <c:pt idx="1">
                  <c:v>1</c:v>
                </c:pt>
                <c:pt idx="2">
                  <c:v>12111</c:v>
                </c:pt>
                <c:pt idx="3">
                  <c:v>21003</c:v>
                </c:pt>
                <c:pt idx="4">
                  <c:v>323377</c:v>
                </c:pt>
                <c:pt idx="5">
                  <c:v>0</c:v>
                </c:pt>
                <c:pt idx="6">
                  <c:v>0</c:v>
                </c:pt>
                <c:pt idx="7">
                  <c:v>36561</c:v>
                </c:pt>
                <c:pt idx="8">
                  <c:v>339359</c:v>
                </c:pt>
                <c:pt idx="9">
                  <c:v>303949</c:v>
                </c:pt>
                <c:pt idx="10">
                  <c:v>126210</c:v>
                </c:pt>
                <c:pt idx="11">
                  <c:v>0</c:v>
                </c:pt>
                <c:pt idx="12">
                  <c:v>4868</c:v>
                </c:pt>
                <c:pt idx="13">
                  <c:v>3929</c:v>
                </c:pt>
                <c:pt idx="14">
                  <c:v>458279</c:v>
                </c:pt>
                <c:pt idx="15">
                  <c:v>21084</c:v>
                </c:pt>
                <c:pt idx="16">
                  <c:v>4216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29035</c:v>
                </c:pt>
                <c:pt idx="22">
                  <c:v>0</c:v>
                </c:pt>
                <c:pt idx="23">
                  <c:v>0</c:v>
                </c:pt>
                <c:pt idx="24">
                  <c:v>164223</c:v>
                </c:pt>
                <c:pt idx="25">
                  <c:v>20924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6A-4802-9A03-BC3326672C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8757748"/>
        <c:axId val="28052732"/>
      </c:barChart>
      <c:catAx>
        <c:axId val="5875774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052732"/>
        <c:crosses val="autoZero"/>
        <c:auto val="1"/>
        <c:lblAlgn val="ctr"/>
        <c:lblOffset val="100"/>
        <c:noMultiLvlLbl val="0"/>
      </c:catAx>
      <c:valAx>
        <c:axId val="2805273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75774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GS'!$E$7:$E$34</c:f>
              <c:numCache>
                <c:formatCode>#,##0</c:formatCode>
                <c:ptCount val="28"/>
                <c:pt idx="0">
                  <c:v>50450</c:v>
                </c:pt>
                <c:pt idx="1">
                  <c:v>0</c:v>
                </c:pt>
                <c:pt idx="2">
                  <c:v>124339</c:v>
                </c:pt>
                <c:pt idx="3">
                  <c:v>106517</c:v>
                </c:pt>
                <c:pt idx="4">
                  <c:v>0</c:v>
                </c:pt>
                <c:pt idx="5">
                  <c:v>89506</c:v>
                </c:pt>
                <c:pt idx="6">
                  <c:v>0</c:v>
                </c:pt>
                <c:pt idx="7">
                  <c:v>89654</c:v>
                </c:pt>
                <c:pt idx="8">
                  <c:v>187627</c:v>
                </c:pt>
                <c:pt idx="9">
                  <c:v>166566</c:v>
                </c:pt>
                <c:pt idx="10">
                  <c:v>86597</c:v>
                </c:pt>
                <c:pt idx="11">
                  <c:v>0</c:v>
                </c:pt>
                <c:pt idx="12">
                  <c:v>61304</c:v>
                </c:pt>
                <c:pt idx="13">
                  <c:v>230904</c:v>
                </c:pt>
                <c:pt idx="14">
                  <c:v>154211</c:v>
                </c:pt>
                <c:pt idx="15">
                  <c:v>0</c:v>
                </c:pt>
                <c:pt idx="16">
                  <c:v>11560</c:v>
                </c:pt>
                <c:pt idx="17">
                  <c:v>0</c:v>
                </c:pt>
                <c:pt idx="18">
                  <c:v>0</c:v>
                </c:pt>
                <c:pt idx="19">
                  <c:v>16019</c:v>
                </c:pt>
                <c:pt idx="20">
                  <c:v>0</c:v>
                </c:pt>
                <c:pt idx="21">
                  <c:v>892</c:v>
                </c:pt>
                <c:pt idx="22">
                  <c:v>39146</c:v>
                </c:pt>
                <c:pt idx="23">
                  <c:v>41208</c:v>
                </c:pt>
                <c:pt idx="24">
                  <c:v>6685</c:v>
                </c:pt>
                <c:pt idx="25">
                  <c:v>61596</c:v>
                </c:pt>
                <c:pt idx="26">
                  <c:v>0</c:v>
                </c:pt>
                <c:pt idx="27">
                  <c:v>3414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38-4E7E-AA46-FFF3DFCCD5C1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GS'!$D$7:$D$34</c:f>
              <c:numCache>
                <c:formatCode>#,##0</c:formatCode>
                <c:ptCount val="28"/>
                <c:pt idx="0">
                  <c:v>23192</c:v>
                </c:pt>
                <c:pt idx="1">
                  <c:v>49698</c:v>
                </c:pt>
                <c:pt idx="2">
                  <c:v>185957</c:v>
                </c:pt>
                <c:pt idx="3">
                  <c:v>50933</c:v>
                </c:pt>
                <c:pt idx="4">
                  <c:v>0</c:v>
                </c:pt>
                <c:pt idx="5">
                  <c:v>63387</c:v>
                </c:pt>
                <c:pt idx="6">
                  <c:v>0</c:v>
                </c:pt>
                <c:pt idx="7">
                  <c:v>76341</c:v>
                </c:pt>
                <c:pt idx="8">
                  <c:v>112836</c:v>
                </c:pt>
                <c:pt idx="9">
                  <c:v>222789</c:v>
                </c:pt>
                <c:pt idx="10">
                  <c:v>103415</c:v>
                </c:pt>
                <c:pt idx="11">
                  <c:v>0</c:v>
                </c:pt>
                <c:pt idx="12">
                  <c:v>54389</c:v>
                </c:pt>
                <c:pt idx="13">
                  <c:v>209666</c:v>
                </c:pt>
                <c:pt idx="14">
                  <c:v>133411</c:v>
                </c:pt>
                <c:pt idx="15">
                  <c:v>8</c:v>
                </c:pt>
                <c:pt idx="16">
                  <c:v>21525</c:v>
                </c:pt>
                <c:pt idx="17">
                  <c:v>0</c:v>
                </c:pt>
                <c:pt idx="18">
                  <c:v>0</c:v>
                </c:pt>
                <c:pt idx="19">
                  <c:v>37374</c:v>
                </c:pt>
                <c:pt idx="20">
                  <c:v>2000</c:v>
                </c:pt>
                <c:pt idx="21">
                  <c:v>0</c:v>
                </c:pt>
                <c:pt idx="22">
                  <c:v>85286</c:v>
                </c:pt>
                <c:pt idx="23">
                  <c:v>32961</c:v>
                </c:pt>
                <c:pt idx="24">
                  <c:v>0</c:v>
                </c:pt>
                <c:pt idx="25">
                  <c:v>41579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38-4E7E-AA46-FFF3DFCCD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3111477"/>
        <c:axId val="34753291"/>
      </c:barChart>
      <c:catAx>
        <c:axId val="2311147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753291"/>
        <c:crosses val="autoZero"/>
        <c:auto val="1"/>
        <c:lblAlgn val="ctr"/>
        <c:lblOffset val="100"/>
        <c:noMultiLvlLbl val="0"/>
      </c:catAx>
      <c:valAx>
        <c:axId val="3475329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11147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MG'!$E$7:$E$34</c:f>
              <c:numCache>
                <c:formatCode>#,##0</c:formatCode>
                <c:ptCount val="28"/>
                <c:pt idx="0">
                  <c:v>3010</c:v>
                </c:pt>
                <c:pt idx="1">
                  <c:v>7513</c:v>
                </c:pt>
                <c:pt idx="2">
                  <c:v>37181</c:v>
                </c:pt>
                <c:pt idx="3">
                  <c:v>92489</c:v>
                </c:pt>
                <c:pt idx="4">
                  <c:v>424588</c:v>
                </c:pt>
                <c:pt idx="5">
                  <c:v>13535</c:v>
                </c:pt>
                <c:pt idx="6">
                  <c:v>653</c:v>
                </c:pt>
                <c:pt idx="7">
                  <c:v>733140</c:v>
                </c:pt>
                <c:pt idx="8">
                  <c:v>215639</c:v>
                </c:pt>
                <c:pt idx="9">
                  <c:v>30945</c:v>
                </c:pt>
                <c:pt idx="10">
                  <c:v>64096</c:v>
                </c:pt>
                <c:pt idx="11">
                  <c:v>0</c:v>
                </c:pt>
                <c:pt idx="12">
                  <c:v>44665</c:v>
                </c:pt>
                <c:pt idx="13">
                  <c:v>56044</c:v>
                </c:pt>
                <c:pt idx="14">
                  <c:v>26227</c:v>
                </c:pt>
                <c:pt idx="15">
                  <c:v>19771</c:v>
                </c:pt>
                <c:pt idx="16">
                  <c:v>10600</c:v>
                </c:pt>
                <c:pt idx="17">
                  <c:v>47129</c:v>
                </c:pt>
                <c:pt idx="18">
                  <c:v>0</c:v>
                </c:pt>
                <c:pt idx="19">
                  <c:v>5845</c:v>
                </c:pt>
                <c:pt idx="20">
                  <c:v>47410</c:v>
                </c:pt>
                <c:pt idx="21">
                  <c:v>12898</c:v>
                </c:pt>
                <c:pt idx="22">
                  <c:v>93614</c:v>
                </c:pt>
                <c:pt idx="23">
                  <c:v>11374</c:v>
                </c:pt>
                <c:pt idx="24">
                  <c:v>52511</c:v>
                </c:pt>
                <c:pt idx="25">
                  <c:v>1027451</c:v>
                </c:pt>
                <c:pt idx="26">
                  <c:v>106104</c:v>
                </c:pt>
                <c:pt idx="27">
                  <c:v>26338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B0-4C9B-A299-4498D3D33C1B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MG'!$D$7:$D$34</c:f>
              <c:numCache>
                <c:formatCode>#,##0</c:formatCode>
                <c:ptCount val="28"/>
                <c:pt idx="0">
                  <c:v>5092</c:v>
                </c:pt>
                <c:pt idx="1">
                  <c:v>2532</c:v>
                </c:pt>
                <c:pt idx="2">
                  <c:v>25621</c:v>
                </c:pt>
                <c:pt idx="3">
                  <c:v>62751</c:v>
                </c:pt>
                <c:pt idx="4">
                  <c:v>380216</c:v>
                </c:pt>
                <c:pt idx="5">
                  <c:v>16276</c:v>
                </c:pt>
                <c:pt idx="6">
                  <c:v>319</c:v>
                </c:pt>
                <c:pt idx="7">
                  <c:v>691158</c:v>
                </c:pt>
                <c:pt idx="8">
                  <c:v>224229</c:v>
                </c:pt>
                <c:pt idx="9">
                  <c:v>20743</c:v>
                </c:pt>
                <c:pt idx="10">
                  <c:v>40600</c:v>
                </c:pt>
                <c:pt idx="11">
                  <c:v>0</c:v>
                </c:pt>
                <c:pt idx="12">
                  <c:v>45581</c:v>
                </c:pt>
                <c:pt idx="13">
                  <c:v>51644</c:v>
                </c:pt>
                <c:pt idx="14">
                  <c:v>22358</c:v>
                </c:pt>
                <c:pt idx="15">
                  <c:v>16371</c:v>
                </c:pt>
                <c:pt idx="16">
                  <c:v>14577</c:v>
                </c:pt>
                <c:pt idx="17">
                  <c:v>53704</c:v>
                </c:pt>
                <c:pt idx="18">
                  <c:v>0</c:v>
                </c:pt>
                <c:pt idx="19">
                  <c:v>4163</c:v>
                </c:pt>
                <c:pt idx="20">
                  <c:v>52533</c:v>
                </c:pt>
                <c:pt idx="21">
                  <c:v>16813</c:v>
                </c:pt>
                <c:pt idx="22">
                  <c:v>108725</c:v>
                </c:pt>
                <c:pt idx="23">
                  <c:v>22060</c:v>
                </c:pt>
                <c:pt idx="24">
                  <c:v>43365</c:v>
                </c:pt>
                <c:pt idx="25">
                  <c:v>957290</c:v>
                </c:pt>
                <c:pt idx="26">
                  <c:v>138075</c:v>
                </c:pt>
                <c:pt idx="27">
                  <c:v>21574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B0-4C9B-A299-4498D3D33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486452"/>
        <c:axId val="21420"/>
      </c:barChart>
      <c:catAx>
        <c:axId val="348645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420"/>
        <c:crosses val="autoZero"/>
        <c:auto val="1"/>
        <c:lblAlgn val="ctr"/>
        <c:lblOffset val="100"/>
        <c:noMultiLvlLbl val="0"/>
      </c:catAx>
      <c:valAx>
        <c:axId val="2142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8645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#,##0">
                <c:v>42897056.534999982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141-48BA-8B8C-36557E21E363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46004122.104000002</c:v>
              </c:pt>
              <c:pt idx="1">
                <c:v>42980338.326000012</c:v>
              </c:pt>
              <c:pt idx="2">
                <c:v>47309913.627999991</c:v>
              </c:pt>
              <c:pt idx="3">
                <c:v>49273623.273000002</c:v>
              </c:pt>
              <c:pt idx="4">
                <c:v>51033307.576000012</c:v>
              </c:pt>
              <c:pt idx="5">
                <c:v>47398518.659000002</c:v>
              </c:pt>
              <c:pt idx="6">
                <c:v>47219058.505000003</c:v>
              </c:pt>
              <c:pt idx="7">
                <c:v>46381237.684</c:v>
              </c:pt>
              <c:pt idx="8">
                <c:v>45155163.909999996</c:v>
              </c:pt>
              <c:pt idx="9">
                <c:v>46060509.813999988</c:v>
              </c:pt>
              <c:pt idx="10">
                <c:v>44745612.373999998</c:v>
              </c:pt>
              <c:pt idx="11">
                <c:v>44560491.150999993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141-48BA-8B8C-36557E21E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365289"/>
        <c:axId val="52922006"/>
      </c:lineChart>
      <c:catAx>
        <c:axId val="5036528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922006"/>
        <c:crosses val="autoZero"/>
        <c:auto val="1"/>
        <c:lblAlgn val="ctr"/>
        <c:lblOffset val="100"/>
        <c:noMultiLvlLbl val="0"/>
      </c:catAx>
      <c:valAx>
        <c:axId val="52922006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36528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#,##0">
                <c:v>14053954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967-41A6-9BEB-D5674AFD6656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15735939</c:v>
              </c:pt>
              <c:pt idx="1">
                <c:v>14243199</c:v>
              </c:pt>
              <c:pt idx="2">
                <c:v>15156590</c:v>
              </c:pt>
              <c:pt idx="3">
                <c:v>15925805</c:v>
              </c:pt>
              <c:pt idx="4">
                <c:v>16020067</c:v>
              </c:pt>
              <c:pt idx="5">
                <c:v>15020904</c:v>
              </c:pt>
              <c:pt idx="6">
                <c:v>14933328</c:v>
              </c:pt>
              <c:pt idx="7">
                <c:v>15271266</c:v>
              </c:pt>
              <c:pt idx="8">
                <c:v>13888304</c:v>
              </c:pt>
              <c:pt idx="9">
                <c:v>13960470</c:v>
              </c:pt>
              <c:pt idx="10">
                <c:v>14450808</c:v>
              </c:pt>
              <c:pt idx="11">
                <c:v>14644178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967-41A6-9BEB-D5674AFD6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634142"/>
        <c:axId val="27671949"/>
      </c:lineChart>
      <c:catAx>
        <c:axId val="2563414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671949"/>
        <c:crosses val="autoZero"/>
        <c:auto val="1"/>
        <c:lblAlgn val="ctr"/>
        <c:lblOffset val="100"/>
        <c:noMultiLvlLbl val="0"/>
      </c:catAx>
      <c:valAx>
        <c:axId val="27671949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634142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#,##0">
                <c:v>6173584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BD4-4418-9DC6-13D0A7B68011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7571864</c:v>
              </c:pt>
              <c:pt idx="1">
                <c:v>6125875</c:v>
              </c:pt>
              <c:pt idx="2">
                <c:v>6611717</c:v>
              </c:pt>
              <c:pt idx="3">
                <c:v>6996493</c:v>
              </c:pt>
              <c:pt idx="4">
                <c:v>7789442</c:v>
              </c:pt>
              <c:pt idx="5">
                <c:v>6863645</c:v>
              </c:pt>
              <c:pt idx="6">
                <c:v>7210179</c:v>
              </c:pt>
              <c:pt idx="7">
                <c:v>7203806</c:v>
              </c:pt>
              <c:pt idx="8">
                <c:v>7426818</c:v>
              </c:pt>
              <c:pt idx="9">
                <c:v>7070846</c:v>
              </c:pt>
              <c:pt idx="10">
                <c:v>7075580</c:v>
              </c:pt>
              <c:pt idx="11">
                <c:v>6805730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BD4-4418-9DC6-13D0A7B680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939014"/>
        <c:axId val="8078640"/>
      </c:lineChart>
      <c:catAx>
        <c:axId val="4193901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078640"/>
        <c:crosses val="autoZero"/>
        <c:auto val="1"/>
        <c:lblAlgn val="ctr"/>
        <c:lblOffset val="100"/>
        <c:noMultiLvlLbl val="0"/>
      </c:catAx>
      <c:valAx>
        <c:axId val="8078640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93901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#,##0">
                <c:v>21534777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F84-452C-932D-3EB5F2EDB17A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21337150</c:v>
              </c:pt>
              <c:pt idx="1">
                <c:v>21447600</c:v>
              </c:pt>
              <c:pt idx="2">
                <c:v>24358777</c:v>
              </c:pt>
              <c:pt idx="3">
                <c:v>24880927</c:v>
              </c:pt>
              <c:pt idx="4">
                <c:v>25881802</c:v>
              </c:pt>
              <c:pt idx="5">
                <c:v>24180885</c:v>
              </c:pt>
              <c:pt idx="6">
                <c:v>23760526</c:v>
              </c:pt>
              <c:pt idx="7">
                <c:v>22580520</c:v>
              </c:pt>
              <c:pt idx="8">
                <c:v>22603787</c:v>
              </c:pt>
              <c:pt idx="9">
                <c:v>23654678</c:v>
              </c:pt>
              <c:pt idx="10">
                <c:v>21955315</c:v>
              </c:pt>
              <c:pt idx="11">
                <c:v>21895423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F84-452C-932D-3EB5F2EDB1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013662"/>
        <c:axId val="13072223"/>
      </c:lineChart>
      <c:catAx>
        <c:axId val="801366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072223"/>
        <c:crosses val="autoZero"/>
        <c:auto val="1"/>
        <c:lblAlgn val="ctr"/>
        <c:lblOffset val="100"/>
        <c:noMultiLvlLbl val="0"/>
      </c:catAx>
      <c:valAx>
        <c:axId val="13072223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01366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#,##0">
                <c:v>14921964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D6A-49F1-9E92-FA088FEE1C02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14778275</c:v>
              </c:pt>
              <c:pt idx="1">
                <c:v>14830176</c:v>
              </c:pt>
              <c:pt idx="2">
                <c:v>16940133</c:v>
              </c:pt>
              <c:pt idx="3">
                <c:v>17162680</c:v>
              </c:pt>
              <c:pt idx="4">
                <c:v>17631719</c:v>
              </c:pt>
              <c:pt idx="5">
                <c:v>16961966</c:v>
              </c:pt>
              <c:pt idx="6">
                <c:v>16360396</c:v>
              </c:pt>
              <c:pt idx="7">
                <c:v>16249232</c:v>
              </c:pt>
              <c:pt idx="8">
                <c:v>15638735</c:v>
              </c:pt>
              <c:pt idx="9">
                <c:v>16240325</c:v>
              </c:pt>
              <c:pt idx="10">
                <c:v>14916037</c:v>
              </c:pt>
              <c:pt idx="11">
                <c:v>15280104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D6A-49F1-9E92-FA088FEE1C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82211"/>
        <c:axId val="27993471"/>
      </c:lineChart>
      <c:catAx>
        <c:axId val="3348221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993471"/>
        <c:crosses val="autoZero"/>
        <c:auto val="1"/>
        <c:lblAlgn val="ctr"/>
        <c:lblOffset val="100"/>
        <c:noMultiLvlLbl val="0"/>
      </c:catAx>
      <c:valAx>
        <c:axId val="27993471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482211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Sólidos!$E$7:$E$34</c:f>
              <c:numCache>
                <c:formatCode>#,##0</c:formatCode>
                <c:ptCount val="28"/>
                <c:pt idx="0">
                  <c:v>257913</c:v>
                </c:pt>
                <c:pt idx="1">
                  <c:v>94934</c:v>
                </c:pt>
                <c:pt idx="2">
                  <c:v>206004</c:v>
                </c:pt>
                <c:pt idx="3">
                  <c:v>231849</c:v>
                </c:pt>
                <c:pt idx="4">
                  <c:v>16144</c:v>
                </c:pt>
                <c:pt idx="5">
                  <c:v>233590</c:v>
                </c:pt>
                <c:pt idx="6">
                  <c:v>28459</c:v>
                </c:pt>
                <c:pt idx="7">
                  <c:v>311158</c:v>
                </c:pt>
                <c:pt idx="8">
                  <c:v>321031</c:v>
                </c:pt>
                <c:pt idx="9">
                  <c:v>562966</c:v>
                </c:pt>
                <c:pt idx="10">
                  <c:v>556584</c:v>
                </c:pt>
                <c:pt idx="11">
                  <c:v>1300</c:v>
                </c:pt>
                <c:pt idx="12">
                  <c:v>165665</c:v>
                </c:pt>
                <c:pt idx="13">
                  <c:v>1106568</c:v>
                </c:pt>
                <c:pt idx="14">
                  <c:v>582451</c:v>
                </c:pt>
                <c:pt idx="15">
                  <c:v>37376</c:v>
                </c:pt>
                <c:pt idx="16">
                  <c:v>89911</c:v>
                </c:pt>
                <c:pt idx="17">
                  <c:v>92996</c:v>
                </c:pt>
                <c:pt idx="18">
                  <c:v>0</c:v>
                </c:pt>
                <c:pt idx="19">
                  <c:v>29992</c:v>
                </c:pt>
                <c:pt idx="20">
                  <c:v>91379</c:v>
                </c:pt>
                <c:pt idx="21">
                  <c:v>42931</c:v>
                </c:pt>
                <c:pt idx="22">
                  <c:v>163939</c:v>
                </c:pt>
                <c:pt idx="23">
                  <c:v>143641</c:v>
                </c:pt>
                <c:pt idx="24">
                  <c:v>560417</c:v>
                </c:pt>
                <c:pt idx="25">
                  <c:v>209588</c:v>
                </c:pt>
                <c:pt idx="26">
                  <c:v>16587</c:v>
                </c:pt>
                <c:pt idx="27">
                  <c:v>18211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1-42E3-ACB5-3B07B6FB803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Sólidos!$D$7:$D$34</c:f>
              <c:numCache>
                <c:formatCode>#,##0</c:formatCode>
                <c:ptCount val="28"/>
                <c:pt idx="0">
                  <c:v>405669</c:v>
                </c:pt>
                <c:pt idx="1">
                  <c:v>109123</c:v>
                </c:pt>
                <c:pt idx="2">
                  <c:v>256126</c:v>
                </c:pt>
                <c:pt idx="3">
                  <c:v>234074</c:v>
                </c:pt>
                <c:pt idx="4">
                  <c:v>42904</c:v>
                </c:pt>
                <c:pt idx="5">
                  <c:v>206223</c:v>
                </c:pt>
                <c:pt idx="6">
                  <c:v>22156</c:v>
                </c:pt>
                <c:pt idx="7">
                  <c:v>324206</c:v>
                </c:pt>
                <c:pt idx="8">
                  <c:v>280264</c:v>
                </c:pt>
                <c:pt idx="9">
                  <c:v>878956</c:v>
                </c:pt>
                <c:pt idx="10">
                  <c:v>374630</c:v>
                </c:pt>
                <c:pt idx="11">
                  <c:v>0</c:v>
                </c:pt>
                <c:pt idx="12">
                  <c:v>383943</c:v>
                </c:pt>
                <c:pt idx="13">
                  <c:v>1021870</c:v>
                </c:pt>
                <c:pt idx="14">
                  <c:v>554276</c:v>
                </c:pt>
                <c:pt idx="15">
                  <c:v>28101</c:v>
                </c:pt>
                <c:pt idx="16">
                  <c:v>211039</c:v>
                </c:pt>
                <c:pt idx="17">
                  <c:v>217105</c:v>
                </c:pt>
                <c:pt idx="18">
                  <c:v>0</c:v>
                </c:pt>
                <c:pt idx="19">
                  <c:v>63942</c:v>
                </c:pt>
                <c:pt idx="20">
                  <c:v>74223</c:v>
                </c:pt>
                <c:pt idx="21">
                  <c:v>12828</c:v>
                </c:pt>
                <c:pt idx="22">
                  <c:v>394384</c:v>
                </c:pt>
                <c:pt idx="23">
                  <c:v>196995</c:v>
                </c:pt>
                <c:pt idx="24">
                  <c:v>996005</c:v>
                </c:pt>
                <c:pt idx="25">
                  <c:v>242688</c:v>
                </c:pt>
                <c:pt idx="26">
                  <c:v>15432</c:v>
                </c:pt>
                <c:pt idx="27">
                  <c:v>24702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1-42E3-ACB5-3B07B6FB8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2086736"/>
        <c:axId val="15949383"/>
      </c:barChart>
      <c:catAx>
        <c:axId val="6208673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949383"/>
        <c:crosses val="autoZero"/>
        <c:auto val="1"/>
        <c:lblAlgn val="ctr"/>
        <c:lblOffset val="100"/>
        <c:noMultiLvlLbl val="0"/>
      </c:catAx>
      <c:valAx>
        <c:axId val="1594938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08673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#,##0">
                <c:v>1409342.5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2B6-4D8A-98C3-E43B59BAFD3F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1366957.5</c:v>
              </c:pt>
              <c:pt idx="1">
                <c:v>1383318.5</c:v>
              </c:pt>
              <c:pt idx="2">
                <c:v>1552253.25</c:v>
              </c:pt>
              <c:pt idx="3">
                <c:v>1586521</c:v>
              </c:pt>
              <c:pt idx="4">
                <c:v>1653202.25</c:v>
              </c:pt>
              <c:pt idx="5">
                <c:v>1600477.5</c:v>
              </c:pt>
              <c:pt idx="6">
                <c:v>1538308.25</c:v>
              </c:pt>
              <c:pt idx="7">
                <c:v>1548664.75</c:v>
              </c:pt>
              <c:pt idx="8">
                <c:v>1499530.5</c:v>
              </c:pt>
              <c:pt idx="9">
                <c:v>1544506</c:v>
              </c:pt>
              <c:pt idx="10">
                <c:v>1426811.5</c:v>
              </c:pt>
              <c:pt idx="11">
                <c:v>1431666.5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2B6-4D8A-98C3-E43B59BAFD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330098"/>
        <c:axId val="54470542"/>
      </c:lineChart>
      <c:catAx>
        <c:axId val="6433009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470542"/>
        <c:crosses val="autoZero"/>
        <c:auto val="1"/>
        <c:lblAlgn val="ctr"/>
        <c:lblOffset val="100"/>
        <c:noMultiLvlLbl val="0"/>
      </c:catAx>
      <c:valAx>
        <c:axId val="54470542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330098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0%">
                <c:v>-6.7538851452832116E-2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3F8-4B57-98FB-90D72D524A53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4.2707680420500223E-2</c:v>
              </c:pt>
              <c:pt idx="1">
                <c:v>2.7319115503074091E-2</c:v>
              </c:pt>
              <c:pt idx="2">
                <c:v>1.63318257926468E-2</c:v>
              </c:pt>
              <c:pt idx="3">
                <c:v>2.500925288840317E-2</c:v>
              </c:pt>
              <c:pt idx="4">
                <c:v>3.6416866848597573E-2</c:v>
              </c:pt>
              <c:pt idx="5">
                <c:v>3.6160032460897502E-2</c:v>
              </c:pt>
              <c:pt idx="6">
                <c:v>3.3149727920558807E-2</c:v>
              </c:pt>
              <c:pt idx="7">
                <c:v>3.3424930009859022E-2</c:v>
              </c:pt>
              <c:pt idx="8">
                <c:v>3.2499425430788209E-2</c:v>
              </c:pt>
              <c:pt idx="9">
                <c:v>3.1243412726906779E-2</c:v>
              </c:pt>
              <c:pt idx="10">
                <c:v>2.7840809325707649E-2</c:v>
              </c:pt>
              <c:pt idx="11">
                <c:v>2.768386347683505E-2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3F8-4B57-98FB-90D72D524A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355434"/>
        <c:axId val="23864590"/>
      </c:lineChart>
      <c:catAx>
        <c:axId val="2035543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864590"/>
        <c:crosses val="autoZero"/>
        <c:auto val="1"/>
        <c:lblAlgn val="ctr"/>
        <c:lblOffset val="100"/>
        <c:noMultiLvlLbl val="0"/>
      </c:catAx>
      <c:valAx>
        <c:axId val="2386459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35543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0%">
                <c:v>-0.1068881240579288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3ED-4543-86D3-B326E5A97CC4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6.3206363371506979E-2</c:v>
              </c:pt>
              <c:pt idx="1">
                <c:v>1.9084451726828489E-2</c:v>
              </c:pt>
              <c:pt idx="2">
                <c:v>1.7386651182773161E-2</c:v>
              </c:pt>
              <c:pt idx="3">
                <c:v>1.556259882297817E-2</c:v>
              </c:pt>
              <c:pt idx="4">
                <c:v>3.6322873644855758E-2</c:v>
              </c:pt>
              <c:pt idx="5">
                <c:v>4.8758425622514652E-2</c:v>
              </c:pt>
              <c:pt idx="6">
                <c:v>4.2185502923354663E-2</c:v>
              </c:pt>
              <c:pt idx="7">
                <c:v>4.1594678667911562E-2</c:v>
              </c:pt>
              <c:pt idx="8">
                <c:v>3.655259766072616E-2</c:v>
              </c:pt>
              <c:pt idx="9">
                <c:v>2.927310284161155E-2</c:v>
              </c:pt>
              <c:pt idx="10">
                <c:v>2.6357397037304549E-2</c:v>
              </c:pt>
              <c:pt idx="11">
                <c:v>2.57239520709216E-2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3ED-4543-86D3-B326E5A97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635832"/>
        <c:axId val="30685418"/>
      </c:lineChart>
      <c:catAx>
        <c:axId val="6663583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685418"/>
        <c:crosses val="autoZero"/>
        <c:auto val="1"/>
        <c:lblAlgn val="ctr"/>
        <c:lblOffset val="100"/>
        <c:noMultiLvlLbl val="0"/>
      </c:catAx>
      <c:valAx>
        <c:axId val="3068541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63583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0%">
                <c:v>-0.18466787042133881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CBC-44BB-84EB-0B166394C245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-7.3114374501324852E-2</c:v>
              </c:pt>
              <c:pt idx="1">
                <c:v>-0.1010350697508485</c:v>
              </c:pt>
              <c:pt idx="2">
                <c:v>-0.13743599187409819</c:v>
              </c:pt>
              <c:pt idx="3">
                <c:v>-0.12610322632883769</c:v>
              </c:pt>
              <c:pt idx="4">
                <c:v>-9.3160488211424419E-2</c:v>
              </c:pt>
              <c:pt idx="5">
                <c:v>-0.11078147764429749</c:v>
              </c:pt>
              <c:pt idx="6">
                <c:v>-9.8842979853659862E-2</c:v>
              </c:pt>
              <c:pt idx="7">
                <c:v>-9.1471228619472433E-2</c:v>
              </c:pt>
              <c:pt idx="8">
                <c:v>-8.1574499676009493E-2</c:v>
              </c:pt>
              <c:pt idx="9">
                <c:v>-7.4952142908709996E-2</c:v>
              </c:pt>
              <c:pt idx="10">
                <c:v>-6.7229995797726594E-2</c:v>
              </c:pt>
              <c:pt idx="11">
                <c:v>-6.4001703509931951E-2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CBC-44BB-84EB-0B166394C2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152514"/>
        <c:axId val="30151088"/>
      </c:lineChart>
      <c:catAx>
        <c:axId val="2915251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151088"/>
        <c:crosses val="autoZero"/>
        <c:auto val="1"/>
        <c:lblAlgn val="ctr"/>
        <c:lblOffset val="100"/>
        <c:noMultiLvlLbl val="0"/>
      </c:catAx>
      <c:valAx>
        <c:axId val="3015108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15251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0%">
                <c:v>9.2621085758874955E-3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73A-4C44-A6E2-BC5242FC5F83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6.6984844641208019E-2</c:v>
              </c:pt>
              <c:pt idx="1">
                <c:v>7.4753465286918175E-2</c:v>
              </c:pt>
              <c:pt idx="2">
                <c:v>7.1103754479288517E-2</c:v>
              </c:pt>
              <c:pt idx="3">
                <c:v>8.3458786890533654E-2</c:v>
              </c:pt>
              <c:pt idx="4">
                <c:v>8.0286786172296898E-2</c:v>
              </c:pt>
              <c:pt idx="5">
                <c:v>7.8414140856942094E-2</c:v>
              </c:pt>
              <c:pt idx="6">
                <c:v>7.2292612022388125E-2</c:v>
              </c:pt>
              <c:pt idx="7">
                <c:v>7.1180933625908382E-2</c:v>
              </c:pt>
              <c:pt idx="8">
                <c:v>6.9415336852544973E-2</c:v>
              </c:pt>
              <c:pt idx="9">
                <c:v>6.9030296656973578E-2</c:v>
              </c:pt>
              <c:pt idx="10">
                <c:v>6.1478288189287029E-2</c:v>
              </c:pt>
              <c:pt idx="11">
                <c:v>6.1066608823379109E-2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73A-4C44-A6E2-BC5242FC5F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550270"/>
        <c:axId val="13451759"/>
      </c:lineChart>
      <c:catAx>
        <c:axId val="3155027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451759"/>
        <c:crosses val="autoZero"/>
        <c:auto val="1"/>
        <c:lblAlgn val="ctr"/>
        <c:lblOffset val="100"/>
        <c:noMultiLvlLbl val="0"/>
      </c:catAx>
      <c:valAx>
        <c:axId val="1345175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55027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0%">
                <c:v>9.7229886438030544E-3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333-4AE5-95C0-15406BD460DF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7.057437151470336E-2</c:v>
              </c:pt>
              <c:pt idx="1">
                <c:v>9.2179255431930285E-2</c:v>
              </c:pt>
              <c:pt idx="2">
                <c:v>0.1040005096344703</c:v>
              </c:pt>
              <c:pt idx="3">
                <c:v>0.11116883206578131</c:v>
              </c:pt>
              <c:pt idx="4">
                <c:v>0.10534471507652569</c:v>
              </c:pt>
              <c:pt idx="5">
                <c:v>0.109671321403797</c:v>
              </c:pt>
              <c:pt idx="6">
                <c:v>0.10060593566374169</c:v>
              </c:pt>
              <c:pt idx="7">
                <c:v>9.9495533878635189E-2</c:v>
              </c:pt>
              <c:pt idx="8">
                <c:v>9.6430659072580305E-2</c:v>
              </c:pt>
              <c:pt idx="9">
                <c:v>9.3142555490484558E-2</c:v>
              </c:pt>
              <c:pt idx="10">
                <c:v>8.3148807310545525E-2</c:v>
              </c:pt>
              <c:pt idx="11">
                <c:v>7.9861250511205739E-2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333-4AE5-95C0-15406BD460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287155"/>
        <c:axId val="37014578"/>
      </c:lineChart>
      <c:catAx>
        <c:axId val="4928715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014578"/>
        <c:crosses val="autoZero"/>
        <c:auto val="1"/>
        <c:lblAlgn val="ctr"/>
        <c:lblOffset val="100"/>
        <c:noMultiLvlLbl val="0"/>
      </c:catAx>
      <c:valAx>
        <c:axId val="3701457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28715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0%">
                <c:v>3.1006816232399311E-2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B9B-4E6D-B52B-74549E520098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7.5227986687052217E-2</c:v>
              </c:pt>
              <c:pt idx="1">
                <c:v>0.10116873326954549</c:v>
              </c:pt>
              <c:pt idx="2">
                <c:v>0.111471789830057</c:v>
              </c:pt>
              <c:pt idx="3">
                <c:v>0.12505761715918881</c:v>
              </c:pt>
              <c:pt idx="4">
                <c:v>0.12427126794532969</c:v>
              </c:pt>
              <c:pt idx="5">
                <c:v>0.1299292308860687</c:v>
              </c:pt>
              <c:pt idx="6">
                <c:v>0.12058714002604699</c:v>
              </c:pt>
              <c:pt idx="7">
                <c:v>0.1190080461880645</c:v>
              </c:pt>
              <c:pt idx="8">
                <c:v>0.1194249291748901</c:v>
              </c:pt>
              <c:pt idx="9">
                <c:v>0.11832469116727171</c:v>
              </c:pt>
              <c:pt idx="10">
                <c:v>0.110462524132023</c:v>
              </c:pt>
              <c:pt idx="11">
                <c:v>0.107325615826835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B9B-4E6D-B52B-74549E5200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687897"/>
        <c:axId val="45960364"/>
      </c:lineChart>
      <c:catAx>
        <c:axId val="4068789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960364"/>
        <c:crosses val="autoZero"/>
        <c:auto val="1"/>
        <c:lblAlgn val="ctr"/>
        <c:lblOffset val="100"/>
        <c:noMultiLvlLbl val="0"/>
      </c:catAx>
      <c:valAx>
        <c:axId val="4596036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68789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D5-4E99-A0FE-28783282316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D5-4E99-A0FE-28783282316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D5-4E99-A0FE-28783282316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D5-4E99-A0FE-28783282316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D5-4E99-A0FE-28783282316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D5-4E99-A0FE-28783282316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D5-4E99-A0FE-28783282316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D5-4E99-A0FE-28783282316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D5-4E99-A0FE-28783282316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D5-4E99-A0FE-28783282316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D5-4E99-A0FE-287832823160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#,##0.00</c:formatCode>
              <c:ptCount val="12"/>
              <c:pt idx="0">
                <c:v>545.45347727299986</c:v>
              </c:pt>
              <c:pt idx="1">
                <c:v>545.27731313699996</c:v>
              </c:pt>
              <c:pt idx="2">
                <c:v>547.61482958599959</c:v>
              </c:pt>
              <c:pt idx="3">
                <c:v>551.40067224199993</c:v>
              </c:pt>
              <c:pt idx="4">
                <c:v>552.99820521899983</c:v>
              </c:pt>
              <c:pt idx="5">
                <c:v>553.71466312299992</c:v>
              </c:pt>
              <c:pt idx="6">
                <c:v>555.30018422799992</c:v>
              </c:pt>
              <c:pt idx="7">
                <c:v>556.39398577099985</c:v>
              </c:pt>
              <c:pt idx="8">
                <c:v>557.29078187099992</c:v>
              </c:pt>
              <c:pt idx="9">
                <c:v>556.99782715399999</c:v>
              </c:pt>
              <c:pt idx="10">
                <c:v>558.12189700399995</c:v>
              </c:pt>
              <c:pt idx="11">
                <c:v>555.01483143499979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03D5-4E99-A0FE-28783282316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3966950"/>
        <c:axId val="1713389"/>
      </c:lineChart>
      <c:catAx>
        <c:axId val="1396695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13389"/>
        <c:crosses val="autoZero"/>
        <c:auto val="1"/>
        <c:lblAlgn val="ctr"/>
        <c:lblOffset val="100"/>
        <c:noMultiLvlLbl val="0"/>
      </c:catAx>
      <c:valAx>
        <c:axId val="171338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96695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52-49F4-98AC-79CC3D5144D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52-49F4-98AC-79CC3D5144D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52-49F4-98AC-79CC3D5144D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52-49F4-98AC-79CC3D5144D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52-49F4-98AC-79CC3D5144D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52-49F4-98AC-79CC3D5144D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52-49F4-98AC-79CC3D5144D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52-49F4-98AC-79CC3D5144D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52-49F4-98AC-79CC3D5144D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52-49F4-98AC-79CC3D5144D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52-49F4-98AC-79CC3D5144D2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#,##0.00</c:formatCode>
              <c:ptCount val="12"/>
              <c:pt idx="0">
                <c:v>175.316878</c:v>
              </c:pt>
              <c:pt idx="1">
                <c:v>175.526805</c:v>
              </c:pt>
              <c:pt idx="2">
                <c:v>175.691171</c:v>
              </c:pt>
              <c:pt idx="3">
                <c:v>177.45714899999999</c:v>
              </c:pt>
              <c:pt idx="4">
                <c:v>179.03744699999999</c:v>
              </c:pt>
              <c:pt idx="5">
                <c:v>179.08804499999999</c:v>
              </c:pt>
              <c:pt idx="6">
                <c:v>179.63962599999999</c:v>
              </c:pt>
              <c:pt idx="7">
                <c:v>179.5582</c:v>
              </c:pt>
              <c:pt idx="8">
                <c:v>179.02597399999999</c:v>
              </c:pt>
              <c:pt idx="9">
                <c:v>178.982643</c:v>
              </c:pt>
              <c:pt idx="10">
                <c:v>179.25085799999999</c:v>
              </c:pt>
              <c:pt idx="11">
                <c:v>177.568873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3C52-49F4-98AC-79CC3D5144D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9540053"/>
        <c:axId val="21181404"/>
      </c:lineChart>
      <c:catAx>
        <c:axId val="5954005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181404"/>
        <c:crosses val="autoZero"/>
        <c:auto val="1"/>
        <c:lblAlgn val="ctr"/>
        <c:lblOffset val="100"/>
        <c:noMultiLvlLbl val="0"/>
      </c:catAx>
      <c:valAx>
        <c:axId val="2118140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54005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62D-4DC0-99CB-75D81A42583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2D-4DC0-99CB-75D81A42583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2D-4DC0-99CB-75D81A42583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2D-4DC0-99CB-75D81A42583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2D-4DC0-99CB-75D81A42583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2D-4DC0-99CB-75D81A42583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2D-4DC0-99CB-75D81A42583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2D-4DC0-99CB-75D81A42583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62D-4DC0-99CB-75D81A42583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2D-4DC0-99CB-75D81A42583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62D-4DC0-99CB-75D81A425838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#,##0.00</c:formatCode>
              <c:ptCount val="12"/>
              <c:pt idx="0">
                <c:v>89.007672999999997</c:v>
              </c:pt>
              <c:pt idx="1">
                <c:v>87.311175999999989</c:v>
              </c:pt>
              <c:pt idx="2">
                <c:v>86.606921999999997</c:v>
              </c:pt>
              <c:pt idx="3">
                <c:v>86.941784999999996</c:v>
              </c:pt>
              <c:pt idx="4">
                <c:v>85.319786999999991</c:v>
              </c:pt>
              <c:pt idx="5">
                <c:v>85.154066</c:v>
              </c:pt>
              <c:pt idx="6">
                <c:v>84.871498000000003</c:v>
              </c:pt>
              <c:pt idx="7">
                <c:v>84.880470000000003</c:v>
              </c:pt>
              <c:pt idx="8">
                <c:v>84.804859999999991</c:v>
              </c:pt>
              <c:pt idx="9">
                <c:v>84.929141000000001</c:v>
              </c:pt>
              <c:pt idx="10">
                <c:v>84.751994999999994</c:v>
              </c:pt>
              <c:pt idx="11">
                <c:v>83.353714999999994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B62D-4DC0-99CB-75D81A42583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6556068"/>
        <c:axId val="63353815"/>
      </c:lineChart>
      <c:catAx>
        <c:axId val="3655606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353815"/>
        <c:crosses val="autoZero"/>
        <c:auto val="1"/>
        <c:lblAlgn val="ctr"/>
        <c:lblOffset val="100"/>
        <c:noMultiLvlLbl val="0"/>
      </c:catAx>
      <c:valAx>
        <c:axId val="6335381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55606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general'!$E$7:$E$34</c:f>
              <c:numCache>
                <c:formatCode>#,##0</c:formatCode>
                <c:ptCount val="28"/>
                <c:pt idx="0">
                  <c:v>14893</c:v>
                </c:pt>
                <c:pt idx="1">
                  <c:v>110750</c:v>
                </c:pt>
                <c:pt idx="2">
                  <c:v>144518</c:v>
                </c:pt>
                <c:pt idx="3">
                  <c:v>102380</c:v>
                </c:pt>
                <c:pt idx="4">
                  <c:v>5413835</c:v>
                </c:pt>
                <c:pt idx="5">
                  <c:v>195792</c:v>
                </c:pt>
                <c:pt idx="6">
                  <c:v>1063990</c:v>
                </c:pt>
                <c:pt idx="7">
                  <c:v>3667125</c:v>
                </c:pt>
                <c:pt idx="8">
                  <c:v>585625</c:v>
                </c:pt>
                <c:pt idx="9">
                  <c:v>81779</c:v>
                </c:pt>
                <c:pt idx="10">
                  <c:v>86144</c:v>
                </c:pt>
                <c:pt idx="11">
                  <c:v>51238</c:v>
                </c:pt>
                <c:pt idx="12">
                  <c:v>51237</c:v>
                </c:pt>
                <c:pt idx="13">
                  <c:v>110457</c:v>
                </c:pt>
                <c:pt idx="14">
                  <c:v>121533</c:v>
                </c:pt>
                <c:pt idx="15">
                  <c:v>1943823</c:v>
                </c:pt>
                <c:pt idx="16">
                  <c:v>290921</c:v>
                </c:pt>
                <c:pt idx="17">
                  <c:v>86280</c:v>
                </c:pt>
                <c:pt idx="18">
                  <c:v>39701</c:v>
                </c:pt>
                <c:pt idx="19">
                  <c:v>66019</c:v>
                </c:pt>
                <c:pt idx="20">
                  <c:v>115180</c:v>
                </c:pt>
                <c:pt idx="21">
                  <c:v>819654</c:v>
                </c:pt>
                <c:pt idx="22">
                  <c:v>224428</c:v>
                </c:pt>
                <c:pt idx="23">
                  <c:v>134570</c:v>
                </c:pt>
                <c:pt idx="24">
                  <c:v>152790</c:v>
                </c:pt>
                <c:pt idx="25">
                  <c:v>5493641</c:v>
                </c:pt>
                <c:pt idx="26">
                  <c:v>303178</c:v>
                </c:pt>
                <c:pt idx="27">
                  <c:v>63296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2-4C4C-9BEB-C715C2B1A4C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general'!$D$7:$D$34</c:f>
              <c:numCache>
                <c:formatCode>#,##0</c:formatCode>
                <c:ptCount val="28"/>
                <c:pt idx="0">
                  <c:v>29789</c:v>
                </c:pt>
                <c:pt idx="1">
                  <c:v>86109</c:v>
                </c:pt>
                <c:pt idx="2">
                  <c:v>109347</c:v>
                </c:pt>
                <c:pt idx="3">
                  <c:v>84260</c:v>
                </c:pt>
                <c:pt idx="4">
                  <c:v>5498052</c:v>
                </c:pt>
                <c:pt idx="5">
                  <c:v>173228</c:v>
                </c:pt>
                <c:pt idx="6">
                  <c:v>982074</c:v>
                </c:pt>
                <c:pt idx="7">
                  <c:v>3845355</c:v>
                </c:pt>
                <c:pt idx="8">
                  <c:v>569663</c:v>
                </c:pt>
                <c:pt idx="9">
                  <c:v>57013</c:v>
                </c:pt>
                <c:pt idx="10">
                  <c:v>67083</c:v>
                </c:pt>
                <c:pt idx="11">
                  <c:v>47621</c:v>
                </c:pt>
                <c:pt idx="12">
                  <c:v>57009</c:v>
                </c:pt>
                <c:pt idx="13">
                  <c:v>138910</c:v>
                </c:pt>
                <c:pt idx="14">
                  <c:v>123568</c:v>
                </c:pt>
                <c:pt idx="15">
                  <c:v>1649984</c:v>
                </c:pt>
                <c:pt idx="16">
                  <c:v>79113</c:v>
                </c:pt>
                <c:pt idx="17">
                  <c:v>84154</c:v>
                </c:pt>
                <c:pt idx="18">
                  <c:v>36026</c:v>
                </c:pt>
                <c:pt idx="19">
                  <c:v>50673</c:v>
                </c:pt>
                <c:pt idx="20">
                  <c:v>176130</c:v>
                </c:pt>
                <c:pt idx="21">
                  <c:v>739804</c:v>
                </c:pt>
                <c:pt idx="22">
                  <c:v>270012</c:v>
                </c:pt>
                <c:pt idx="23">
                  <c:v>132652</c:v>
                </c:pt>
                <c:pt idx="24">
                  <c:v>145092</c:v>
                </c:pt>
                <c:pt idx="25">
                  <c:v>5710180</c:v>
                </c:pt>
                <c:pt idx="26">
                  <c:v>327827</c:v>
                </c:pt>
                <c:pt idx="27">
                  <c:v>66422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2-4C4C-9BEB-C715C2B1A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643774"/>
        <c:axId val="22026287"/>
      </c:barChart>
      <c:catAx>
        <c:axId val="464377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026287"/>
        <c:crosses val="autoZero"/>
        <c:auto val="1"/>
        <c:lblAlgn val="ctr"/>
        <c:lblOffset val="100"/>
        <c:noMultiLvlLbl val="0"/>
      </c:catAx>
      <c:valAx>
        <c:axId val="2202628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4377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8A-4AD4-B416-832B13D4E37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8A-4AD4-B416-832B13D4E37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8A-4AD4-B416-832B13D4E37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8A-4AD4-B416-832B13D4E37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8A-4AD4-B416-832B13D4E37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8A-4AD4-B416-832B13D4E37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8A-4AD4-B416-832B13D4E37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8A-4AD4-B416-832B13D4E37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8A-4AD4-B416-832B13D4E37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8A-4AD4-B416-832B13D4E37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8A-4AD4-B416-832B13D4E373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#,##0.00</c:formatCode>
              <c:ptCount val="12"/>
              <c:pt idx="0">
                <c:v>265.48283199999997</c:v>
              </c:pt>
              <c:pt idx="1">
                <c:v>266.96420999999998</c:v>
              </c:pt>
              <c:pt idx="2">
                <c:v>269.595619</c:v>
              </c:pt>
              <c:pt idx="3">
                <c:v>271.26975800000002</c:v>
              </c:pt>
              <c:pt idx="4">
                <c:v>272.83848399999999</c:v>
              </c:pt>
              <c:pt idx="5">
                <c:v>273.688219</c:v>
              </c:pt>
              <c:pt idx="6">
                <c:v>275.02820100000002</c:v>
              </c:pt>
              <c:pt idx="7">
                <c:v>276.20498300000003</c:v>
              </c:pt>
              <c:pt idx="8">
                <c:v>277.66135700000001</c:v>
              </c:pt>
              <c:pt idx="9">
                <c:v>277.37106899999998</c:v>
              </c:pt>
              <c:pt idx="10">
                <c:v>278.53739000000002</c:v>
              </c:pt>
              <c:pt idx="11">
                <c:v>278.73501700000003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E08A-4AD4-B416-832B13D4E3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0872394"/>
        <c:axId val="28364152"/>
      </c:lineChart>
      <c:catAx>
        <c:axId val="3087239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364152"/>
        <c:crosses val="autoZero"/>
        <c:auto val="1"/>
        <c:lblAlgn val="ctr"/>
        <c:lblOffset val="100"/>
        <c:noMultiLvlLbl val="0"/>
      </c:catAx>
      <c:valAx>
        <c:axId val="2836415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87239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F7-4C07-AD94-FE413FE9463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F7-4C07-AD94-FE413FE9463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F7-4C07-AD94-FE413FE9463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F7-4C07-AD94-FE413FE9463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F7-4C07-AD94-FE413FE9463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F7-4C07-AD94-FE413FE9463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F7-4C07-AD94-FE413FE9463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F7-4C07-AD94-FE413FE9463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3F7-4C07-AD94-FE413FE9463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F7-4C07-AD94-FE413FE9463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3F7-4C07-AD94-FE413FE9463D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#,##0.00</c:formatCode>
              <c:ptCount val="12"/>
              <c:pt idx="0">
                <c:v>181.21613400000001</c:v>
              </c:pt>
              <c:pt idx="1">
                <c:v>183.10222999999999</c:v>
              </c:pt>
              <c:pt idx="2">
                <c:v>185.09130400000001</c:v>
              </c:pt>
              <c:pt idx="3">
                <c:v>186.46958000000001</c:v>
              </c:pt>
              <c:pt idx="4">
                <c:v>188.43289899999999</c:v>
              </c:pt>
              <c:pt idx="5">
                <c:v>189.198711</c:v>
              </c:pt>
              <c:pt idx="6">
                <c:v>190.563919</c:v>
              </c:pt>
              <c:pt idx="7">
                <c:v>191.60650699999999</c:v>
              </c:pt>
              <c:pt idx="8">
                <c:v>192.58823100000001</c:v>
              </c:pt>
              <c:pt idx="9">
                <c:v>192.359228</c:v>
              </c:pt>
              <c:pt idx="10">
                <c:v>192.989778</c:v>
              </c:pt>
              <c:pt idx="11">
                <c:v>193.133467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F3F7-4C07-AD94-FE413FE9463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0463961"/>
        <c:axId val="64023629"/>
      </c:lineChart>
      <c:catAx>
        <c:axId val="3046396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023629"/>
        <c:crosses val="autoZero"/>
        <c:auto val="1"/>
        <c:lblAlgn val="ctr"/>
        <c:lblOffset val="100"/>
        <c:noMultiLvlLbl val="0"/>
      </c:catAx>
      <c:valAx>
        <c:axId val="6402362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46396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B2-40B3-9E58-67368813EE1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B2-40B3-9E58-67368813EE1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B2-40B3-9E58-67368813EE1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B2-40B3-9E58-67368813EE1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B2-40B3-9E58-67368813EE1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B2-40B3-9E58-67368813EE1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B2-40B3-9E58-67368813EE1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B2-40B3-9E58-67368813EE1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B2-40B3-9E58-67368813EE1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B2-40B3-9E58-67368813EE1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B2-40B3-9E58-67368813EE13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#,##0.00</c:formatCode>
              <c:ptCount val="12"/>
              <c:pt idx="0">
                <c:v>16.6274625</c:v>
              </c:pt>
              <c:pt idx="1">
                <c:v>16.80629325</c:v>
              </c:pt>
              <c:pt idx="2">
                <c:v>17.029390750000001</c:v>
              </c:pt>
              <c:pt idx="3">
                <c:v>17.208466250000001</c:v>
              </c:pt>
              <c:pt idx="4">
                <c:v>17.426095499999999</c:v>
              </c:pt>
              <c:pt idx="5">
                <c:v>17.5241775</c:v>
              </c:pt>
              <c:pt idx="6">
                <c:v>17.6754295</c:v>
              </c:pt>
              <c:pt idx="7">
                <c:v>17.839475749999998</c:v>
              </c:pt>
              <c:pt idx="8">
                <c:v>17.990826500000001</c:v>
              </c:pt>
              <c:pt idx="9">
                <c:v>18.036059999999999</c:v>
              </c:pt>
              <c:pt idx="10">
                <c:v>18.132217499999999</c:v>
              </c:pt>
              <c:pt idx="11">
                <c:v>18.174602499999999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A3B2-40B3-9E58-67368813EE1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5167177"/>
        <c:axId val="51816713"/>
      </c:lineChart>
      <c:catAx>
        <c:axId val="6516717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816713"/>
        <c:crosses val="autoZero"/>
        <c:auto val="1"/>
        <c:lblAlgn val="ctr"/>
        <c:lblOffset val="100"/>
        <c:noMultiLvlLbl val="0"/>
      </c:catAx>
      <c:valAx>
        <c:axId val="5181671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16717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85-4418-BA2A-1665F7159B2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85-4418-BA2A-1665F7159B2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85-4418-BA2A-1665F7159B2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85-4418-BA2A-1665F7159B2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85-4418-BA2A-1665F7159B2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85-4418-BA2A-1665F7159B2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85-4418-BA2A-1665F7159B2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85-4418-BA2A-1665F7159B2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85-4418-BA2A-1665F7159B2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85-4418-BA2A-1665F7159B2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85-4418-BA2A-1665F7159B2D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0.00%</c:formatCode>
              <c:ptCount val="12"/>
              <c:pt idx="0">
                <c:v>-2.1959732653619231E-2</c:v>
              </c:pt>
              <c:pt idx="1">
                <c:v>-2.5041449576955851E-2</c:v>
              </c:pt>
              <c:pt idx="2">
                <c:v>-1.7656317202260439E-2</c:v>
              </c:pt>
              <c:pt idx="3">
                <c:v>-3.3798328095630149E-3</c:v>
              </c:pt>
              <c:pt idx="4">
                <c:v>4.217951495552319E-3</c:v>
              </c:pt>
              <c:pt idx="5">
                <c:v>8.9841432239519126E-3</c:v>
              </c:pt>
              <c:pt idx="6">
                <c:v>1.7116239022700121E-2</c:v>
              </c:pt>
              <c:pt idx="7">
                <c:v>1.9925880343791572E-2</c:v>
              </c:pt>
              <c:pt idx="8">
                <c:v>2.4659957304542429E-2</c:v>
              </c:pt>
              <c:pt idx="9">
                <c:v>2.0351408646320221E-2</c:v>
              </c:pt>
              <c:pt idx="10">
                <c:v>2.7683863476834939E-2</c:v>
              </c:pt>
              <c:pt idx="11">
                <c:v>1.8429274802742771E-2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3685-4418-BA2A-1665F7159B2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8462638"/>
        <c:axId val="40635672"/>
      </c:lineChart>
      <c:catAx>
        <c:axId val="4846263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635672"/>
        <c:crosses val="autoZero"/>
        <c:auto val="1"/>
        <c:lblAlgn val="ctr"/>
        <c:lblOffset val="100"/>
        <c:noMultiLvlLbl val="0"/>
      </c:catAx>
      <c:valAx>
        <c:axId val="4063567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46263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D4-44EC-82C4-61C615DAE15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D4-44EC-82C4-61C615DAE15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D4-44EC-82C4-61C615DAE15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D4-44EC-82C4-61C615DAE15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D4-44EC-82C4-61C615DAE15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D4-44EC-82C4-61C615DAE15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D4-44EC-82C4-61C615DAE15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D4-44EC-82C4-61C615DAE15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D4-44EC-82C4-61C615DAE15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D4-44EC-82C4-61C615DAE15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D4-44EC-82C4-61C615DAE159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0.00%</c:formatCode>
              <c:ptCount val="12"/>
              <c:pt idx="0">
                <c:v>-3.6570446685427062E-2</c:v>
              </c:pt>
              <c:pt idx="1">
                <c:v>-3.4725901710442063E-2</c:v>
              </c:pt>
              <c:pt idx="2">
                <c:v>-3.3993269316400322E-2</c:v>
              </c:pt>
              <c:pt idx="3">
                <c:v>-1.45587539300071E-2</c:v>
              </c:pt>
              <c:pt idx="4">
                <c:v>4.7542377842725077E-3</c:v>
              </c:pt>
              <c:pt idx="5">
                <c:v>1.260289058676644E-2</c:v>
              </c:pt>
              <c:pt idx="6">
                <c:v>2.1111994869100491E-2</c:v>
              </c:pt>
              <c:pt idx="7">
                <c:v>1.6862278135937069E-2</c:v>
              </c:pt>
              <c:pt idx="8">
                <c:v>1.4749862359799771E-2</c:v>
              </c:pt>
              <c:pt idx="9">
                <c:v>1.3668573465878761E-2</c:v>
              </c:pt>
              <c:pt idx="10">
                <c:v>2.57239520709216E-2</c:v>
              </c:pt>
              <c:pt idx="11">
                <c:v>1.068884371613016E-2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E0D4-44EC-82C4-61C615DAE15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4822149"/>
        <c:axId val="25249550"/>
      </c:lineChart>
      <c:catAx>
        <c:axId val="6482214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249550"/>
        <c:crosses val="autoZero"/>
        <c:auto val="1"/>
        <c:lblAlgn val="ctr"/>
        <c:lblOffset val="100"/>
        <c:noMultiLvlLbl val="0"/>
      </c:catAx>
      <c:valAx>
        <c:axId val="2524955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82214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33-407D-9090-4655BF5519A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33-407D-9090-4655BF5519A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33-407D-9090-4655BF5519A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33-407D-9090-4655BF5519A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33-407D-9090-4655BF5519A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33-407D-9090-4655BF5519A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33-407D-9090-4655BF5519A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33-407D-9090-4655BF5519A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33-407D-9090-4655BF5519A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33-407D-9090-4655BF5519A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33-407D-9090-4655BF5519A2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0.00%</c:formatCode>
              <c:ptCount val="12"/>
              <c:pt idx="0">
                <c:v>-4.9239883678866378E-2</c:v>
              </c:pt>
              <c:pt idx="1">
                <c:v>-8.1995738566169624E-2</c:v>
              </c:pt>
              <c:pt idx="2">
                <c:v>-8.7457903798924166E-2</c:v>
              </c:pt>
              <c:pt idx="3">
                <c:v>-7.7757002572797232E-2</c:v>
              </c:pt>
              <c:pt idx="4">
                <c:v>-0.1007193472673347</c:v>
              </c:pt>
              <c:pt idx="5">
                <c:v>-0.1046029256057298</c:v>
              </c:pt>
              <c:pt idx="6">
                <c:v>-0.1017664651386658</c:v>
              </c:pt>
              <c:pt idx="7">
                <c:v>-9.7250194436320367E-2</c:v>
              </c:pt>
              <c:pt idx="8">
                <c:v>-8.3449080883966159E-2</c:v>
              </c:pt>
              <c:pt idx="9">
                <c:v>-7.5438896360071825E-2</c:v>
              </c:pt>
              <c:pt idx="10">
                <c:v>-6.4001703509931979E-2</c:v>
              </c:pt>
              <c:pt idx="11">
                <c:v>-7.3331621565368071E-2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6A33-407D-9090-4655BF5519A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6405595"/>
        <c:axId val="16461033"/>
      </c:lineChart>
      <c:catAx>
        <c:axId val="4640559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461033"/>
        <c:crosses val="autoZero"/>
        <c:auto val="1"/>
        <c:lblAlgn val="ctr"/>
        <c:lblOffset val="100"/>
        <c:noMultiLvlLbl val="0"/>
      </c:catAx>
      <c:valAx>
        <c:axId val="1646103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40559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4F-45BA-8EBD-A01320B5084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4F-45BA-8EBD-A01320B5084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4F-45BA-8EBD-A01320B5084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4F-45BA-8EBD-A01320B5084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4F-45BA-8EBD-A01320B5084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4F-45BA-8EBD-A01320B5084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4F-45BA-8EBD-A01320B5084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4F-45BA-8EBD-A01320B5084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4F-45BA-8EBD-A01320B5084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4F-45BA-8EBD-A01320B5084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4F-45BA-8EBD-A01320B50840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0.00%</c:formatCode>
              <c:ptCount val="12"/>
              <c:pt idx="0">
                <c:v>-5.1135001689879963E-3</c:v>
              </c:pt>
              <c:pt idx="1">
                <c:v>-1.141108891845061E-4</c:v>
              </c:pt>
              <c:pt idx="2">
                <c:v>1.5450503744517631E-2</c:v>
              </c:pt>
              <c:pt idx="3">
                <c:v>2.8546804178394829E-2</c:v>
              </c:pt>
              <c:pt idx="4">
                <c:v>3.9973008731167749E-2</c:v>
              </c:pt>
              <c:pt idx="5">
                <c:v>4.6179782331952392E-2</c:v>
              </c:pt>
              <c:pt idx="6">
                <c:v>5.6668236061512348E-2</c:v>
              </c:pt>
              <c:pt idx="7">
                <c:v>6.3112100912290386E-2</c:v>
              </c:pt>
              <c:pt idx="8">
                <c:v>6.8321660407066956E-2</c:v>
              </c:pt>
              <c:pt idx="9">
                <c:v>5.7316963317639177E-2</c:v>
              </c:pt>
              <c:pt idx="10">
                <c:v>6.1066608823379137E-2</c:v>
              </c:pt>
              <c:pt idx="11">
                <c:v>5.6428643537593651E-2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DC4F-45BA-8EBD-A01320B5084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2621723"/>
        <c:axId val="64151103"/>
      </c:lineChart>
      <c:catAx>
        <c:axId val="2262172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151103"/>
        <c:crosses val="autoZero"/>
        <c:auto val="1"/>
        <c:lblAlgn val="ctr"/>
        <c:lblOffset val="100"/>
        <c:noMultiLvlLbl val="0"/>
      </c:catAx>
      <c:valAx>
        <c:axId val="6415110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62172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99-429B-9561-CDCE303E4C8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99-429B-9561-CDCE303E4C8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99-429B-9561-CDCE303E4C8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99-429B-9561-CDCE303E4C8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99-429B-9561-CDCE303E4C8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99-429B-9561-CDCE303E4C8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99-429B-9561-CDCE303E4C8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99-429B-9561-CDCE303E4C8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99-429B-9561-CDCE303E4C8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99-429B-9561-CDCE303E4C8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99-429B-9561-CDCE303E4C86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0.00%</c:formatCode>
              <c:ptCount val="12"/>
              <c:pt idx="0">
                <c:v>-1.562349973355757E-2</c:v>
              </c:pt>
              <c:pt idx="1">
                <c:v>-2.795851890399373E-3</c:v>
              </c:pt>
              <c:pt idx="2">
                <c:v>1.6521144910535149E-2</c:v>
              </c:pt>
              <c:pt idx="3">
                <c:v>3.3201738659644819E-2</c:v>
              </c:pt>
              <c:pt idx="4">
                <c:v>5.1218085167125962E-2</c:v>
              </c:pt>
              <c:pt idx="5">
                <c:v>6.0856301790374857E-2</c:v>
              </c:pt>
              <c:pt idx="6">
                <c:v>7.7160362738275701E-2</c:v>
              </c:pt>
              <c:pt idx="7">
                <c:v>8.6266434203717463E-2</c:v>
              </c:pt>
              <c:pt idx="8">
                <c:v>9.2163709828893936E-2</c:v>
              </c:pt>
              <c:pt idx="9">
                <c:v>7.8992550551909763E-2</c:v>
              </c:pt>
              <c:pt idx="10">
                <c:v>7.9861250511205698E-2</c:v>
              </c:pt>
              <c:pt idx="11">
                <c:v>7.4806329642509564E-2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2A99-429B-9561-CDCE303E4C8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9932467"/>
        <c:axId val="54901109"/>
      </c:lineChart>
      <c:catAx>
        <c:axId val="3993246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901109"/>
        <c:crosses val="autoZero"/>
        <c:auto val="1"/>
        <c:lblAlgn val="ctr"/>
        <c:lblOffset val="100"/>
        <c:noMultiLvlLbl val="0"/>
      </c:catAx>
      <c:valAx>
        <c:axId val="5490110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93246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A91-49C2-B1BE-441AE4CE14A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91-49C2-B1BE-441AE4CE14A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91-49C2-B1BE-441AE4CE14A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91-49C2-B1BE-441AE4CE14A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91-49C2-B1BE-441AE4CE14A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91-49C2-B1BE-441AE4CE14A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91-49C2-B1BE-441AE4CE14A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91-49C2-B1BE-441AE4CE14A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91-49C2-B1BE-441AE4CE14A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91-49C2-B1BE-441AE4CE14A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91-49C2-B1BE-441AE4CE14AA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0.00%</c:formatCode>
              <c:ptCount val="12"/>
              <c:pt idx="0">
                <c:v>-1.2968899635035121E-2</c:v>
              </c:pt>
              <c:pt idx="1">
                <c:v>-1.5046235749699289E-3</c:v>
              </c:pt>
              <c:pt idx="2">
                <c:v>2.0228781159372732E-2</c:v>
              </c:pt>
              <c:pt idx="3">
                <c:v>3.9182294753130613E-2</c:v>
              </c:pt>
              <c:pt idx="4">
                <c:v>5.8167869129774799E-2</c:v>
              </c:pt>
              <c:pt idx="5">
                <c:v>7.0358696935164222E-2</c:v>
              </c:pt>
              <c:pt idx="6">
                <c:v>8.7645414427599669E-2</c:v>
              </c:pt>
              <c:pt idx="7">
                <c:v>0.1021317392563864</c:v>
              </c:pt>
              <c:pt idx="8">
                <c:v>0.1114497681839447</c:v>
              </c:pt>
              <c:pt idx="9">
                <c:v>0.1039409999483409</c:v>
              </c:pt>
              <c:pt idx="10">
                <c:v>0.107325615826835</c:v>
              </c:pt>
              <c:pt idx="11">
                <c:v>0.1034691125865168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1A91-49C2-B1BE-441AE4CE14A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8075573"/>
        <c:axId val="49641902"/>
      </c:lineChart>
      <c:catAx>
        <c:axId val="1807557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641902"/>
        <c:crosses val="autoZero"/>
        <c:auto val="1"/>
        <c:lblAlgn val="ctr"/>
        <c:lblOffset val="100"/>
        <c:noMultiLvlLbl val="0"/>
      </c:catAx>
      <c:valAx>
        <c:axId val="4964190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07557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contenedores'!$E$7:$E$34</c:f>
              <c:numCache>
                <c:formatCode>#,##0</c:formatCode>
                <c:ptCount val="28"/>
                <c:pt idx="0">
                  <c:v>13</c:v>
                </c:pt>
                <c:pt idx="1">
                  <c:v>104065</c:v>
                </c:pt>
                <c:pt idx="2">
                  <c:v>26995</c:v>
                </c:pt>
                <c:pt idx="3">
                  <c:v>0</c:v>
                </c:pt>
                <c:pt idx="4">
                  <c:v>4283121</c:v>
                </c:pt>
                <c:pt idx="5">
                  <c:v>128067</c:v>
                </c:pt>
                <c:pt idx="6">
                  <c:v>21484</c:v>
                </c:pt>
                <c:pt idx="7">
                  <c:v>2859399</c:v>
                </c:pt>
                <c:pt idx="8">
                  <c:v>330707</c:v>
                </c:pt>
                <c:pt idx="9">
                  <c:v>56593</c:v>
                </c:pt>
                <c:pt idx="10">
                  <c:v>85803</c:v>
                </c:pt>
                <c:pt idx="11">
                  <c:v>5754</c:v>
                </c:pt>
                <c:pt idx="12">
                  <c:v>9255</c:v>
                </c:pt>
                <c:pt idx="13">
                  <c:v>78164</c:v>
                </c:pt>
                <c:pt idx="14">
                  <c:v>61816</c:v>
                </c:pt>
                <c:pt idx="15">
                  <c:v>1473870</c:v>
                </c:pt>
                <c:pt idx="16">
                  <c:v>256294</c:v>
                </c:pt>
                <c:pt idx="17">
                  <c:v>35012</c:v>
                </c:pt>
                <c:pt idx="18">
                  <c:v>3406</c:v>
                </c:pt>
                <c:pt idx="19">
                  <c:v>27</c:v>
                </c:pt>
                <c:pt idx="20">
                  <c:v>0</c:v>
                </c:pt>
                <c:pt idx="21">
                  <c:v>351164</c:v>
                </c:pt>
                <c:pt idx="22">
                  <c:v>105153</c:v>
                </c:pt>
                <c:pt idx="23">
                  <c:v>92364</c:v>
                </c:pt>
                <c:pt idx="24">
                  <c:v>7231</c:v>
                </c:pt>
                <c:pt idx="25">
                  <c:v>4327457</c:v>
                </c:pt>
                <c:pt idx="26">
                  <c:v>197519</c:v>
                </c:pt>
                <c:pt idx="27">
                  <c:v>21231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B-4B86-86C5-25CE0FDF229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contenedores'!$D$7:$D$34</c:f>
              <c:numCache>
                <c:formatCode>#,##0</c:formatCode>
                <c:ptCount val="28"/>
                <c:pt idx="0">
                  <c:v>0</c:v>
                </c:pt>
                <c:pt idx="1">
                  <c:v>77241</c:v>
                </c:pt>
                <c:pt idx="2">
                  <c:v>15607</c:v>
                </c:pt>
                <c:pt idx="3">
                  <c:v>0</c:v>
                </c:pt>
                <c:pt idx="4">
                  <c:v>4435915</c:v>
                </c:pt>
                <c:pt idx="5">
                  <c:v>119950</c:v>
                </c:pt>
                <c:pt idx="6">
                  <c:v>21043</c:v>
                </c:pt>
                <c:pt idx="7">
                  <c:v>3012188</c:v>
                </c:pt>
                <c:pt idx="8">
                  <c:v>400283</c:v>
                </c:pt>
                <c:pt idx="9">
                  <c:v>39062</c:v>
                </c:pt>
                <c:pt idx="10">
                  <c:v>65781</c:v>
                </c:pt>
                <c:pt idx="11">
                  <c:v>6528</c:v>
                </c:pt>
                <c:pt idx="12">
                  <c:v>10419</c:v>
                </c:pt>
                <c:pt idx="13">
                  <c:v>67932</c:v>
                </c:pt>
                <c:pt idx="14">
                  <c:v>56393</c:v>
                </c:pt>
                <c:pt idx="15">
                  <c:v>1238795</c:v>
                </c:pt>
                <c:pt idx="16">
                  <c:v>17516</c:v>
                </c:pt>
                <c:pt idx="17">
                  <c:v>33137</c:v>
                </c:pt>
                <c:pt idx="18">
                  <c:v>3494</c:v>
                </c:pt>
                <c:pt idx="19">
                  <c:v>200</c:v>
                </c:pt>
                <c:pt idx="20">
                  <c:v>0</c:v>
                </c:pt>
                <c:pt idx="21">
                  <c:v>312890</c:v>
                </c:pt>
                <c:pt idx="22">
                  <c:v>82896</c:v>
                </c:pt>
                <c:pt idx="23">
                  <c:v>88530</c:v>
                </c:pt>
                <c:pt idx="24">
                  <c:v>10248</c:v>
                </c:pt>
                <c:pt idx="25">
                  <c:v>4462650</c:v>
                </c:pt>
                <c:pt idx="26">
                  <c:v>176959</c:v>
                </c:pt>
                <c:pt idx="27">
                  <c:v>22618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B-4B86-86C5-25CE0FDF2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8302548"/>
        <c:axId val="10078"/>
      </c:barChart>
      <c:catAx>
        <c:axId val="1830254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078"/>
        <c:crosses val="autoZero"/>
        <c:auto val="1"/>
        <c:lblAlgn val="ctr"/>
        <c:lblOffset val="100"/>
        <c:noMultiLvlLbl val="0"/>
      </c:catAx>
      <c:valAx>
        <c:axId val="1007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30254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Pesca!$E$7:$E$34</c:f>
              <c:numCache>
                <c:formatCode>#,##0</c:formatCode>
                <c:ptCount val="28"/>
                <c:pt idx="0">
                  <c:v>851.89400000000001</c:v>
                </c:pt>
                <c:pt idx="1">
                  <c:v>0</c:v>
                </c:pt>
                <c:pt idx="2">
                  <c:v>194.137</c:v>
                </c:pt>
                <c:pt idx="3">
                  <c:v>396.87799999999999</c:v>
                </c:pt>
                <c:pt idx="4">
                  <c:v>104.04900000000001</c:v>
                </c:pt>
                <c:pt idx="5">
                  <c:v>719.07600000000002</c:v>
                </c:pt>
                <c:pt idx="6">
                  <c:v>78.033000000000015</c:v>
                </c:pt>
                <c:pt idx="7">
                  <c:v>146.44800000000001</c:v>
                </c:pt>
                <c:pt idx="8">
                  <c:v>0</c:v>
                </c:pt>
                <c:pt idx="9">
                  <c:v>6.6509999999999998</c:v>
                </c:pt>
                <c:pt idx="10">
                  <c:v>93.83</c:v>
                </c:pt>
                <c:pt idx="11">
                  <c:v>0</c:v>
                </c:pt>
                <c:pt idx="12">
                  <c:v>15.250999999999999</c:v>
                </c:pt>
                <c:pt idx="13">
                  <c:v>110.68300000000001</c:v>
                </c:pt>
                <c:pt idx="14">
                  <c:v>10.878</c:v>
                </c:pt>
                <c:pt idx="15">
                  <c:v>19.59</c:v>
                </c:pt>
                <c:pt idx="16">
                  <c:v>0.58900000000000008</c:v>
                </c:pt>
                <c:pt idx="17">
                  <c:v>162.154</c:v>
                </c:pt>
                <c:pt idx="18">
                  <c:v>0</c:v>
                </c:pt>
                <c:pt idx="19">
                  <c:v>76.375</c:v>
                </c:pt>
                <c:pt idx="20">
                  <c:v>1200.973</c:v>
                </c:pt>
                <c:pt idx="21">
                  <c:v>97.725000000000009</c:v>
                </c:pt>
                <c:pt idx="22">
                  <c:v>222.43600000000001</c:v>
                </c:pt>
                <c:pt idx="23">
                  <c:v>0</c:v>
                </c:pt>
                <c:pt idx="24">
                  <c:v>80.774000000000001</c:v>
                </c:pt>
                <c:pt idx="25">
                  <c:v>82.356999999999999</c:v>
                </c:pt>
                <c:pt idx="26">
                  <c:v>1773.7539999999999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6-4191-A40C-292979D56C7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Pesca!$D$7:$D$34</c:f>
              <c:numCache>
                <c:formatCode>#,##0</c:formatCode>
                <c:ptCount val="28"/>
                <c:pt idx="0">
                  <c:v>1148.912</c:v>
                </c:pt>
                <c:pt idx="1">
                  <c:v>55.488999999999997</c:v>
                </c:pt>
                <c:pt idx="2">
                  <c:v>228.505</c:v>
                </c:pt>
                <c:pt idx="3">
                  <c:v>446.14600000000002</c:v>
                </c:pt>
                <c:pt idx="4">
                  <c:v>87.536999999999992</c:v>
                </c:pt>
                <c:pt idx="5">
                  <c:v>716.62900000000002</c:v>
                </c:pt>
                <c:pt idx="6">
                  <c:v>79.736999999999995</c:v>
                </c:pt>
                <c:pt idx="7">
                  <c:v>150.208</c:v>
                </c:pt>
                <c:pt idx="8">
                  <c:v>0</c:v>
                </c:pt>
                <c:pt idx="9">
                  <c:v>25.364000000000001</c:v>
                </c:pt>
                <c:pt idx="10">
                  <c:v>270.33800000000002</c:v>
                </c:pt>
                <c:pt idx="11">
                  <c:v>0</c:v>
                </c:pt>
                <c:pt idx="12">
                  <c:v>10.84</c:v>
                </c:pt>
                <c:pt idx="13">
                  <c:v>162.57499999999999</c:v>
                </c:pt>
                <c:pt idx="14">
                  <c:v>10.281000000000001</c:v>
                </c:pt>
                <c:pt idx="15">
                  <c:v>9.859</c:v>
                </c:pt>
                <c:pt idx="16">
                  <c:v>58.463000000000001</c:v>
                </c:pt>
                <c:pt idx="17">
                  <c:v>208.46299999999999</c:v>
                </c:pt>
                <c:pt idx="18">
                  <c:v>0</c:v>
                </c:pt>
                <c:pt idx="19">
                  <c:v>105.63200000000001</c:v>
                </c:pt>
                <c:pt idx="20">
                  <c:v>1098.25</c:v>
                </c:pt>
                <c:pt idx="21">
                  <c:v>233.32</c:v>
                </c:pt>
                <c:pt idx="22">
                  <c:v>277.74700000000001</c:v>
                </c:pt>
                <c:pt idx="23">
                  <c:v>0</c:v>
                </c:pt>
                <c:pt idx="24">
                  <c:v>75.201000000000008</c:v>
                </c:pt>
                <c:pt idx="25">
                  <c:v>232.23699999999999</c:v>
                </c:pt>
                <c:pt idx="26">
                  <c:v>2161.3710000000001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06-4191-A40C-292979D56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370016"/>
        <c:axId val="60293776"/>
      </c:barChart>
      <c:catAx>
        <c:axId val="1037001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293776"/>
        <c:crosses val="autoZero"/>
        <c:auto val="1"/>
        <c:lblAlgn val="ctr"/>
        <c:lblOffset val="100"/>
        <c:noMultiLvlLbl val="0"/>
      </c:catAx>
      <c:valAx>
        <c:axId val="6029377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37001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Avituallamiento!$E$7:$E$34</c:f>
              <c:numCache>
                <c:formatCode>#,##0</c:formatCode>
                <c:ptCount val="28"/>
                <c:pt idx="0">
                  <c:v>2752</c:v>
                </c:pt>
                <c:pt idx="1">
                  <c:v>678</c:v>
                </c:pt>
                <c:pt idx="2">
                  <c:v>5911</c:v>
                </c:pt>
                <c:pt idx="3">
                  <c:v>3845</c:v>
                </c:pt>
                <c:pt idx="4">
                  <c:v>255288</c:v>
                </c:pt>
                <c:pt idx="5">
                  <c:v>8565</c:v>
                </c:pt>
                <c:pt idx="6">
                  <c:v>7831</c:v>
                </c:pt>
                <c:pt idx="7">
                  <c:v>108985</c:v>
                </c:pt>
                <c:pt idx="8">
                  <c:v>1649</c:v>
                </c:pt>
                <c:pt idx="9">
                  <c:v>20010</c:v>
                </c:pt>
                <c:pt idx="10">
                  <c:v>1038</c:v>
                </c:pt>
                <c:pt idx="11">
                  <c:v>51723</c:v>
                </c:pt>
                <c:pt idx="12">
                  <c:v>501</c:v>
                </c:pt>
                <c:pt idx="13">
                  <c:v>0</c:v>
                </c:pt>
                <c:pt idx="14">
                  <c:v>10661</c:v>
                </c:pt>
                <c:pt idx="15">
                  <c:v>229765</c:v>
                </c:pt>
                <c:pt idx="16">
                  <c:v>3428</c:v>
                </c:pt>
                <c:pt idx="17">
                  <c:v>3456</c:v>
                </c:pt>
                <c:pt idx="18">
                  <c:v>0</c:v>
                </c:pt>
                <c:pt idx="19">
                  <c:v>1816</c:v>
                </c:pt>
                <c:pt idx="20">
                  <c:v>2793</c:v>
                </c:pt>
                <c:pt idx="21">
                  <c:v>63993</c:v>
                </c:pt>
                <c:pt idx="22">
                  <c:v>4282</c:v>
                </c:pt>
                <c:pt idx="23">
                  <c:v>1780</c:v>
                </c:pt>
                <c:pt idx="24">
                  <c:v>7108</c:v>
                </c:pt>
                <c:pt idx="25">
                  <c:v>30383</c:v>
                </c:pt>
                <c:pt idx="26">
                  <c:v>8133</c:v>
                </c:pt>
                <c:pt idx="27">
                  <c:v>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8-4374-9DF4-3EB6F12B69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Avituallamiento!$D$7:$D$34</c:f>
              <c:numCache>
                <c:formatCode>#,##0</c:formatCode>
                <c:ptCount val="28"/>
                <c:pt idx="0">
                  <c:v>2903</c:v>
                </c:pt>
                <c:pt idx="1">
                  <c:v>890</c:v>
                </c:pt>
                <c:pt idx="2">
                  <c:v>6088</c:v>
                </c:pt>
                <c:pt idx="3">
                  <c:v>2949</c:v>
                </c:pt>
                <c:pt idx="4">
                  <c:v>348946</c:v>
                </c:pt>
                <c:pt idx="5">
                  <c:v>7885</c:v>
                </c:pt>
                <c:pt idx="6">
                  <c:v>6597</c:v>
                </c:pt>
                <c:pt idx="7">
                  <c:v>112976</c:v>
                </c:pt>
                <c:pt idx="8">
                  <c:v>9333</c:v>
                </c:pt>
                <c:pt idx="9">
                  <c:v>11930</c:v>
                </c:pt>
                <c:pt idx="10">
                  <c:v>2223</c:v>
                </c:pt>
                <c:pt idx="11">
                  <c:v>57054</c:v>
                </c:pt>
                <c:pt idx="12">
                  <c:v>586</c:v>
                </c:pt>
                <c:pt idx="13">
                  <c:v>5765</c:v>
                </c:pt>
                <c:pt idx="14">
                  <c:v>15330</c:v>
                </c:pt>
                <c:pt idx="15">
                  <c:v>248464</c:v>
                </c:pt>
                <c:pt idx="16">
                  <c:v>5645</c:v>
                </c:pt>
                <c:pt idx="17">
                  <c:v>1327</c:v>
                </c:pt>
                <c:pt idx="18">
                  <c:v>123</c:v>
                </c:pt>
                <c:pt idx="19">
                  <c:v>2005</c:v>
                </c:pt>
                <c:pt idx="20">
                  <c:v>2409</c:v>
                </c:pt>
                <c:pt idx="21">
                  <c:v>71576</c:v>
                </c:pt>
                <c:pt idx="22">
                  <c:v>5440</c:v>
                </c:pt>
                <c:pt idx="23">
                  <c:v>2820</c:v>
                </c:pt>
                <c:pt idx="24">
                  <c:v>10438</c:v>
                </c:pt>
                <c:pt idx="25">
                  <c:v>38202</c:v>
                </c:pt>
                <c:pt idx="26">
                  <c:v>10470</c:v>
                </c:pt>
                <c:pt idx="27">
                  <c:v>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8-4374-9DF4-3EB6F12B6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109146"/>
        <c:axId val="59989074"/>
      </c:barChart>
      <c:catAx>
        <c:axId val="1210914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989074"/>
        <c:crosses val="autoZero"/>
        <c:auto val="1"/>
        <c:lblAlgn val="ctr"/>
        <c:lblOffset val="100"/>
        <c:noMultiLvlLbl val="0"/>
      </c:catAx>
      <c:valAx>
        <c:axId val="5998907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10914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combustibles'!$E$7:$E$34</c:f>
              <c:numCache>
                <c:formatCode>#,##0</c:formatCode>
                <c:ptCount val="28"/>
                <c:pt idx="0">
                  <c:v>1926</c:v>
                </c:pt>
                <c:pt idx="1">
                  <c:v>89</c:v>
                </c:pt>
                <c:pt idx="2">
                  <c:v>2529</c:v>
                </c:pt>
                <c:pt idx="3">
                  <c:v>1363</c:v>
                </c:pt>
                <c:pt idx="4">
                  <c:v>243747</c:v>
                </c:pt>
                <c:pt idx="5">
                  <c:v>1802</c:v>
                </c:pt>
                <c:pt idx="6">
                  <c:v>0</c:v>
                </c:pt>
                <c:pt idx="7">
                  <c:v>91166</c:v>
                </c:pt>
                <c:pt idx="8">
                  <c:v>1406</c:v>
                </c:pt>
                <c:pt idx="9">
                  <c:v>1208</c:v>
                </c:pt>
                <c:pt idx="10">
                  <c:v>0</c:v>
                </c:pt>
                <c:pt idx="11">
                  <c:v>48563</c:v>
                </c:pt>
                <c:pt idx="12">
                  <c:v>343</c:v>
                </c:pt>
                <c:pt idx="13">
                  <c:v>0</c:v>
                </c:pt>
                <c:pt idx="14">
                  <c:v>9214</c:v>
                </c:pt>
                <c:pt idx="15">
                  <c:v>202209</c:v>
                </c:pt>
                <c:pt idx="16">
                  <c:v>1424</c:v>
                </c:pt>
                <c:pt idx="17">
                  <c:v>2851</c:v>
                </c:pt>
                <c:pt idx="18">
                  <c:v>0</c:v>
                </c:pt>
                <c:pt idx="19">
                  <c:v>1143</c:v>
                </c:pt>
                <c:pt idx="20">
                  <c:v>1239</c:v>
                </c:pt>
                <c:pt idx="21">
                  <c:v>46307</c:v>
                </c:pt>
                <c:pt idx="22">
                  <c:v>2640</c:v>
                </c:pt>
                <c:pt idx="23">
                  <c:v>1106</c:v>
                </c:pt>
                <c:pt idx="24">
                  <c:v>2010</c:v>
                </c:pt>
                <c:pt idx="25">
                  <c:v>22817</c:v>
                </c:pt>
                <c:pt idx="26">
                  <c:v>4421</c:v>
                </c:pt>
                <c:pt idx="27">
                  <c:v>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D-420E-94E7-BC7F2EE6DBA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combustibles'!$D$7:$D$34</c:f>
              <c:numCache>
                <c:formatCode>#,##0</c:formatCode>
                <c:ptCount val="28"/>
                <c:pt idx="0">
                  <c:v>2245</c:v>
                </c:pt>
                <c:pt idx="1">
                  <c:v>55</c:v>
                </c:pt>
                <c:pt idx="2">
                  <c:v>2622</c:v>
                </c:pt>
                <c:pt idx="3">
                  <c:v>1050</c:v>
                </c:pt>
                <c:pt idx="4">
                  <c:v>330817</c:v>
                </c:pt>
                <c:pt idx="5">
                  <c:v>1970</c:v>
                </c:pt>
                <c:pt idx="6">
                  <c:v>155</c:v>
                </c:pt>
                <c:pt idx="7">
                  <c:v>100189</c:v>
                </c:pt>
                <c:pt idx="8">
                  <c:v>4853</c:v>
                </c:pt>
                <c:pt idx="9">
                  <c:v>878</c:v>
                </c:pt>
                <c:pt idx="10">
                  <c:v>0</c:v>
                </c:pt>
                <c:pt idx="11">
                  <c:v>54982</c:v>
                </c:pt>
                <c:pt idx="12">
                  <c:v>468</c:v>
                </c:pt>
                <c:pt idx="13">
                  <c:v>5765</c:v>
                </c:pt>
                <c:pt idx="14">
                  <c:v>12904</c:v>
                </c:pt>
                <c:pt idx="15">
                  <c:v>219962</c:v>
                </c:pt>
                <c:pt idx="16">
                  <c:v>2855</c:v>
                </c:pt>
                <c:pt idx="17">
                  <c:v>558</c:v>
                </c:pt>
                <c:pt idx="18">
                  <c:v>0</c:v>
                </c:pt>
                <c:pt idx="19">
                  <c:v>1309</c:v>
                </c:pt>
                <c:pt idx="20">
                  <c:v>1180</c:v>
                </c:pt>
                <c:pt idx="21">
                  <c:v>54757</c:v>
                </c:pt>
                <c:pt idx="22">
                  <c:v>3913</c:v>
                </c:pt>
                <c:pt idx="23">
                  <c:v>2041</c:v>
                </c:pt>
                <c:pt idx="24">
                  <c:v>4283</c:v>
                </c:pt>
                <c:pt idx="25">
                  <c:v>33391</c:v>
                </c:pt>
                <c:pt idx="26">
                  <c:v>5380</c:v>
                </c:pt>
                <c:pt idx="27">
                  <c:v>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D-420E-94E7-BC7F2EE6D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6298127"/>
        <c:axId val="4682155"/>
      </c:barChart>
      <c:catAx>
        <c:axId val="6629812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82155"/>
        <c:crosses val="autoZero"/>
        <c:auto val="1"/>
        <c:lblAlgn val="ctr"/>
        <c:lblOffset val="100"/>
        <c:noMultiLvlLbl val="0"/>
      </c:catAx>
      <c:valAx>
        <c:axId val="468215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29812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2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9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image" Target="../media/image9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9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9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image" Target="../media/image9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image" Target="../media/image9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image" Target="../media/image11.png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2" Type="http://schemas.openxmlformats.org/officeDocument/2006/relationships/chart" Target="../charts/chart41.xml"/><Relationship Id="rId1" Type="http://schemas.openxmlformats.org/officeDocument/2006/relationships/image" Target="../media/image12.png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image" Target="../media/image13.png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7" Type="http://schemas.openxmlformats.org/officeDocument/2006/relationships/chart" Target="../charts/chart58.xml"/><Relationship Id="rId2" Type="http://schemas.openxmlformats.org/officeDocument/2006/relationships/chart" Target="../charts/chart53.xml"/><Relationship Id="rId1" Type="http://schemas.openxmlformats.org/officeDocument/2006/relationships/image" Target="../media/image13.png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9050" y="800100"/>
          <a:ext cx="4972050" cy="4381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0" y="8782050"/>
          <a:ext cx="4953000" cy="2857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686752</xdr:colOff>
      <xdr:row>3</xdr:row>
      <xdr:rowOff>140813</xdr:rowOff>
    </xdr:from>
    <xdr:to>
      <xdr:col>10</xdr:col>
      <xdr:colOff>788242</xdr:colOff>
      <xdr:row>6</xdr:row>
      <xdr:rowOff>167224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219575" cy="60007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 flipH="1">
          <a:off x="8667750" y="0"/>
          <a:ext cx="0" cy="941070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H="1" flipV="1">
          <a:off x="9525" y="1943100"/>
          <a:ext cx="12934950" cy="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 flipH="1">
          <a:off x="0" y="8458200"/>
          <a:ext cx="12944475" cy="190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26</xdr:row>
      <xdr:rowOff>138260</xdr:rowOff>
    </xdr:to>
    <xdr:sp macro="" textlink="">
      <xdr:nvSpPr>
        <xdr:cNvPr id="10" name="CuadroTexto 8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0" y="4552950"/>
          <a:ext cx="9982200" cy="53340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DEL TRÁFICO PORTUARIO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2" name="Imagen 1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7620</xdr:rowOff>
    </xdr:from>
    <xdr:to>
      <xdr:col>8</xdr:col>
      <xdr:colOff>777240</xdr:colOff>
      <xdr:row>2</xdr:row>
      <xdr:rowOff>98880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2800" y="9525"/>
          <a:ext cx="3705225" cy="5238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12</xdr:col>
      <xdr:colOff>878885</xdr:colOff>
      <xdr:row>1</xdr:row>
      <xdr:rowOff>245408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77550" y="0"/>
          <a:ext cx="3371850" cy="5048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1690740B-377C-4144-9BF8-39F46CD62C38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3" name="CuadroTexto 10">
          <a:extLst>
            <a:ext uri="{FF2B5EF4-FFF2-40B4-BE49-F238E27FC236}">
              <a16:creationId xmlns:a16="http://schemas.microsoft.com/office/drawing/2014/main" id="{9AF24CCB-A958-4A6A-843B-AB84A582EABA}"/>
            </a:ext>
          </a:extLst>
        </xdr:cNvPr>
        <xdr:cNvSpPr txBox="1"/>
      </xdr:nvSpPr>
      <xdr:spPr>
        <a:xfrm>
          <a:off x="0" y="8758714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oneCellAnchor>
    <xdr:from>
      <xdr:col>6</xdr:col>
      <xdr:colOff>685800</xdr:colOff>
      <xdr:row>3</xdr:row>
      <xdr:rowOff>142875</xdr:rowOff>
    </xdr:from>
    <xdr:ext cx="4333875" cy="571500"/>
    <xdr:pic>
      <xdr:nvPicPr>
        <xdr:cNvPr id="4" name="Imagen 3">
          <a:extLst>
            <a:ext uri="{FF2B5EF4-FFF2-40B4-BE49-F238E27FC236}">
              <a16:creationId xmlns:a16="http://schemas.microsoft.com/office/drawing/2014/main" id="{5C87D6DA-979F-4C8F-83B1-B9176EB0EC0A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333875" cy="571500"/>
        </a:xfrm>
        <a:prstGeom prst="rect">
          <a:avLst/>
        </a:prstGeom>
      </xdr:spPr>
    </xdr:pic>
    <xdr:clientData/>
  </xdr:one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B6F93983-1E42-436E-AD9B-F4B804294498}"/>
            </a:ext>
          </a:extLst>
        </xdr:cNvPr>
        <xdr:cNvCxnSpPr/>
      </xdr:nvCxnSpPr>
      <xdr:spPr>
        <a:xfrm flipH="1">
          <a:off x="8672164" y="0"/>
          <a:ext cx="2253" cy="93916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1C3B65E4-FE72-42FA-BDFB-79EB7F30834E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3FBA7ED8-43E1-4C44-B650-85C6E564E0E9}"/>
            </a:ext>
          </a:extLst>
        </xdr:cNvPr>
        <xdr:cNvCxnSpPr/>
      </xdr:nvCxnSpPr>
      <xdr:spPr>
        <a:xfrm flipH="1">
          <a:off x="0" y="8439150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27</xdr:row>
      <xdr:rowOff>5399</xdr:rowOff>
    </xdr:to>
    <xdr:sp macro="" textlink="">
      <xdr:nvSpPr>
        <xdr:cNvPr id="8" name="CuadroTexto 8">
          <a:extLst>
            <a:ext uri="{FF2B5EF4-FFF2-40B4-BE49-F238E27FC236}">
              <a16:creationId xmlns:a16="http://schemas.microsoft.com/office/drawing/2014/main" id="{180BE887-7979-4B54-B197-12882D321B2C}"/>
            </a:ext>
          </a:extLst>
        </xdr:cNvPr>
        <xdr:cNvSpPr txBox="1"/>
      </xdr:nvSpPr>
      <xdr:spPr>
        <a:xfrm>
          <a:off x="0" y="4556288"/>
          <a:ext cx="9980082" cy="592611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 IMPORT-EXPORT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76201</xdr:colOff>
      <xdr:row>0</xdr:row>
      <xdr:rowOff>6132</xdr:rowOff>
    </xdr:from>
    <xdr:to>
      <xdr:col>13</xdr:col>
      <xdr:colOff>701040</xdr:colOff>
      <xdr:row>2</xdr:row>
      <xdr:rowOff>93372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61C9A99-1BA2-4CAA-8AE9-CD8B36DBA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1" y="6132"/>
          <a:ext cx="3672839" cy="5158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7DAB3CD-983A-4429-ADE3-45D41616F4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77015</xdr:colOff>
      <xdr:row>0</xdr:row>
      <xdr:rowOff>0</xdr:rowOff>
    </xdr:from>
    <xdr:to>
      <xdr:col>13</xdr:col>
      <xdr:colOff>703175</xdr:colOff>
      <xdr:row>2</xdr:row>
      <xdr:rowOff>88149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921ACC1-1A2B-4B3E-A7DF-D42D803AE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2715" y="0"/>
          <a:ext cx="3674160" cy="51677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D6CFA35-DF17-4CC9-A2BE-7C227625C2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6754BFA-9DE5-4378-BF45-61204E515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734059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D0E252D-E39A-4366-9B8B-1DDD94FA9F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3843</xdr:rowOff>
    </xdr:from>
    <xdr:to>
      <xdr:col>13</xdr:col>
      <xdr:colOff>703296</xdr:colOff>
      <xdr:row>2</xdr:row>
      <xdr:rowOff>92123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A523996-3F0C-40F2-8802-52D75FF32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3843"/>
          <a:ext cx="3675096" cy="5169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735964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F1531D1-6F16-4CEF-AB07-73382DAEDC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31AEB98-F5AD-4217-B4FC-9CA3D1696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4AE10FC-EC88-4108-949E-13E0AB7168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5D14833-E793-4A30-85FD-A98082085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743584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308DEBD-921A-45E2-A02F-DC9A134498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8B2979E-AE1D-4E73-A306-A84B54362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218C234-70FE-43D9-A435-A84C9685E8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6B2EC47-537A-4897-90D8-25337DA1A0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3723BF3-1911-4BC8-9118-F18AC3A014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314324</xdr:colOff>
      <xdr:row>0</xdr:row>
      <xdr:rowOff>0</xdr:rowOff>
    </xdr:from>
    <xdr:to>
      <xdr:col>13</xdr:col>
      <xdr:colOff>362849</xdr:colOff>
      <xdr:row>2</xdr:row>
      <xdr:rowOff>78076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700" y="0"/>
          <a:ext cx="3657600" cy="50482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94C29675-78FF-4C6B-B24C-51216585408B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24</xdr:row>
      <xdr:rowOff>157164</xdr:rowOff>
    </xdr:from>
    <xdr:to>
      <xdr:col>6</xdr:col>
      <xdr:colOff>403436</xdr:colOff>
      <xdr:row>27</xdr:row>
      <xdr:rowOff>123176</xdr:rowOff>
    </xdr:to>
    <xdr:sp macro="" textlink="">
      <xdr:nvSpPr>
        <xdr:cNvPr id="3" name="CuadroTexto 8">
          <a:extLst>
            <a:ext uri="{FF2B5EF4-FFF2-40B4-BE49-F238E27FC236}">
              <a16:creationId xmlns:a16="http://schemas.microsoft.com/office/drawing/2014/main" id="{F3DABA3A-ED52-492A-BBAA-68186A3436FE}"/>
            </a:ext>
          </a:extLst>
        </xdr:cNvPr>
        <xdr:cNvSpPr txBox="1"/>
      </xdr:nvSpPr>
      <xdr:spPr>
        <a:xfrm>
          <a:off x="0" y="4729164"/>
          <a:ext cx="8442536" cy="53751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80000"/>
            </a:lnSpc>
          </a:pPr>
          <a:r>
            <a:rPr lang="es-ES" sz="3600" spc="-150">
              <a:solidFill>
                <a:srgbClr val="0A0943"/>
              </a:solidFill>
              <a:latin typeface="Archivo" pitchFamily="2" charset="77"/>
              <a:cs typeface="Archivo" pitchFamily="2" charset="77"/>
            </a:rPr>
            <a:t>GRÁFICOS DEL TRÁFICO PORTUARIO</a:t>
          </a: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34DA91BE-672D-4E27-BD0F-B50726ADA197}"/>
            </a:ext>
          </a:extLst>
        </xdr:cNvPr>
        <xdr:cNvSpPr txBox="1"/>
      </xdr:nvSpPr>
      <xdr:spPr>
        <a:xfrm>
          <a:off x="0" y="8758714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698490</xdr:colOff>
      <xdr:row>3</xdr:row>
      <xdr:rowOff>137159</xdr:rowOff>
    </xdr:from>
    <xdr:to>
      <xdr:col>11</xdr:col>
      <xdr:colOff>0</xdr:colOff>
      <xdr:row>7</xdr:row>
      <xdr:rowOff>20384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631FE917-99D8-44A0-B617-6D340B99F3FD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7590" y="708659"/>
          <a:ext cx="4206885" cy="64522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828671B9-8C75-4F03-9573-162382BEEAE3}"/>
            </a:ext>
          </a:extLst>
        </xdr:cNvPr>
        <xdr:cNvCxnSpPr/>
      </xdr:nvCxnSpPr>
      <xdr:spPr>
        <a:xfrm flipH="1">
          <a:off x="8672164" y="0"/>
          <a:ext cx="2253" cy="93916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FA58674B-8EB7-4848-AC09-1F9C500CCDBD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1D83E392-D8DD-4F3E-BB23-FA55E95DD066}"/>
            </a:ext>
          </a:extLst>
        </xdr:cNvPr>
        <xdr:cNvCxnSpPr/>
      </xdr:nvCxnSpPr>
      <xdr:spPr>
        <a:xfrm flipH="1">
          <a:off x="0" y="8439150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119744</xdr:colOff>
      <xdr:row>0</xdr:row>
      <xdr:rowOff>10886</xdr:rowOff>
    </xdr:from>
    <xdr:to>
      <xdr:col>23</xdr:col>
      <xdr:colOff>766134</xdr:colOff>
      <xdr:row>3</xdr:row>
      <xdr:rowOff>70115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9201AA4-AAF2-40B2-A5B3-93846DD25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6394" y="10886"/>
          <a:ext cx="5523190" cy="77360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631255E-0FE9-43CC-A014-6DF8D9DFD0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222D08B6-413F-4BCE-8D97-BBEA1C44C1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F3BCE52-5F10-415B-A437-152DE63014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36A6F76-BED5-46F1-BCBC-3E327CDD60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B8669351-D2C0-4CBC-9DFA-670E1D1D9D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2DA9A7A-B3E2-464A-82D1-23A81D313E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9D027FB-171C-41A9-97F8-111323F8B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13A01A3-047F-4CF7-A8FE-58BB668931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ADD47A6B-5F29-482C-B56D-C170091DF6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6958240-8C4A-4CC1-B7ED-2170B5CCCA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E607EE0-5FCB-4B2F-9BF1-09081BA5F5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B5C4637-5398-4B67-9B79-AA3BCAC236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59299A1A-0ABF-4A10-9A77-7700FDCCD6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116758</xdr:colOff>
      <xdr:row>0</xdr:row>
      <xdr:rowOff>0</xdr:rowOff>
    </xdr:from>
    <xdr:to>
      <xdr:col>23</xdr:col>
      <xdr:colOff>758801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6955DC2-25BE-4BD2-81EE-CB5390CBE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340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20E7B65-3825-4D7B-AAE7-E91E57CFCC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BE5B4143-72E5-4929-913D-42664F1CA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28661DD-56A5-4EB8-810D-7F2F5E2460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3CD55DC-3ED6-4B36-A2C5-5F29FB3CDF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368B81D-2A85-4220-B5CE-242BC2D32B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B17A78F-407D-4758-B928-68F9A5B3D4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411480</xdr:colOff>
      <xdr:row>6</xdr:row>
      <xdr:rowOff>106680</xdr:rowOff>
    </xdr:from>
    <xdr:to>
      <xdr:col>9</xdr:col>
      <xdr:colOff>205740</xdr:colOff>
      <xdr:row>31</xdr:row>
      <xdr:rowOff>55245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D717ACFF-65C1-4DF2-821C-2B3EF731555C}"/>
            </a:ext>
          </a:extLst>
        </xdr:cNvPr>
        <xdr:cNvSpPr>
          <a:spLocks noChangeAspect="1" noChangeArrowheads="1"/>
        </xdr:cNvSpPr>
      </xdr:nvSpPr>
      <xdr:spPr bwMode="auto">
        <a:xfrm>
          <a:off x="659130" y="1392555"/>
          <a:ext cx="5442585" cy="47110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524FA40-88E3-49DC-833A-4D4DEBDFD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5C57E553-9F75-4D96-9615-67FBE64C21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C497443-E4A6-4AE0-97FF-9A3C5CDBAE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BFAD14B-BD80-4B76-A8CA-5DDB84C8A5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565134E-B7CE-4077-B20C-FBFA3BA4D9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090504E-74F8-4386-B7F5-B14667B16C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3C16F51C-593A-41E1-AF28-D1C2439A10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114299</xdr:colOff>
      <xdr:row>0</xdr:row>
      <xdr:rowOff>0</xdr:rowOff>
    </xdr:from>
    <xdr:to>
      <xdr:col>13</xdr:col>
      <xdr:colOff>751259</xdr:colOff>
      <xdr:row>2</xdr:row>
      <xdr:rowOff>84268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753109</xdr:colOff>
      <xdr:row>33</xdr:row>
      <xdr:rowOff>146685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117812</xdr:colOff>
      <xdr:row>0</xdr:row>
      <xdr:rowOff>848</xdr:rowOff>
    </xdr:from>
    <xdr:to>
      <xdr:col>13</xdr:col>
      <xdr:colOff>755361</xdr:colOff>
      <xdr:row>2</xdr:row>
      <xdr:rowOff>82792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751204</xdr:colOff>
      <xdr:row>33</xdr:row>
      <xdr:rowOff>144780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113661</xdr:colOff>
      <xdr:row>0</xdr:row>
      <xdr:rowOff>1</xdr:rowOff>
    </xdr:from>
    <xdr:to>
      <xdr:col>13</xdr:col>
      <xdr:colOff>750621</xdr:colOff>
      <xdr:row>2</xdr:row>
      <xdr:rowOff>81864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749299</xdr:colOff>
      <xdr:row>33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140970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139065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939F70-7239-4109-94E0-A14138DDCEB4}">
  <sheetPr codeName="Hoja1">
    <pageSetUpPr fitToPage="1"/>
  </sheetPr>
  <dimension ref="A1:K51"/>
  <sheetViews>
    <sheetView tabSelected="1" zoomScale="80" zoomScaleNormal="80" workbookViewId="0"/>
  </sheetViews>
  <sheetFormatPr baseColWidth="10" defaultColWidth="11.42578125" defaultRowHeight="1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5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149"/>
      <c r="B48" s="150"/>
      <c r="C48" s="150"/>
      <c r="D48" s="25"/>
      <c r="E48" s="19"/>
      <c r="F48" s="19"/>
      <c r="G48" s="150"/>
      <c r="H48" s="150"/>
      <c r="I48" s="150"/>
      <c r="J48" s="150"/>
      <c r="K48" s="1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825246-2326-4E74-BFC7-BDE96D4D1368}">
  <sheetPr codeName="Hoja10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29789</v>
      </c>
      <c r="C7" s="189">
        <v>14893</v>
      </c>
      <c r="D7" s="189">
        <v>29789</v>
      </c>
      <c r="E7" s="189">
        <v>14893</v>
      </c>
      <c r="F7" s="190">
        <v>-50.005035415757497</v>
      </c>
      <c r="G7" s="13"/>
    </row>
    <row r="8" spans="1:14" ht="15.6" customHeight="1">
      <c r="A8" s="188" t="s">
        <v>11</v>
      </c>
      <c r="B8" s="189">
        <v>86109</v>
      </c>
      <c r="C8" s="189">
        <v>110750</v>
      </c>
      <c r="D8" s="189">
        <v>86109</v>
      </c>
      <c r="E8" s="189">
        <v>110750</v>
      </c>
      <c r="F8" s="190">
        <v>28.616056393640601</v>
      </c>
      <c r="G8" s="6"/>
    </row>
    <row r="9" spans="1:14" ht="15.6" customHeight="1">
      <c r="A9" s="188" t="s">
        <v>8</v>
      </c>
      <c r="B9" s="189">
        <v>109347</v>
      </c>
      <c r="C9" s="189">
        <v>144518</v>
      </c>
      <c r="D9" s="189">
        <v>109347</v>
      </c>
      <c r="E9" s="189">
        <v>144518</v>
      </c>
      <c r="F9" s="190">
        <v>32.164576988851991</v>
      </c>
      <c r="G9" s="6"/>
    </row>
    <row r="10" spans="1:14" ht="15.6" customHeight="1">
      <c r="A10" s="188" t="s">
        <v>10</v>
      </c>
      <c r="B10" s="189">
        <v>84260</v>
      </c>
      <c r="C10" s="189">
        <v>102380</v>
      </c>
      <c r="D10" s="189">
        <v>84260</v>
      </c>
      <c r="E10" s="189">
        <v>102380</v>
      </c>
      <c r="F10" s="190">
        <v>21.504865891288869</v>
      </c>
    </row>
    <row r="11" spans="1:14" ht="15.6" customHeight="1">
      <c r="A11" s="188" t="s">
        <v>9</v>
      </c>
      <c r="B11" s="189">
        <v>5498052</v>
      </c>
      <c r="C11" s="189">
        <v>5413835</v>
      </c>
      <c r="D11" s="189">
        <v>5498052</v>
      </c>
      <c r="E11" s="189">
        <v>5413835</v>
      </c>
      <c r="F11" s="190">
        <v>-1.531760703609208</v>
      </c>
    </row>
    <row r="12" spans="1:14" ht="15.6" customHeight="1">
      <c r="A12" s="188" t="s">
        <v>6</v>
      </c>
      <c r="B12" s="189">
        <v>173228</v>
      </c>
      <c r="C12" s="189">
        <v>195792</v>
      </c>
      <c r="D12" s="189">
        <v>173228</v>
      </c>
      <c r="E12" s="189">
        <v>195792</v>
      </c>
      <c r="F12" s="190">
        <v>13.025607869397559</v>
      </c>
    </row>
    <row r="13" spans="1:14" ht="15.6" customHeight="1">
      <c r="A13" s="188" t="s">
        <v>175</v>
      </c>
      <c r="B13" s="189">
        <v>982074</v>
      </c>
      <c r="C13" s="189">
        <v>1063990</v>
      </c>
      <c r="D13" s="189">
        <v>982074</v>
      </c>
      <c r="E13" s="189">
        <v>1063990</v>
      </c>
      <c r="F13" s="190">
        <v>8.3411229703667971</v>
      </c>
    </row>
    <row r="14" spans="1:14" ht="15.6" customHeight="1">
      <c r="A14" s="188" t="s">
        <v>148</v>
      </c>
      <c r="B14" s="189">
        <v>3845355</v>
      </c>
      <c r="C14" s="189">
        <v>3667125</v>
      </c>
      <c r="D14" s="189">
        <v>3845355</v>
      </c>
      <c r="E14" s="189">
        <v>3667125</v>
      </c>
      <c r="F14" s="190">
        <v>-4.6349426775941396</v>
      </c>
    </row>
    <row r="15" spans="1:14" ht="15.6" customHeight="1">
      <c r="A15" s="188" t="s">
        <v>145</v>
      </c>
      <c r="B15" s="189">
        <v>569663</v>
      </c>
      <c r="C15" s="189">
        <v>585625</v>
      </c>
      <c r="D15" s="189">
        <v>569663</v>
      </c>
      <c r="E15" s="189">
        <v>585625</v>
      </c>
      <c r="F15" s="190">
        <v>2.802007502681406</v>
      </c>
    </row>
    <row r="16" spans="1:14" ht="15.6" customHeight="1">
      <c r="A16" s="188" t="s">
        <v>144</v>
      </c>
      <c r="B16" s="189">
        <v>57013</v>
      </c>
      <c r="C16" s="189">
        <v>81779</v>
      </c>
      <c r="D16" s="189">
        <v>57013</v>
      </c>
      <c r="E16" s="189">
        <v>81779</v>
      </c>
      <c r="F16" s="190">
        <v>43.43921561749076</v>
      </c>
      <c r="G16" s="1"/>
    </row>
    <row r="17" spans="1:7" ht="15.6" customHeight="1">
      <c r="A17" s="188" t="s">
        <v>150</v>
      </c>
      <c r="B17" s="189">
        <v>67083</v>
      </c>
      <c r="C17" s="189">
        <v>86144</v>
      </c>
      <c r="D17" s="189">
        <v>67083</v>
      </c>
      <c r="E17" s="189">
        <v>86144</v>
      </c>
      <c r="F17" s="190">
        <v>28.41405423132537</v>
      </c>
      <c r="G17" s="2"/>
    </row>
    <row r="18" spans="1:7" ht="15.6" customHeight="1">
      <c r="A18" s="188" t="s">
        <v>147</v>
      </c>
      <c r="B18" s="189">
        <v>47621</v>
      </c>
      <c r="C18" s="189">
        <v>51238</v>
      </c>
      <c r="D18" s="189">
        <v>47621</v>
      </c>
      <c r="E18" s="189">
        <v>51238</v>
      </c>
      <c r="F18" s="190">
        <v>7.5953885890678512</v>
      </c>
    </row>
    <row r="19" spans="1:7" ht="15.6" customHeight="1">
      <c r="A19" s="188" t="s">
        <v>143</v>
      </c>
      <c r="B19" s="189">
        <v>57009</v>
      </c>
      <c r="C19" s="189">
        <v>51237</v>
      </c>
      <c r="D19" s="189">
        <v>57009</v>
      </c>
      <c r="E19" s="189">
        <v>51237</v>
      </c>
      <c r="F19" s="190">
        <v>-10.124717149923701</v>
      </c>
    </row>
    <row r="20" spans="1:7" ht="15.6" customHeight="1">
      <c r="A20" s="188" t="s">
        <v>142</v>
      </c>
      <c r="B20" s="189">
        <v>138910</v>
      </c>
      <c r="C20" s="189">
        <v>110457</v>
      </c>
      <c r="D20" s="189">
        <v>138910</v>
      </c>
      <c r="E20" s="189">
        <v>110457</v>
      </c>
      <c r="F20" s="190">
        <v>-20.483046576920302</v>
      </c>
    </row>
    <row r="21" spans="1:7" ht="15.6" customHeight="1">
      <c r="A21" s="188" t="s">
        <v>149</v>
      </c>
      <c r="B21" s="189">
        <v>123568</v>
      </c>
      <c r="C21" s="189">
        <v>121533</v>
      </c>
      <c r="D21" s="189">
        <v>123568</v>
      </c>
      <c r="E21" s="189">
        <v>121533</v>
      </c>
      <c r="F21" s="190">
        <v>-1.646866502654404</v>
      </c>
    </row>
    <row r="22" spans="1:7" ht="15.6" customHeight="1">
      <c r="A22" s="188" t="s">
        <v>146</v>
      </c>
      <c r="B22" s="189">
        <v>1649984</v>
      </c>
      <c r="C22" s="189">
        <v>1943823</v>
      </c>
      <c r="D22" s="189">
        <v>1649984</v>
      </c>
      <c r="E22" s="189">
        <v>1943823</v>
      </c>
      <c r="F22" s="190">
        <v>17.808596931849038</v>
      </c>
    </row>
    <row r="23" spans="1:7" ht="15.6" customHeight="1">
      <c r="A23" s="188" t="s">
        <v>165</v>
      </c>
      <c r="B23" s="189">
        <v>79113</v>
      </c>
      <c r="C23" s="189">
        <v>290921</v>
      </c>
      <c r="D23" s="189">
        <v>79113</v>
      </c>
      <c r="E23" s="189">
        <v>290921</v>
      </c>
      <c r="F23" s="190">
        <v>267.72843906816831</v>
      </c>
    </row>
    <row r="24" spans="1:7" ht="15.6" customHeight="1">
      <c r="A24" s="188" t="s">
        <v>141</v>
      </c>
      <c r="B24" s="189">
        <v>84154</v>
      </c>
      <c r="C24" s="189">
        <v>86280</v>
      </c>
      <c r="D24" s="189">
        <v>84154</v>
      </c>
      <c r="E24" s="189">
        <v>86280</v>
      </c>
      <c r="F24" s="190">
        <v>2.5263207928321951</v>
      </c>
    </row>
    <row r="25" spans="1:7" ht="15.6" customHeight="1">
      <c r="A25" s="188" t="s">
        <v>140</v>
      </c>
      <c r="B25" s="189">
        <v>36026</v>
      </c>
      <c r="C25" s="189">
        <v>39701</v>
      </c>
      <c r="D25" s="189">
        <v>36026</v>
      </c>
      <c r="E25" s="189">
        <v>39701</v>
      </c>
      <c r="F25" s="190">
        <v>10.200965969022381</v>
      </c>
    </row>
    <row r="26" spans="1:7" ht="15.6" customHeight="1">
      <c r="A26" s="188" t="s">
        <v>152</v>
      </c>
      <c r="B26" s="189">
        <v>50673</v>
      </c>
      <c r="C26" s="189">
        <v>66019</v>
      </c>
      <c r="D26" s="189">
        <v>50673</v>
      </c>
      <c r="E26" s="189">
        <v>66019</v>
      </c>
      <c r="F26" s="190">
        <v>30.28437234819333</v>
      </c>
    </row>
    <row r="27" spans="1:7" ht="15.6" customHeight="1">
      <c r="A27" s="188" t="s">
        <v>173</v>
      </c>
      <c r="B27" s="189">
        <v>176130</v>
      </c>
      <c r="C27" s="189">
        <v>115180</v>
      </c>
      <c r="D27" s="189">
        <v>176130</v>
      </c>
      <c r="E27" s="189">
        <v>115180</v>
      </c>
      <c r="F27" s="190">
        <v>-34.605121217282687</v>
      </c>
    </row>
    <row r="28" spans="1:7" ht="15.6" customHeight="1">
      <c r="A28" s="188" t="s">
        <v>177</v>
      </c>
      <c r="B28" s="189">
        <v>739804</v>
      </c>
      <c r="C28" s="189">
        <v>819654</v>
      </c>
      <c r="D28" s="189">
        <v>739804</v>
      </c>
      <c r="E28" s="189">
        <v>819654</v>
      </c>
      <c r="F28" s="190">
        <v>10.793399332796261</v>
      </c>
    </row>
    <row r="29" spans="1:7" ht="15.6" customHeight="1">
      <c r="A29" s="188" t="s">
        <v>178</v>
      </c>
      <c r="B29" s="189">
        <v>270012</v>
      </c>
      <c r="C29" s="189">
        <v>224428</v>
      </c>
      <c r="D29" s="189">
        <v>270012</v>
      </c>
      <c r="E29" s="189">
        <v>224428</v>
      </c>
      <c r="F29" s="190">
        <v>-16.882212642401068</v>
      </c>
    </row>
    <row r="30" spans="1:7" ht="15.6" customHeight="1">
      <c r="A30" s="188" t="s">
        <v>179</v>
      </c>
      <c r="B30" s="189">
        <v>132652</v>
      </c>
      <c r="C30" s="189">
        <v>134570</v>
      </c>
      <c r="D30" s="189">
        <v>132652</v>
      </c>
      <c r="E30" s="189">
        <v>134570</v>
      </c>
      <c r="F30" s="190">
        <v>1.4458884901848419</v>
      </c>
    </row>
    <row r="31" spans="1:7" ht="15.6" customHeight="1">
      <c r="A31" s="188" t="s">
        <v>180</v>
      </c>
      <c r="B31" s="189">
        <v>145092</v>
      </c>
      <c r="C31" s="189">
        <v>152790</v>
      </c>
      <c r="D31" s="189">
        <v>145092</v>
      </c>
      <c r="E31" s="189">
        <v>152790</v>
      </c>
      <c r="F31" s="190">
        <v>5.3055992060210144</v>
      </c>
    </row>
    <row r="32" spans="1:7" ht="15.6" customHeight="1">
      <c r="A32" s="188" t="s">
        <v>181</v>
      </c>
      <c r="B32" s="189">
        <v>5710180</v>
      </c>
      <c r="C32" s="189">
        <v>5493641</v>
      </c>
      <c r="D32" s="189">
        <v>5710180</v>
      </c>
      <c r="E32" s="189">
        <v>5493641</v>
      </c>
      <c r="F32" s="190">
        <v>-3.7921571649229979</v>
      </c>
    </row>
    <row r="33" spans="1:6" ht="15.6" customHeight="1">
      <c r="A33" s="188" t="s">
        <v>182</v>
      </c>
      <c r="B33" s="189">
        <v>327827</v>
      </c>
      <c r="C33" s="189">
        <v>303178</v>
      </c>
      <c r="D33" s="189">
        <v>327827</v>
      </c>
      <c r="E33" s="189">
        <v>303178</v>
      </c>
      <c r="F33" s="190">
        <v>-7.5189047881962097</v>
      </c>
    </row>
    <row r="34" spans="1:6" ht="15.6" customHeight="1">
      <c r="A34" s="188" t="s">
        <v>183</v>
      </c>
      <c r="B34" s="189">
        <v>66422</v>
      </c>
      <c r="C34" s="189">
        <v>63296</v>
      </c>
      <c r="D34" s="189">
        <v>66422</v>
      </c>
      <c r="E34" s="189">
        <v>63296</v>
      </c>
      <c r="F34" s="190">
        <v>-4.7062720183071889</v>
      </c>
    </row>
    <row r="35" spans="1:6" ht="15.6" customHeight="1">
      <c r="A35" s="156" t="s">
        <v>153</v>
      </c>
      <c r="B35" s="76">
        <f>SUM(B7:B34)</f>
        <v>21337150</v>
      </c>
      <c r="C35" s="77">
        <f>SUM(C7:C34)</f>
        <v>21534777</v>
      </c>
      <c r="D35" s="76">
        <f>SUM(D7:D34)</f>
        <v>21337150</v>
      </c>
      <c r="E35" s="78">
        <f>SUM(E7:E34)</f>
        <v>21534777</v>
      </c>
      <c r="F35" s="177">
        <f>E35*100/D35-100</f>
        <v>0.92621085758875665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60" priority="2">
      <formula>MOD(ROW(),2)=0</formula>
    </cfRule>
  </conditionalFormatting>
  <conditionalFormatting sqref="F7:F35">
    <cfRule type="expression" dxfId="5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0416A-F9E4-414F-A83C-0FAC05B773B3}">
  <sheetPr codeName="Hoja11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13</v>
      </c>
      <c r="D7" s="189">
        <v>0</v>
      </c>
      <c r="E7" s="189">
        <v>13</v>
      </c>
      <c r="F7" s="190" t="s">
        <v>151</v>
      </c>
      <c r="G7" s="13"/>
    </row>
    <row r="8" spans="1:14" ht="15.6" customHeight="1">
      <c r="A8" s="188" t="s">
        <v>11</v>
      </c>
      <c r="B8" s="189">
        <v>77241</v>
      </c>
      <c r="C8" s="189">
        <v>104065</v>
      </c>
      <c r="D8" s="189">
        <v>77241</v>
      </c>
      <c r="E8" s="189">
        <v>104065</v>
      </c>
      <c r="F8" s="190">
        <v>34.727670537667819</v>
      </c>
      <c r="G8" s="6"/>
    </row>
    <row r="9" spans="1:14" ht="15.6" customHeight="1">
      <c r="A9" s="188" t="s">
        <v>8</v>
      </c>
      <c r="B9" s="189">
        <v>15607</v>
      </c>
      <c r="C9" s="189">
        <v>26995</v>
      </c>
      <c r="D9" s="189">
        <v>15607</v>
      </c>
      <c r="E9" s="189">
        <v>26995</v>
      </c>
      <c r="F9" s="190">
        <v>72.967258281540325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4435915</v>
      </c>
      <c r="C11" s="189">
        <v>4283121</v>
      </c>
      <c r="D11" s="189">
        <v>4435915</v>
      </c>
      <c r="E11" s="189">
        <v>4283121</v>
      </c>
      <c r="F11" s="190">
        <v>-3.4444753788113611</v>
      </c>
    </row>
    <row r="12" spans="1:14" ht="15.6" customHeight="1">
      <c r="A12" s="188" t="s">
        <v>6</v>
      </c>
      <c r="B12" s="189">
        <v>119950</v>
      </c>
      <c r="C12" s="189">
        <v>128067</v>
      </c>
      <c r="D12" s="189">
        <v>119950</v>
      </c>
      <c r="E12" s="189">
        <v>128067</v>
      </c>
      <c r="F12" s="190">
        <v>6.7669862442684519</v>
      </c>
    </row>
    <row r="13" spans="1:14" ht="15.6" customHeight="1">
      <c r="A13" s="188" t="s">
        <v>175</v>
      </c>
      <c r="B13" s="189">
        <v>21043</v>
      </c>
      <c r="C13" s="189">
        <v>21484</v>
      </c>
      <c r="D13" s="189">
        <v>21043</v>
      </c>
      <c r="E13" s="189">
        <v>21484</v>
      </c>
      <c r="F13" s="190">
        <v>2.0957087867699471</v>
      </c>
    </row>
    <row r="14" spans="1:14" ht="15.6" customHeight="1">
      <c r="A14" s="188" t="s">
        <v>148</v>
      </c>
      <c r="B14" s="189">
        <v>3012188</v>
      </c>
      <c r="C14" s="189">
        <v>2859399</v>
      </c>
      <c r="D14" s="189">
        <v>3012188</v>
      </c>
      <c r="E14" s="189">
        <v>2859399</v>
      </c>
      <c r="F14" s="190">
        <v>-5.0723593613678872</v>
      </c>
    </row>
    <row r="15" spans="1:14" ht="15.6" customHeight="1">
      <c r="A15" s="188" t="s">
        <v>145</v>
      </c>
      <c r="B15" s="189">
        <v>400283</v>
      </c>
      <c r="C15" s="189">
        <v>330707</v>
      </c>
      <c r="D15" s="189">
        <v>400283</v>
      </c>
      <c r="E15" s="189">
        <v>330707</v>
      </c>
      <c r="F15" s="190">
        <v>-17.381702445519789</v>
      </c>
    </row>
    <row r="16" spans="1:14" ht="15.6" customHeight="1">
      <c r="A16" s="188" t="s">
        <v>144</v>
      </c>
      <c r="B16" s="189">
        <v>39062</v>
      </c>
      <c r="C16" s="189">
        <v>56593</v>
      </c>
      <c r="D16" s="189">
        <v>39062</v>
      </c>
      <c r="E16" s="189">
        <v>56593</v>
      </c>
      <c r="F16" s="190">
        <v>44.879934463161128</v>
      </c>
      <c r="G16" s="1"/>
    </row>
    <row r="17" spans="1:7" ht="15.6" customHeight="1">
      <c r="A17" s="188" t="s">
        <v>150</v>
      </c>
      <c r="B17" s="189">
        <v>65781</v>
      </c>
      <c r="C17" s="189">
        <v>85803</v>
      </c>
      <c r="D17" s="189">
        <v>65781</v>
      </c>
      <c r="E17" s="189">
        <v>85803</v>
      </c>
      <c r="F17" s="190">
        <v>30.437360332010769</v>
      </c>
      <c r="G17" s="2"/>
    </row>
    <row r="18" spans="1:7" ht="15.6" customHeight="1">
      <c r="A18" s="188" t="s">
        <v>147</v>
      </c>
      <c r="B18" s="189">
        <v>6528</v>
      </c>
      <c r="C18" s="189">
        <v>5754</v>
      </c>
      <c r="D18" s="189">
        <v>6528</v>
      </c>
      <c r="E18" s="189">
        <v>5754</v>
      </c>
      <c r="F18" s="190">
        <v>-11.85661764705883</v>
      </c>
    </row>
    <row r="19" spans="1:7" ht="15.6" customHeight="1">
      <c r="A19" s="188" t="s">
        <v>143</v>
      </c>
      <c r="B19" s="189">
        <v>10419</v>
      </c>
      <c r="C19" s="189">
        <v>9255</v>
      </c>
      <c r="D19" s="189">
        <v>10419</v>
      </c>
      <c r="E19" s="189">
        <v>9255</v>
      </c>
      <c r="F19" s="190">
        <v>-11.171897494961129</v>
      </c>
    </row>
    <row r="20" spans="1:7" ht="15.6" customHeight="1">
      <c r="A20" s="188" t="s">
        <v>142</v>
      </c>
      <c r="B20" s="189">
        <v>67932</v>
      </c>
      <c r="C20" s="189">
        <v>78164</v>
      </c>
      <c r="D20" s="189">
        <v>67932</v>
      </c>
      <c r="E20" s="189">
        <v>78164</v>
      </c>
      <c r="F20" s="190">
        <v>15.062120944473889</v>
      </c>
    </row>
    <row r="21" spans="1:7" ht="15.6" customHeight="1">
      <c r="A21" s="188" t="s">
        <v>149</v>
      </c>
      <c r="B21" s="189">
        <v>56393</v>
      </c>
      <c r="C21" s="189">
        <v>61816</v>
      </c>
      <c r="D21" s="189">
        <v>56393</v>
      </c>
      <c r="E21" s="189">
        <v>61816</v>
      </c>
      <c r="F21" s="190">
        <v>9.616441756955652</v>
      </c>
    </row>
    <row r="22" spans="1:7" ht="15.6" customHeight="1">
      <c r="A22" s="188" t="s">
        <v>146</v>
      </c>
      <c r="B22" s="189">
        <v>1238795</v>
      </c>
      <c r="C22" s="189">
        <v>1473870</v>
      </c>
      <c r="D22" s="189">
        <v>1238795</v>
      </c>
      <c r="E22" s="189">
        <v>1473870</v>
      </c>
      <c r="F22" s="190">
        <v>18.97610177632296</v>
      </c>
    </row>
    <row r="23" spans="1:7" ht="15.6" customHeight="1">
      <c r="A23" s="188" t="s">
        <v>165</v>
      </c>
      <c r="B23" s="189">
        <v>17516</v>
      </c>
      <c r="C23" s="189">
        <v>256294</v>
      </c>
      <c r="D23" s="189">
        <v>17516</v>
      </c>
      <c r="E23" s="189">
        <v>256294</v>
      </c>
      <c r="F23" s="190">
        <v>1363.199360584608</v>
      </c>
    </row>
    <row r="24" spans="1:7" ht="15.6" customHeight="1">
      <c r="A24" s="188" t="s">
        <v>141</v>
      </c>
      <c r="B24" s="189">
        <v>33137</v>
      </c>
      <c r="C24" s="189">
        <v>35012</v>
      </c>
      <c r="D24" s="189">
        <v>33137</v>
      </c>
      <c r="E24" s="189">
        <v>35012</v>
      </c>
      <c r="F24" s="190">
        <v>5.6583275492651666</v>
      </c>
    </row>
    <row r="25" spans="1:7" ht="15.6" customHeight="1">
      <c r="A25" s="188" t="s">
        <v>140</v>
      </c>
      <c r="B25" s="189">
        <v>3494</v>
      </c>
      <c r="C25" s="189">
        <v>3406</v>
      </c>
      <c r="D25" s="189">
        <v>3494</v>
      </c>
      <c r="E25" s="189">
        <v>3406</v>
      </c>
      <c r="F25" s="190">
        <v>-2.5186033199771032</v>
      </c>
    </row>
    <row r="26" spans="1:7" ht="15.6" customHeight="1">
      <c r="A26" s="188" t="s">
        <v>152</v>
      </c>
      <c r="B26" s="189">
        <v>200</v>
      </c>
      <c r="C26" s="189">
        <v>27</v>
      </c>
      <c r="D26" s="189">
        <v>200</v>
      </c>
      <c r="E26" s="189">
        <v>27</v>
      </c>
      <c r="F26" s="190">
        <v>-86.5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312890</v>
      </c>
      <c r="C28" s="189">
        <v>351164</v>
      </c>
      <c r="D28" s="189">
        <v>312890</v>
      </c>
      <c r="E28" s="189">
        <v>351164</v>
      </c>
      <c r="F28" s="190">
        <v>12.232413947393651</v>
      </c>
    </row>
    <row r="29" spans="1:7" ht="15.6" customHeight="1">
      <c r="A29" s="188" t="s">
        <v>178</v>
      </c>
      <c r="B29" s="189">
        <v>82896</v>
      </c>
      <c r="C29" s="189">
        <v>105153</v>
      </c>
      <c r="D29" s="189">
        <v>82896</v>
      </c>
      <c r="E29" s="189">
        <v>105153</v>
      </c>
      <c r="F29" s="190">
        <v>26.84930515344529</v>
      </c>
    </row>
    <row r="30" spans="1:7" ht="15.6" customHeight="1">
      <c r="A30" s="188" t="s">
        <v>179</v>
      </c>
      <c r="B30" s="189">
        <v>88530</v>
      </c>
      <c r="C30" s="189">
        <v>92364</v>
      </c>
      <c r="D30" s="189">
        <v>88530</v>
      </c>
      <c r="E30" s="189">
        <v>92364</v>
      </c>
      <c r="F30" s="190">
        <v>4.3307353439512042</v>
      </c>
    </row>
    <row r="31" spans="1:7" ht="15.6" customHeight="1">
      <c r="A31" s="188" t="s">
        <v>180</v>
      </c>
      <c r="B31" s="189">
        <v>10248</v>
      </c>
      <c r="C31" s="189">
        <v>7231</v>
      </c>
      <c r="D31" s="189">
        <v>10248</v>
      </c>
      <c r="E31" s="189">
        <v>7231</v>
      </c>
      <c r="F31" s="190">
        <v>-29.43989071038251</v>
      </c>
    </row>
    <row r="32" spans="1:7" ht="15.6" customHeight="1">
      <c r="A32" s="188" t="s">
        <v>181</v>
      </c>
      <c r="B32" s="189">
        <v>4462650</v>
      </c>
      <c r="C32" s="189">
        <v>4327457</v>
      </c>
      <c r="D32" s="189">
        <v>4462650</v>
      </c>
      <c r="E32" s="189">
        <v>4327457</v>
      </c>
      <c r="F32" s="190">
        <v>-3.0294331843187341</v>
      </c>
    </row>
    <row r="33" spans="1:6" ht="15.6" customHeight="1">
      <c r="A33" s="188" t="s">
        <v>182</v>
      </c>
      <c r="B33" s="189">
        <v>176959</v>
      </c>
      <c r="C33" s="189">
        <v>197519</v>
      </c>
      <c r="D33" s="189">
        <v>176959</v>
      </c>
      <c r="E33" s="189">
        <v>197519</v>
      </c>
      <c r="F33" s="190">
        <v>11.61851050243277</v>
      </c>
    </row>
    <row r="34" spans="1:6" ht="15.6" customHeight="1">
      <c r="A34" s="188" t="s">
        <v>183</v>
      </c>
      <c r="B34" s="189">
        <v>22618</v>
      </c>
      <c r="C34" s="189">
        <v>21231</v>
      </c>
      <c r="D34" s="189">
        <v>22618</v>
      </c>
      <c r="E34" s="189">
        <v>21231</v>
      </c>
      <c r="F34" s="190">
        <v>-6.1322840215757424</v>
      </c>
    </row>
    <row r="35" spans="1:6" ht="15.6" customHeight="1">
      <c r="A35" s="156" t="s">
        <v>153</v>
      </c>
      <c r="B35" s="76">
        <f>SUM(B7:B34)</f>
        <v>14778275</v>
      </c>
      <c r="C35" s="77">
        <f>SUM(C7:C34)</f>
        <v>14921964</v>
      </c>
      <c r="D35" s="178">
        <f>SUM(D7:D34)</f>
        <v>14778275</v>
      </c>
      <c r="E35" s="78">
        <f>SUM(E7:E34)</f>
        <v>14921964</v>
      </c>
      <c r="F35" s="140">
        <f>E35*100/D35-100</f>
        <v>0.97229886438032054</v>
      </c>
    </row>
    <row r="36" spans="1:6" ht="15.6" customHeight="1">
      <c r="A36" s="73" t="s">
        <v>52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8" priority="2">
      <formula>MOD(ROW(),2)=0</formula>
    </cfRule>
  </conditionalFormatting>
  <conditionalFormatting sqref="F7:F35">
    <cfRule type="expression" dxfId="5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C7491D-769E-44A6-8825-4BE8C57107B0}">
  <sheetPr codeName="Hoja12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1148.912</v>
      </c>
      <c r="C7" s="189">
        <v>851.89400000000001</v>
      </c>
      <c r="D7" s="189">
        <v>1148.912</v>
      </c>
      <c r="E7" s="189">
        <v>851.89400000000001</v>
      </c>
      <c r="F7" s="190">
        <v>-25.85211051847314</v>
      </c>
      <c r="G7" s="37"/>
    </row>
    <row r="8" spans="1:14" ht="15.6" customHeight="1">
      <c r="A8" s="188" t="s">
        <v>11</v>
      </c>
      <c r="B8" s="189">
        <v>55.488999999999997</v>
      </c>
      <c r="C8" s="189">
        <v>0</v>
      </c>
      <c r="D8" s="189">
        <v>55.488999999999997</v>
      </c>
      <c r="E8" s="189">
        <v>0</v>
      </c>
      <c r="F8" s="190">
        <v>-100</v>
      </c>
      <c r="G8" s="6"/>
    </row>
    <row r="9" spans="1:14" ht="15.6" customHeight="1">
      <c r="A9" s="188" t="s">
        <v>8</v>
      </c>
      <c r="B9" s="189">
        <v>228.505</v>
      </c>
      <c r="C9" s="189">
        <v>194.137</v>
      </c>
      <c r="D9" s="189">
        <v>228.505</v>
      </c>
      <c r="E9" s="189">
        <v>194.137</v>
      </c>
      <c r="F9" s="190">
        <v>-15.04037110785322</v>
      </c>
      <c r="G9" s="6"/>
    </row>
    <row r="10" spans="1:14" ht="15.6" customHeight="1">
      <c r="A10" s="188" t="s">
        <v>10</v>
      </c>
      <c r="B10" s="189">
        <v>446.14600000000002</v>
      </c>
      <c r="C10" s="189">
        <v>396.87799999999999</v>
      </c>
      <c r="D10" s="189">
        <v>446.14600000000002</v>
      </c>
      <c r="E10" s="189">
        <v>396.87799999999999</v>
      </c>
      <c r="F10" s="190">
        <v>-11.04302179107289</v>
      </c>
    </row>
    <row r="11" spans="1:14" ht="15.6" customHeight="1">
      <c r="A11" s="188" t="s">
        <v>9</v>
      </c>
      <c r="B11" s="189">
        <v>87.536999999999992</v>
      </c>
      <c r="C11" s="189">
        <v>104.04900000000001</v>
      </c>
      <c r="D11" s="189">
        <v>87.536999999999992</v>
      </c>
      <c r="E11" s="189">
        <v>104.04900000000001</v>
      </c>
      <c r="F11" s="190">
        <v>18.862880838959551</v>
      </c>
    </row>
    <row r="12" spans="1:14" ht="15.6" customHeight="1">
      <c r="A12" s="188" t="s">
        <v>6</v>
      </c>
      <c r="B12" s="189">
        <v>716.62900000000002</v>
      </c>
      <c r="C12" s="189">
        <v>719.07600000000002</v>
      </c>
      <c r="D12" s="189">
        <v>716.62900000000002</v>
      </c>
      <c r="E12" s="189">
        <v>719.07600000000002</v>
      </c>
      <c r="F12" s="190">
        <v>0.34145980695730321</v>
      </c>
    </row>
    <row r="13" spans="1:14" ht="15.6" customHeight="1">
      <c r="A13" s="188" t="s">
        <v>175</v>
      </c>
      <c r="B13" s="189">
        <v>79.736999999999995</v>
      </c>
      <c r="C13" s="189">
        <v>78.033000000000015</v>
      </c>
      <c r="D13" s="189">
        <v>79.736999999999995</v>
      </c>
      <c r="E13" s="189">
        <v>78.033000000000015</v>
      </c>
      <c r="F13" s="190">
        <v>-2.1370254712366692</v>
      </c>
    </row>
    <row r="14" spans="1:14" ht="15.6" customHeight="1">
      <c r="A14" s="188" t="s">
        <v>148</v>
      </c>
      <c r="B14" s="189">
        <v>150.208</v>
      </c>
      <c r="C14" s="189">
        <v>146.44800000000001</v>
      </c>
      <c r="D14" s="189">
        <v>150.208</v>
      </c>
      <c r="E14" s="189">
        <v>146.44800000000001</v>
      </c>
      <c r="F14" s="190">
        <v>-2.5031955688112499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25.364000000000001</v>
      </c>
      <c r="C16" s="189">
        <v>6.6509999999999998</v>
      </c>
      <c r="D16" s="189">
        <v>25.364000000000001</v>
      </c>
      <c r="E16" s="189">
        <v>6.6509999999999998</v>
      </c>
      <c r="F16" s="190">
        <v>-73.777795300425794</v>
      </c>
      <c r="G16" s="1"/>
    </row>
    <row r="17" spans="1:7" ht="15.6" customHeight="1">
      <c r="A17" s="188" t="s">
        <v>150</v>
      </c>
      <c r="B17" s="189">
        <v>270.33800000000002</v>
      </c>
      <c r="C17" s="189">
        <v>93.83</v>
      </c>
      <c r="D17" s="189">
        <v>270.33800000000002</v>
      </c>
      <c r="E17" s="189">
        <v>93.83</v>
      </c>
      <c r="F17" s="190">
        <v>-65.291597925559856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10.84</v>
      </c>
      <c r="C19" s="189">
        <v>15.250999999999999</v>
      </c>
      <c r="D19" s="189">
        <v>10.84</v>
      </c>
      <c r="E19" s="189">
        <v>15.250999999999999</v>
      </c>
      <c r="F19" s="190">
        <v>40.691881918819149</v>
      </c>
    </row>
    <row r="20" spans="1:7" ht="15.6" customHeight="1">
      <c r="A20" s="188" t="s">
        <v>142</v>
      </c>
      <c r="B20" s="189">
        <v>162.57499999999999</v>
      </c>
      <c r="C20" s="189">
        <v>110.68300000000001</v>
      </c>
      <c r="D20" s="189">
        <v>162.57499999999999</v>
      </c>
      <c r="E20" s="189">
        <v>110.68300000000001</v>
      </c>
      <c r="F20" s="190">
        <v>-31.91880670459788</v>
      </c>
    </row>
    <row r="21" spans="1:7" ht="15.6" customHeight="1">
      <c r="A21" s="188" t="s">
        <v>149</v>
      </c>
      <c r="B21" s="189">
        <v>10.281000000000001</v>
      </c>
      <c r="C21" s="189">
        <v>10.878</v>
      </c>
      <c r="D21" s="189">
        <v>10.281000000000001</v>
      </c>
      <c r="E21" s="189">
        <v>10.878</v>
      </c>
      <c r="F21" s="190">
        <v>5.8068281295593778</v>
      </c>
    </row>
    <row r="22" spans="1:7" ht="15.6" customHeight="1">
      <c r="A22" s="188" t="s">
        <v>146</v>
      </c>
      <c r="B22" s="189">
        <v>9.859</v>
      </c>
      <c r="C22" s="189">
        <v>19.59</v>
      </c>
      <c r="D22" s="189">
        <v>9.859</v>
      </c>
      <c r="E22" s="189">
        <v>19.59</v>
      </c>
      <c r="F22" s="190">
        <v>98.701693883761038</v>
      </c>
    </row>
    <row r="23" spans="1:7" ht="15.6" customHeight="1">
      <c r="A23" s="188" t="s">
        <v>165</v>
      </c>
      <c r="B23" s="189">
        <v>58.463000000000001</v>
      </c>
      <c r="C23" s="189">
        <v>0.58900000000000008</v>
      </c>
      <c r="D23" s="189">
        <v>58.463000000000001</v>
      </c>
      <c r="E23" s="189">
        <v>0.58900000000000008</v>
      </c>
      <c r="F23" s="190">
        <v>-98.992525186870324</v>
      </c>
    </row>
    <row r="24" spans="1:7" ht="15.6" customHeight="1">
      <c r="A24" s="188" t="s">
        <v>141</v>
      </c>
      <c r="B24" s="189">
        <v>208.46299999999999</v>
      </c>
      <c r="C24" s="189">
        <v>162.154</v>
      </c>
      <c r="D24" s="189">
        <v>208.46299999999999</v>
      </c>
      <c r="E24" s="189">
        <v>162.154</v>
      </c>
      <c r="F24" s="190">
        <v>-22.214493699121661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105.63200000000001</v>
      </c>
      <c r="C26" s="189">
        <v>76.375</v>
      </c>
      <c r="D26" s="189">
        <v>105.63200000000001</v>
      </c>
      <c r="E26" s="189">
        <v>76.375</v>
      </c>
      <c r="F26" s="190">
        <v>-27.69709936382915</v>
      </c>
    </row>
    <row r="27" spans="1:7" ht="15.6" customHeight="1">
      <c r="A27" s="188" t="s">
        <v>173</v>
      </c>
      <c r="B27" s="189">
        <v>1098.25</v>
      </c>
      <c r="C27" s="189">
        <v>1200.973</v>
      </c>
      <c r="D27" s="189">
        <v>1098.25</v>
      </c>
      <c r="E27" s="189">
        <v>1200.973</v>
      </c>
      <c r="F27" s="190">
        <v>9.3533348508991452</v>
      </c>
    </row>
    <row r="28" spans="1:7" ht="15.6" customHeight="1">
      <c r="A28" s="188" t="s">
        <v>177</v>
      </c>
      <c r="B28" s="189">
        <v>233.32</v>
      </c>
      <c r="C28" s="189">
        <v>97.725000000000009</v>
      </c>
      <c r="D28" s="189">
        <v>233.32</v>
      </c>
      <c r="E28" s="189">
        <v>97.725000000000009</v>
      </c>
      <c r="F28" s="190">
        <v>-58.115463740785188</v>
      </c>
    </row>
    <row r="29" spans="1:7" ht="15.6" customHeight="1">
      <c r="A29" s="188" t="s">
        <v>178</v>
      </c>
      <c r="B29" s="189">
        <v>277.74700000000001</v>
      </c>
      <c r="C29" s="189">
        <v>222.43600000000001</v>
      </c>
      <c r="D29" s="189">
        <v>277.74700000000001</v>
      </c>
      <c r="E29" s="189">
        <v>222.43600000000001</v>
      </c>
      <c r="F29" s="190">
        <v>-19.914166489647041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75.201000000000008</v>
      </c>
      <c r="C31" s="189">
        <v>80.774000000000001</v>
      </c>
      <c r="D31" s="189">
        <v>75.201000000000008</v>
      </c>
      <c r="E31" s="189">
        <v>80.774000000000001</v>
      </c>
      <c r="F31" s="190">
        <v>7.4108057073708977</v>
      </c>
    </row>
    <row r="32" spans="1:7" ht="15.6" customHeight="1">
      <c r="A32" s="188" t="s">
        <v>181</v>
      </c>
      <c r="B32" s="189">
        <v>232.23699999999999</v>
      </c>
      <c r="C32" s="189">
        <v>82.356999999999999</v>
      </c>
      <c r="D32" s="189">
        <v>232.23699999999999</v>
      </c>
      <c r="E32" s="189">
        <v>82.356999999999999</v>
      </c>
      <c r="F32" s="190">
        <v>-64.537519861176293</v>
      </c>
    </row>
    <row r="33" spans="1:6" ht="15.6" customHeight="1">
      <c r="A33" s="188" t="s">
        <v>182</v>
      </c>
      <c r="B33" s="189">
        <v>2161.3710000000001</v>
      </c>
      <c r="C33" s="189">
        <v>1773.7539999999999</v>
      </c>
      <c r="D33" s="189">
        <v>2161.3710000000001</v>
      </c>
      <c r="E33" s="189">
        <v>1773.7539999999999</v>
      </c>
      <c r="F33" s="190">
        <v>-17.93384846932803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7853.1040000000012</v>
      </c>
      <c r="C35" s="77">
        <f>SUM(C7:C34)</f>
        <v>6444.5349999999999</v>
      </c>
      <c r="D35" s="76">
        <f>SUM(D7:D34)</f>
        <v>7853.1040000000012</v>
      </c>
      <c r="E35" s="78">
        <f>SUM(E7:E34)</f>
        <v>6444.5349999999999</v>
      </c>
      <c r="F35" s="140">
        <f>E35*100/D35-100</f>
        <v>-17.936461811788064</v>
      </c>
    </row>
    <row r="36" spans="1:6" ht="15.6" customHeight="1">
      <c r="A36" s="73" t="s">
        <v>86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6" priority="2">
      <formula>MOD(ROW(),2)=0</formula>
    </cfRule>
  </conditionalFormatting>
  <conditionalFormatting sqref="F7:F35">
    <cfRule type="expression" dxfId="5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E1B64F-F76E-478B-ABD0-130EAB304449}">
  <sheetPr codeName="Hoja13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2903</v>
      </c>
      <c r="C7" s="189">
        <v>2752</v>
      </c>
      <c r="D7" s="189">
        <v>2903</v>
      </c>
      <c r="E7" s="189">
        <v>2752</v>
      </c>
      <c r="F7" s="190">
        <v>-5.2015156734412642</v>
      </c>
      <c r="G7" s="37"/>
    </row>
    <row r="8" spans="1:14" ht="15.6" customHeight="1">
      <c r="A8" s="188" t="s">
        <v>11</v>
      </c>
      <c r="B8" s="189">
        <v>890</v>
      </c>
      <c r="C8" s="189">
        <v>678</v>
      </c>
      <c r="D8" s="189">
        <v>890</v>
      </c>
      <c r="E8" s="189">
        <v>678</v>
      </c>
      <c r="F8" s="190">
        <v>-23.82022471910112</v>
      </c>
      <c r="G8" s="6"/>
    </row>
    <row r="9" spans="1:14" ht="15.6" customHeight="1">
      <c r="A9" s="188" t="s">
        <v>8</v>
      </c>
      <c r="B9" s="189">
        <v>6088</v>
      </c>
      <c r="C9" s="189">
        <v>5911</v>
      </c>
      <c r="D9" s="189">
        <v>6088</v>
      </c>
      <c r="E9" s="189">
        <v>5911</v>
      </c>
      <c r="F9" s="190">
        <v>-2.9073587385019688</v>
      </c>
      <c r="G9" s="6"/>
    </row>
    <row r="10" spans="1:14" ht="15.6" customHeight="1">
      <c r="A10" s="188" t="s">
        <v>10</v>
      </c>
      <c r="B10" s="189">
        <v>2949</v>
      </c>
      <c r="C10" s="189">
        <v>3845</v>
      </c>
      <c r="D10" s="189">
        <v>2949</v>
      </c>
      <c r="E10" s="189">
        <v>3845</v>
      </c>
      <c r="F10" s="190">
        <v>30.383180739233641</v>
      </c>
    </row>
    <row r="11" spans="1:14" ht="15.6" customHeight="1">
      <c r="A11" s="188" t="s">
        <v>9</v>
      </c>
      <c r="B11" s="189">
        <v>348946</v>
      </c>
      <c r="C11" s="189">
        <v>255288</v>
      </c>
      <c r="D11" s="189">
        <v>348946</v>
      </c>
      <c r="E11" s="189">
        <v>255288</v>
      </c>
      <c r="F11" s="190">
        <v>-26.840256085468809</v>
      </c>
    </row>
    <row r="12" spans="1:14" ht="15.6" customHeight="1">
      <c r="A12" s="188" t="s">
        <v>6</v>
      </c>
      <c r="B12" s="189">
        <v>7885</v>
      </c>
      <c r="C12" s="189">
        <v>8565</v>
      </c>
      <c r="D12" s="189">
        <v>7885</v>
      </c>
      <c r="E12" s="189">
        <v>8565</v>
      </c>
      <c r="F12" s="190">
        <v>8.623969562460374</v>
      </c>
    </row>
    <row r="13" spans="1:14" ht="15.6" customHeight="1">
      <c r="A13" s="188" t="s">
        <v>175</v>
      </c>
      <c r="B13" s="189">
        <v>6597</v>
      </c>
      <c r="C13" s="189">
        <v>7831</v>
      </c>
      <c r="D13" s="189">
        <v>6597</v>
      </c>
      <c r="E13" s="189">
        <v>7831</v>
      </c>
      <c r="F13" s="190">
        <v>18.705472184326212</v>
      </c>
    </row>
    <row r="14" spans="1:14" ht="15.6" customHeight="1">
      <c r="A14" s="188" t="s">
        <v>148</v>
      </c>
      <c r="B14" s="189">
        <v>112976</v>
      </c>
      <c r="C14" s="189">
        <v>108985</v>
      </c>
      <c r="D14" s="189">
        <v>112976</v>
      </c>
      <c r="E14" s="189">
        <v>108985</v>
      </c>
      <c r="F14" s="190">
        <v>-3.5326086956521721</v>
      </c>
    </row>
    <row r="15" spans="1:14" ht="15.6" customHeight="1">
      <c r="A15" s="188" t="s">
        <v>145</v>
      </c>
      <c r="B15" s="189">
        <v>9333</v>
      </c>
      <c r="C15" s="189">
        <v>1649</v>
      </c>
      <c r="D15" s="189">
        <v>9333</v>
      </c>
      <c r="E15" s="189">
        <v>1649</v>
      </c>
      <c r="F15" s="190">
        <v>-82.331511839708554</v>
      </c>
    </row>
    <row r="16" spans="1:14" ht="15.6" customHeight="1">
      <c r="A16" s="188" t="s">
        <v>144</v>
      </c>
      <c r="B16" s="189">
        <v>11930</v>
      </c>
      <c r="C16" s="189">
        <v>20010</v>
      </c>
      <c r="D16" s="189">
        <v>11930</v>
      </c>
      <c r="E16" s="189">
        <v>20010</v>
      </c>
      <c r="F16" s="190">
        <v>67.72841575859178</v>
      </c>
      <c r="G16" s="1"/>
    </row>
    <row r="17" spans="1:7" ht="15.6" customHeight="1">
      <c r="A17" s="188" t="s">
        <v>150</v>
      </c>
      <c r="B17" s="189">
        <v>2223</v>
      </c>
      <c r="C17" s="189">
        <v>1038</v>
      </c>
      <c r="D17" s="189">
        <v>2223</v>
      </c>
      <c r="E17" s="189">
        <v>1038</v>
      </c>
      <c r="F17" s="190">
        <v>-53.306342780026988</v>
      </c>
      <c r="G17" s="2"/>
    </row>
    <row r="18" spans="1:7" ht="15.6" customHeight="1">
      <c r="A18" s="188" t="s">
        <v>147</v>
      </c>
      <c r="B18" s="189">
        <v>57054</v>
      </c>
      <c r="C18" s="189">
        <v>51723</v>
      </c>
      <c r="D18" s="189">
        <v>57054</v>
      </c>
      <c r="E18" s="189">
        <v>51723</v>
      </c>
      <c r="F18" s="190">
        <v>-9.3437795772426142</v>
      </c>
    </row>
    <row r="19" spans="1:7" ht="15.6" customHeight="1">
      <c r="A19" s="188" t="s">
        <v>143</v>
      </c>
      <c r="B19" s="189">
        <v>586</v>
      </c>
      <c r="C19" s="189">
        <v>501</v>
      </c>
      <c r="D19" s="189">
        <v>586</v>
      </c>
      <c r="E19" s="189">
        <v>501</v>
      </c>
      <c r="F19" s="190">
        <v>-14.50511945392492</v>
      </c>
    </row>
    <row r="20" spans="1:7" ht="15.6" customHeight="1">
      <c r="A20" s="188" t="s">
        <v>142</v>
      </c>
      <c r="B20" s="189">
        <v>5765</v>
      </c>
      <c r="C20" s="189">
        <v>0</v>
      </c>
      <c r="D20" s="189">
        <v>5765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15330</v>
      </c>
      <c r="C21" s="189">
        <v>10661</v>
      </c>
      <c r="D21" s="189">
        <v>15330</v>
      </c>
      <c r="E21" s="189">
        <v>10661</v>
      </c>
      <c r="F21" s="190">
        <v>-30.45662100456622</v>
      </c>
    </row>
    <row r="22" spans="1:7" ht="15.6" customHeight="1">
      <c r="A22" s="188" t="s">
        <v>146</v>
      </c>
      <c r="B22" s="189">
        <v>248464</v>
      </c>
      <c r="C22" s="189">
        <v>229765</v>
      </c>
      <c r="D22" s="189">
        <v>248464</v>
      </c>
      <c r="E22" s="189">
        <v>229765</v>
      </c>
      <c r="F22" s="190">
        <v>-7.5258387533002784</v>
      </c>
    </row>
    <row r="23" spans="1:7" ht="15.6" customHeight="1">
      <c r="A23" s="188" t="s">
        <v>165</v>
      </c>
      <c r="B23" s="189">
        <v>5645</v>
      </c>
      <c r="C23" s="189">
        <v>3428</v>
      </c>
      <c r="D23" s="189">
        <v>5645</v>
      </c>
      <c r="E23" s="189">
        <v>3428</v>
      </c>
      <c r="F23" s="190">
        <v>-39.273693534100971</v>
      </c>
    </row>
    <row r="24" spans="1:7" ht="15.6" customHeight="1">
      <c r="A24" s="188" t="s">
        <v>141</v>
      </c>
      <c r="B24" s="189">
        <v>1327</v>
      </c>
      <c r="C24" s="189">
        <v>3456</v>
      </c>
      <c r="D24" s="189">
        <v>1327</v>
      </c>
      <c r="E24" s="189">
        <v>3456</v>
      </c>
      <c r="F24" s="190">
        <v>160.43707611152979</v>
      </c>
    </row>
    <row r="25" spans="1:7" ht="15.6" customHeight="1">
      <c r="A25" s="188" t="s">
        <v>140</v>
      </c>
      <c r="B25" s="189">
        <v>123</v>
      </c>
      <c r="C25" s="189">
        <v>0</v>
      </c>
      <c r="D25" s="189">
        <v>123</v>
      </c>
      <c r="E25" s="189">
        <v>0</v>
      </c>
      <c r="F25" s="190">
        <v>-100</v>
      </c>
    </row>
    <row r="26" spans="1:7" ht="15.6" customHeight="1">
      <c r="A26" s="188" t="s">
        <v>152</v>
      </c>
      <c r="B26" s="189">
        <v>2005</v>
      </c>
      <c r="C26" s="189">
        <v>1816</v>
      </c>
      <c r="D26" s="189">
        <v>2005</v>
      </c>
      <c r="E26" s="189">
        <v>1816</v>
      </c>
      <c r="F26" s="190">
        <v>-9.4264339152119732</v>
      </c>
    </row>
    <row r="27" spans="1:7" ht="15.6" customHeight="1">
      <c r="A27" s="188" t="s">
        <v>173</v>
      </c>
      <c r="B27" s="189">
        <v>2409</v>
      </c>
      <c r="C27" s="189">
        <v>2793</v>
      </c>
      <c r="D27" s="189">
        <v>2409</v>
      </c>
      <c r="E27" s="189">
        <v>2793</v>
      </c>
      <c r="F27" s="190">
        <v>15.94022415940225</v>
      </c>
    </row>
    <row r="28" spans="1:7" ht="15.6" customHeight="1">
      <c r="A28" s="188" t="s">
        <v>177</v>
      </c>
      <c r="B28" s="189">
        <v>71576</v>
      </c>
      <c r="C28" s="189">
        <v>63993</v>
      </c>
      <c r="D28" s="189">
        <v>71576</v>
      </c>
      <c r="E28" s="189">
        <v>63993</v>
      </c>
      <c r="F28" s="190">
        <v>-10.594333296076901</v>
      </c>
    </row>
    <row r="29" spans="1:7" ht="15.6" customHeight="1">
      <c r="A29" s="188" t="s">
        <v>178</v>
      </c>
      <c r="B29" s="189">
        <v>5440</v>
      </c>
      <c r="C29" s="189">
        <v>4282</v>
      </c>
      <c r="D29" s="189">
        <v>5440</v>
      </c>
      <c r="E29" s="189">
        <v>4282</v>
      </c>
      <c r="F29" s="190">
        <v>-21.286764705882351</v>
      </c>
    </row>
    <row r="30" spans="1:7" ht="15.6" customHeight="1">
      <c r="A30" s="188" t="s">
        <v>179</v>
      </c>
      <c r="B30" s="189">
        <v>2820</v>
      </c>
      <c r="C30" s="189">
        <v>1780</v>
      </c>
      <c r="D30" s="189">
        <v>2820</v>
      </c>
      <c r="E30" s="189">
        <v>1780</v>
      </c>
      <c r="F30" s="190">
        <v>-36.879432624113477</v>
      </c>
    </row>
    <row r="31" spans="1:7" ht="15.6" customHeight="1">
      <c r="A31" s="188" t="s">
        <v>180</v>
      </c>
      <c r="B31" s="189">
        <v>10438</v>
      </c>
      <c r="C31" s="189">
        <v>7108</v>
      </c>
      <c r="D31" s="189">
        <v>10438</v>
      </c>
      <c r="E31" s="189">
        <v>7108</v>
      </c>
      <c r="F31" s="190">
        <v>-31.902663345468479</v>
      </c>
    </row>
    <row r="32" spans="1:7" ht="15.6" customHeight="1">
      <c r="A32" s="188" t="s">
        <v>181</v>
      </c>
      <c r="B32" s="189">
        <v>38202</v>
      </c>
      <c r="C32" s="189">
        <v>30383</v>
      </c>
      <c r="D32" s="189">
        <v>38202</v>
      </c>
      <c r="E32" s="189">
        <v>30383</v>
      </c>
      <c r="F32" s="190">
        <v>-20.46751478980158</v>
      </c>
    </row>
    <row r="33" spans="1:6" ht="15.6" customHeight="1">
      <c r="A33" s="188" t="s">
        <v>182</v>
      </c>
      <c r="B33" s="189">
        <v>10470</v>
      </c>
      <c r="C33" s="189">
        <v>8133</v>
      </c>
      <c r="D33" s="189">
        <v>10470</v>
      </c>
      <c r="E33" s="189">
        <v>8133</v>
      </c>
      <c r="F33" s="190">
        <v>-22.320916905444118</v>
      </c>
    </row>
    <row r="34" spans="1:6" ht="15.6" customHeight="1">
      <c r="A34" s="188" t="s">
        <v>183</v>
      </c>
      <c r="B34" s="189">
        <v>508</v>
      </c>
      <c r="C34" s="189">
        <v>410</v>
      </c>
      <c r="D34" s="189">
        <v>508</v>
      </c>
      <c r="E34" s="189">
        <v>410</v>
      </c>
      <c r="F34" s="190">
        <v>-19.29133858267717</v>
      </c>
    </row>
    <row r="35" spans="1:6" ht="15.6" customHeight="1">
      <c r="A35" s="156" t="s">
        <v>153</v>
      </c>
      <c r="B35" s="76">
        <f>SUM(B7:B34)</f>
        <v>990882</v>
      </c>
      <c r="C35" s="77">
        <f>SUM(C7:C34)</f>
        <v>836784</v>
      </c>
      <c r="D35" s="178">
        <f>SUM(D7:D34)</f>
        <v>990882</v>
      </c>
      <c r="E35" s="178">
        <f>SUM(E7:E34)</f>
        <v>836784</v>
      </c>
      <c r="F35" s="140">
        <f>E35*100/D35-100</f>
        <v>-15.551599484095988</v>
      </c>
    </row>
    <row r="36" spans="1:6" ht="15.6" customHeight="1">
      <c r="A36" s="73" t="s">
        <v>160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54" priority="2">
      <formula>MOD(ROW(),2)=0</formula>
    </cfRule>
  </conditionalFormatting>
  <conditionalFormatting sqref="F7:F35">
    <cfRule type="expression" dxfId="5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7FF716-46BE-4ECE-BC90-28E8E2EDA00F}">
  <sheetPr codeName="Hoja14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62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2245</v>
      </c>
      <c r="C7" s="189">
        <v>1926</v>
      </c>
      <c r="D7" s="189">
        <v>2245</v>
      </c>
      <c r="E7" s="189">
        <v>1926</v>
      </c>
      <c r="F7" s="190">
        <v>-14.20935412026726</v>
      </c>
      <c r="G7" s="37"/>
    </row>
    <row r="8" spans="1:14" ht="15.6" customHeight="1">
      <c r="A8" s="188" t="s">
        <v>11</v>
      </c>
      <c r="B8" s="189">
        <v>55</v>
      </c>
      <c r="C8" s="189">
        <v>89</v>
      </c>
      <c r="D8" s="189">
        <v>55</v>
      </c>
      <c r="E8" s="189">
        <v>89</v>
      </c>
      <c r="F8" s="190">
        <v>61.818181818181813</v>
      </c>
      <c r="G8" s="6"/>
    </row>
    <row r="9" spans="1:14" ht="15.6" customHeight="1">
      <c r="A9" s="188" t="s">
        <v>8</v>
      </c>
      <c r="B9" s="189">
        <v>2622</v>
      </c>
      <c r="C9" s="189">
        <v>2529</v>
      </c>
      <c r="D9" s="189">
        <v>2622</v>
      </c>
      <c r="E9" s="189">
        <v>2529</v>
      </c>
      <c r="F9" s="190">
        <v>-3.546910755148744</v>
      </c>
      <c r="G9" s="6"/>
    </row>
    <row r="10" spans="1:14" ht="15.6" customHeight="1">
      <c r="A10" s="188" t="s">
        <v>10</v>
      </c>
      <c r="B10" s="189">
        <v>1050</v>
      </c>
      <c r="C10" s="189">
        <v>1363</v>
      </c>
      <c r="D10" s="189">
        <v>1050</v>
      </c>
      <c r="E10" s="189">
        <v>1363</v>
      </c>
      <c r="F10" s="190">
        <v>29.8095238095238</v>
      </c>
    </row>
    <row r="11" spans="1:14" ht="15.6" customHeight="1">
      <c r="A11" s="188" t="s">
        <v>9</v>
      </c>
      <c r="B11" s="189">
        <v>330817</v>
      </c>
      <c r="C11" s="189">
        <v>243747</v>
      </c>
      <c r="D11" s="189">
        <v>330817</v>
      </c>
      <c r="E11" s="189">
        <v>243747</v>
      </c>
      <c r="F11" s="190">
        <v>-26.319687319575479</v>
      </c>
    </row>
    <row r="12" spans="1:14" ht="15.6" customHeight="1">
      <c r="A12" s="188" t="s">
        <v>6</v>
      </c>
      <c r="B12" s="189">
        <v>1970</v>
      </c>
      <c r="C12" s="189">
        <v>1802</v>
      </c>
      <c r="D12" s="189">
        <v>1970</v>
      </c>
      <c r="E12" s="189">
        <v>1802</v>
      </c>
      <c r="F12" s="190">
        <v>-8.5279187817258872</v>
      </c>
    </row>
    <row r="13" spans="1:14" ht="15.6" customHeight="1">
      <c r="A13" s="188" t="s">
        <v>175</v>
      </c>
      <c r="B13" s="189">
        <v>155</v>
      </c>
      <c r="C13" s="189">
        <v>0</v>
      </c>
      <c r="D13" s="189">
        <v>155</v>
      </c>
      <c r="E13" s="189">
        <v>0</v>
      </c>
      <c r="F13" s="190">
        <v>-100</v>
      </c>
    </row>
    <row r="14" spans="1:14" ht="15.6" customHeight="1">
      <c r="A14" s="188" t="s">
        <v>148</v>
      </c>
      <c r="B14" s="189">
        <v>100189</v>
      </c>
      <c r="C14" s="189">
        <v>91166</v>
      </c>
      <c r="D14" s="189">
        <v>100189</v>
      </c>
      <c r="E14" s="189">
        <v>91166</v>
      </c>
      <c r="F14" s="190">
        <v>-9.0059787002565201</v>
      </c>
    </row>
    <row r="15" spans="1:14" ht="15.6" customHeight="1">
      <c r="A15" s="188" t="s">
        <v>145</v>
      </c>
      <c r="B15" s="189">
        <v>4853</v>
      </c>
      <c r="C15" s="189">
        <v>1406</v>
      </c>
      <c r="D15" s="189">
        <v>4853</v>
      </c>
      <c r="E15" s="189">
        <v>1406</v>
      </c>
      <c r="F15" s="190">
        <v>-71.028229960848961</v>
      </c>
    </row>
    <row r="16" spans="1:14" ht="15.6" customHeight="1">
      <c r="A16" s="188" t="s">
        <v>144</v>
      </c>
      <c r="B16" s="189">
        <v>878</v>
      </c>
      <c r="C16" s="189">
        <v>1208</v>
      </c>
      <c r="D16" s="189">
        <v>878</v>
      </c>
      <c r="E16" s="189">
        <v>1208</v>
      </c>
      <c r="F16" s="190">
        <v>37.58542141230069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54982</v>
      </c>
      <c r="C18" s="189">
        <v>48563</v>
      </c>
      <c r="D18" s="189">
        <v>54982</v>
      </c>
      <c r="E18" s="189">
        <v>48563</v>
      </c>
      <c r="F18" s="190">
        <v>-11.674729911607431</v>
      </c>
    </row>
    <row r="19" spans="1:7" ht="15.6" customHeight="1">
      <c r="A19" s="188" t="s">
        <v>143</v>
      </c>
      <c r="B19" s="189">
        <v>468</v>
      </c>
      <c r="C19" s="189">
        <v>343</v>
      </c>
      <c r="D19" s="189">
        <v>468</v>
      </c>
      <c r="E19" s="189">
        <v>343</v>
      </c>
      <c r="F19" s="190">
        <v>-26.7094017094017</v>
      </c>
    </row>
    <row r="20" spans="1:7" ht="15.6" customHeight="1">
      <c r="A20" s="188" t="s">
        <v>142</v>
      </c>
      <c r="B20" s="189">
        <v>5765</v>
      </c>
      <c r="C20" s="189">
        <v>0</v>
      </c>
      <c r="D20" s="189">
        <v>5765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12904</v>
      </c>
      <c r="C21" s="189">
        <v>9214</v>
      </c>
      <c r="D21" s="189">
        <v>12904</v>
      </c>
      <c r="E21" s="189">
        <v>9214</v>
      </c>
      <c r="F21" s="190">
        <v>-28.595784252944821</v>
      </c>
    </row>
    <row r="22" spans="1:7" ht="15.6" customHeight="1">
      <c r="A22" s="188" t="s">
        <v>146</v>
      </c>
      <c r="B22" s="189">
        <v>219962</v>
      </c>
      <c r="C22" s="189">
        <v>202209</v>
      </c>
      <c r="D22" s="189">
        <v>219962</v>
      </c>
      <c r="E22" s="189">
        <v>202209</v>
      </c>
      <c r="F22" s="190">
        <v>-8.0709395259181065</v>
      </c>
    </row>
    <row r="23" spans="1:7" ht="15.6" customHeight="1">
      <c r="A23" s="188" t="s">
        <v>165</v>
      </c>
      <c r="B23" s="189">
        <v>2855</v>
      </c>
      <c r="C23" s="189">
        <v>1424</v>
      </c>
      <c r="D23" s="189">
        <v>2855</v>
      </c>
      <c r="E23" s="189">
        <v>1424</v>
      </c>
      <c r="F23" s="190">
        <v>-50.122591943957971</v>
      </c>
    </row>
    <row r="24" spans="1:7" ht="15.6" customHeight="1">
      <c r="A24" s="188" t="s">
        <v>141</v>
      </c>
      <c r="B24" s="189">
        <v>558</v>
      </c>
      <c r="C24" s="189">
        <v>2851</v>
      </c>
      <c r="D24" s="189">
        <v>558</v>
      </c>
      <c r="E24" s="189">
        <v>2851</v>
      </c>
      <c r="F24" s="190">
        <v>410.93189964157699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1309</v>
      </c>
      <c r="C26" s="189">
        <v>1143</v>
      </c>
      <c r="D26" s="189">
        <v>1309</v>
      </c>
      <c r="E26" s="189">
        <v>1143</v>
      </c>
      <c r="F26" s="190">
        <v>-12.681436210847981</v>
      </c>
    </row>
    <row r="27" spans="1:7" ht="15.6" customHeight="1">
      <c r="A27" s="188" t="s">
        <v>173</v>
      </c>
      <c r="B27" s="189">
        <v>1180</v>
      </c>
      <c r="C27" s="189">
        <v>1239</v>
      </c>
      <c r="D27" s="189">
        <v>1180</v>
      </c>
      <c r="E27" s="189">
        <v>1239</v>
      </c>
      <c r="F27" s="190">
        <v>5</v>
      </c>
    </row>
    <row r="28" spans="1:7" ht="15.6" customHeight="1">
      <c r="A28" s="188" t="s">
        <v>177</v>
      </c>
      <c r="B28" s="189">
        <v>54757</v>
      </c>
      <c r="C28" s="189">
        <v>46307</v>
      </c>
      <c r="D28" s="189">
        <v>54757</v>
      </c>
      <c r="E28" s="189">
        <v>46307</v>
      </c>
      <c r="F28" s="190">
        <v>-15.431816936647371</v>
      </c>
    </row>
    <row r="29" spans="1:7" ht="15.6" customHeight="1">
      <c r="A29" s="188" t="s">
        <v>178</v>
      </c>
      <c r="B29" s="189">
        <v>3913</v>
      </c>
      <c r="C29" s="189">
        <v>2640</v>
      </c>
      <c r="D29" s="189">
        <v>3913</v>
      </c>
      <c r="E29" s="189">
        <v>2640</v>
      </c>
      <c r="F29" s="190">
        <v>-32.532583695374399</v>
      </c>
    </row>
    <row r="30" spans="1:7" ht="15.6" customHeight="1">
      <c r="A30" s="188" t="s">
        <v>179</v>
      </c>
      <c r="B30" s="189">
        <v>2041</v>
      </c>
      <c r="C30" s="189">
        <v>1106</v>
      </c>
      <c r="D30" s="189">
        <v>2041</v>
      </c>
      <c r="E30" s="189">
        <v>1106</v>
      </c>
      <c r="F30" s="190">
        <v>-45.810877021068102</v>
      </c>
    </row>
    <row r="31" spans="1:7" ht="15.6" customHeight="1">
      <c r="A31" s="188" t="s">
        <v>180</v>
      </c>
      <c r="B31" s="189">
        <v>4283</v>
      </c>
      <c r="C31" s="189">
        <v>2010</v>
      </c>
      <c r="D31" s="189">
        <v>4283</v>
      </c>
      <c r="E31" s="189">
        <v>2010</v>
      </c>
      <c r="F31" s="190">
        <v>-53.070277842633658</v>
      </c>
    </row>
    <row r="32" spans="1:7" ht="15.6" customHeight="1">
      <c r="A32" s="188" t="s">
        <v>181</v>
      </c>
      <c r="B32" s="189">
        <v>33391</v>
      </c>
      <c r="C32" s="189">
        <v>22817</v>
      </c>
      <c r="D32" s="189">
        <v>33391</v>
      </c>
      <c r="E32" s="189">
        <v>22817</v>
      </c>
      <c r="F32" s="190">
        <v>-31.66721571680992</v>
      </c>
    </row>
    <row r="33" spans="1:6" ht="15.6" customHeight="1">
      <c r="A33" s="188" t="s">
        <v>182</v>
      </c>
      <c r="B33" s="189">
        <v>5380</v>
      </c>
      <c r="C33" s="189">
        <v>4421</v>
      </c>
      <c r="D33" s="189">
        <v>5380</v>
      </c>
      <c r="E33" s="189">
        <v>4421</v>
      </c>
      <c r="F33" s="190">
        <v>-17.825278810408921</v>
      </c>
    </row>
    <row r="34" spans="1:6" ht="15.6" customHeight="1">
      <c r="A34" s="188" t="s">
        <v>183</v>
      </c>
      <c r="B34" s="189">
        <v>156</v>
      </c>
      <c r="C34" s="189">
        <v>205</v>
      </c>
      <c r="D34" s="189">
        <v>156</v>
      </c>
      <c r="E34" s="189">
        <v>205</v>
      </c>
      <c r="F34" s="190">
        <v>31.410256410256409</v>
      </c>
    </row>
    <row r="35" spans="1:6" ht="15.6" customHeight="1">
      <c r="A35" s="156" t="s">
        <v>153</v>
      </c>
      <c r="B35" s="76">
        <f>SUM(B7:B34)</f>
        <v>848738</v>
      </c>
      <c r="C35" s="77">
        <f>SUM(C7:C34)</f>
        <v>691728</v>
      </c>
      <c r="D35" s="76">
        <f>SUM(D7:D34)</f>
        <v>848738</v>
      </c>
      <c r="E35" s="78">
        <f>SUM(E7:E34)</f>
        <v>691728</v>
      </c>
      <c r="F35" s="140">
        <f>E35*100/D35-100</f>
        <v>-18.499230622406444</v>
      </c>
    </row>
    <row r="36" spans="1:6" ht="15.6" customHeight="1">
      <c r="A36" s="73" t="s">
        <v>82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52" priority="2">
      <formula>MOD(ROW(),2)=0</formula>
    </cfRule>
  </conditionalFormatting>
  <conditionalFormatting sqref="F7:F35">
    <cfRule type="expression" dxfId="5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CFC6F0-F5A7-4439-9E2A-062DA3560C7E}">
  <sheetPr codeName="Hoja15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0</v>
      </c>
      <c r="C8" s="189">
        <v>0</v>
      </c>
      <c r="D8" s="189">
        <v>0</v>
      </c>
      <c r="E8" s="189">
        <v>0</v>
      </c>
      <c r="F8" s="190" t="s">
        <v>151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350154</v>
      </c>
      <c r="C11" s="189">
        <v>281247</v>
      </c>
      <c r="D11" s="189">
        <v>350154</v>
      </c>
      <c r="E11" s="189">
        <v>281247</v>
      </c>
      <c r="F11" s="190">
        <v>-19.679055501293721</v>
      </c>
    </row>
    <row r="12" spans="1:14" ht="15.6" customHeight="1">
      <c r="A12" s="188" t="s">
        <v>6</v>
      </c>
      <c r="B12" s="189">
        <v>0</v>
      </c>
      <c r="C12" s="189">
        <v>0</v>
      </c>
      <c r="D12" s="189">
        <v>0</v>
      </c>
      <c r="E12" s="189">
        <v>0</v>
      </c>
      <c r="F12" s="190" t="s">
        <v>151</v>
      </c>
    </row>
    <row r="13" spans="1:14" ht="15.6" customHeight="1">
      <c r="A13" s="188" t="s">
        <v>175</v>
      </c>
      <c r="B13" s="189">
        <v>105</v>
      </c>
      <c r="C13" s="189">
        <v>0</v>
      </c>
      <c r="D13" s="189">
        <v>105</v>
      </c>
      <c r="E13" s="189">
        <v>0</v>
      </c>
      <c r="F13" s="190">
        <v>-100</v>
      </c>
    </row>
    <row r="14" spans="1:14" ht="15.6" customHeight="1">
      <c r="A14" s="188" t="s">
        <v>148</v>
      </c>
      <c r="B14" s="189">
        <v>0</v>
      </c>
      <c r="C14" s="189">
        <v>0</v>
      </c>
      <c r="D14" s="189">
        <v>0</v>
      </c>
      <c r="E14" s="189">
        <v>0</v>
      </c>
      <c r="F14" s="190" t="s">
        <v>151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10024</v>
      </c>
      <c r="C21" s="189">
        <v>9994</v>
      </c>
      <c r="D21" s="189">
        <v>10024</v>
      </c>
      <c r="E21" s="189">
        <v>9994</v>
      </c>
      <c r="F21" s="190">
        <v>-0.29928172386273388</v>
      </c>
    </row>
    <row r="22" spans="1:7" ht="15.6" customHeight="1">
      <c r="A22" s="188" t="s">
        <v>146</v>
      </c>
      <c r="B22" s="189">
        <v>0</v>
      </c>
      <c r="C22" s="189">
        <v>0</v>
      </c>
      <c r="D22" s="189">
        <v>0</v>
      </c>
      <c r="E22" s="189">
        <v>0</v>
      </c>
      <c r="F22" s="190" t="s">
        <v>151</v>
      </c>
    </row>
    <row r="23" spans="1:7" ht="15.6" customHeight="1">
      <c r="A23" s="188" t="s">
        <v>165</v>
      </c>
      <c r="B23" s="189">
        <v>0</v>
      </c>
      <c r="C23" s="189">
        <v>0</v>
      </c>
      <c r="D23" s="189">
        <v>0</v>
      </c>
      <c r="E23" s="189">
        <v>0</v>
      </c>
      <c r="F23" s="190" t="s">
        <v>151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151</v>
      </c>
      <c r="C28" s="189">
        <v>169</v>
      </c>
      <c r="D28" s="189">
        <v>151</v>
      </c>
      <c r="E28" s="189">
        <v>169</v>
      </c>
      <c r="F28" s="190">
        <v>11.920529801324509</v>
      </c>
    </row>
    <row r="29" spans="1:7" ht="15.6" customHeight="1">
      <c r="A29" s="188" t="s">
        <v>178</v>
      </c>
      <c r="B29" s="189">
        <v>0</v>
      </c>
      <c r="C29" s="189">
        <v>0</v>
      </c>
      <c r="D29" s="189">
        <v>0</v>
      </c>
      <c r="E29" s="189">
        <v>0</v>
      </c>
      <c r="F29" s="190" t="s">
        <v>151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0</v>
      </c>
      <c r="C32" s="189">
        <v>0</v>
      </c>
      <c r="D32" s="189">
        <v>0</v>
      </c>
      <c r="E32" s="189">
        <v>0</v>
      </c>
      <c r="F32" s="190" t="s">
        <v>151</v>
      </c>
    </row>
    <row r="33" spans="1:6" ht="15.6" customHeight="1">
      <c r="A33" s="188" t="s">
        <v>182</v>
      </c>
      <c r="B33" s="189">
        <v>0</v>
      </c>
      <c r="C33" s="189">
        <v>103</v>
      </c>
      <c r="D33" s="189">
        <v>0</v>
      </c>
      <c r="E33" s="189">
        <v>103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360434</v>
      </c>
      <c r="C35" s="77">
        <f>SUM(C7:C34)</f>
        <v>291513</v>
      </c>
      <c r="D35" s="178">
        <f>SUM(D7:D34)</f>
        <v>360434</v>
      </c>
      <c r="E35" s="178">
        <f>SUM(E7:E34)</f>
        <v>291513</v>
      </c>
      <c r="F35" s="140">
        <f>E35*100/D35-100</f>
        <v>-19.121669986738212</v>
      </c>
    </row>
    <row r="36" spans="1:6" ht="15.6" customHeight="1">
      <c r="A36" s="73" t="s">
        <v>52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50" priority="2">
      <formula>MOD(ROW(),2)=0</formula>
    </cfRule>
  </conditionalFormatting>
  <conditionalFormatting sqref="F7:F35">
    <cfRule type="expression" dxfId="4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DBAAD-0249-42D3-824D-1E4C4B2FAC79}">
  <sheetPr codeName="Hoja16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41024</v>
      </c>
      <c r="C7" s="189">
        <v>86396</v>
      </c>
      <c r="D7" s="189">
        <v>41024</v>
      </c>
      <c r="E7" s="189">
        <v>86396</v>
      </c>
      <c r="F7" s="190">
        <v>110.5986739469579</v>
      </c>
      <c r="G7" s="13"/>
    </row>
    <row r="8" spans="1:14" ht="15.6" customHeight="1">
      <c r="A8" s="188" t="s">
        <v>11</v>
      </c>
      <c r="B8" s="189">
        <v>297</v>
      </c>
      <c r="C8" s="189">
        <v>5249</v>
      </c>
      <c r="D8" s="189">
        <v>297</v>
      </c>
      <c r="E8" s="189">
        <v>5249</v>
      </c>
      <c r="F8" s="190">
        <v>1667.340067340067</v>
      </c>
      <c r="G8" s="6"/>
    </row>
    <row r="9" spans="1:14" ht="15.6" customHeight="1">
      <c r="A9" s="188" t="s">
        <v>8</v>
      </c>
      <c r="B9" s="189">
        <v>0</v>
      </c>
      <c r="C9" s="189">
        <v>15</v>
      </c>
      <c r="D9" s="189">
        <v>0</v>
      </c>
      <c r="E9" s="189">
        <v>15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5407831</v>
      </c>
      <c r="C11" s="189">
        <v>4960541</v>
      </c>
      <c r="D11" s="189">
        <v>5407831</v>
      </c>
      <c r="E11" s="189">
        <v>4960541</v>
      </c>
      <c r="F11" s="190">
        <v>-8.2711534439593208</v>
      </c>
    </row>
    <row r="12" spans="1:14" ht="15.6" customHeight="1">
      <c r="A12" s="188" t="s">
        <v>6</v>
      </c>
      <c r="B12" s="189">
        <v>31744</v>
      </c>
      <c r="C12" s="189">
        <v>53576</v>
      </c>
      <c r="D12" s="189">
        <v>31744</v>
      </c>
      <c r="E12" s="189">
        <v>53576</v>
      </c>
      <c r="F12" s="190">
        <v>68.775201612903231</v>
      </c>
    </row>
    <row r="13" spans="1:14" ht="15.6" customHeight="1">
      <c r="A13" s="188" t="s">
        <v>175</v>
      </c>
      <c r="B13" s="189">
        <v>704</v>
      </c>
      <c r="C13" s="189">
        <v>1123</v>
      </c>
      <c r="D13" s="189">
        <v>704</v>
      </c>
      <c r="E13" s="189">
        <v>1123</v>
      </c>
      <c r="F13" s="190">
        <v>59.517045454545467</v>
      </c>
    </row>
    <row r="14" spans="1:14" ht="15.6" customHeight="1">
      <c r="A14" s="188" t="s">
        <v>148</v>
      </c>
      <c r="B14" s="189">
        <v>2035022</v>
      </c>
      <c r="C14" s="189">
        <v>1579182</v>
      </c>
      <c r="D14" s="189">
        <v>2035022</v>
      </c>
      <c r="E14" s="189">
        <v>1579182</v>
      </c>
      <c r="F14" s="190">
        <v>-22.399757840455781</v>
      </c>
    </row>
    <row r="15" spans="1:14" ht="15.6" customHeight="1">
      <c r="A15" s="188" t="s">
        <v>145</v>
      </c>
      <c r="B15" s="189">
        <v>4973</v>
      </c>
      <c r="C15" s="189">
        <v>3998</v>
      </c>
      <c r="D15" s="189">
        <v>4973</v>
      </c>
      <c r="E15" s="189">
        <v>3998</v>
      </c>
      <c r="F15" s="190">
        <v>-19.605871707218981</v>
      </c>
    </row>
    <row r="16" spans="1:14" ht="15.6" customHeight="1">
      <c r="A16" s="188" t="s">
        <v>144</v>
      </c>
      <c r="B16" s="189">
        <v>74172</v>
      </c>
      <c r="C16" s="189">
        <v>2277</v>
      </c>
      <c r="D16" s="189">
        <v>74172</v>
      </c>
      <c r="E16" s="189">
        <v>2277</v>
      </c>
      <c r="F16" s="190">
        <v>-96.930108396699566</v>
      </c>
      <c r="G16" s="1"/>
    </row>
    <row r="17" spans="1:7" ht="15.6" customHeight="1">
      <c r="A17" s="188" t="s">
        <v>150</v>
      </c>
      <c r="B17" s="189">
        <v>103</v>
      </c>
      <c r="C17" s="189">
        <v>285</v>
      </c>
      <c r="D17" s="189">
        <v>103</v>
      </c>
      <c r="E17" s="189">
        <v>285</v>
      </c>
      <c r="F17" s="190">
        <v>176.69902912621359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132715</v>
      </c>
      <c r="C19" s="189">
        <v>26570</v>
      </c>
      <c r="D19" s="189">
        <v>132715</v>
      </c>
      <c r="E19" s="189">
        <v>26570</v>
      </c>
      <c r="F19" s="190">
        <v>-79.979655653091214</v>
      </c>
    </row>
    <row r="20" spans="1:7" ht="15.6" customHeight="1">
      <c r="A20" s="188" t="s">
        <v>142</v>
      </c>
      <c r="B20" s="189">
        <v>230107</v>
      </c>
      <c r="C20" s="189">
        <v>8260</v>
      </c>
      <c r="D20" s="189">
        <v>230107</v>
      </c>
      <c r="E20" s="189">
        <v>8260</v>
      </c>
      <c r="F20" s="190">
        <v>-96.410365612519399</v>
      </c>
    </row>
    <row r="21" spans="1:7" ht="15.6" customHeight="1">
      <c r="A21" s="188" t="s">
        <v>149</v>
      </c>
      <c r="B21" s="189">
        <v>152787</v>
      </c>
      <c r="C21" s="189">
        <v>123307</v>
      </c>
      <c r="D21" s="189">
        <v>152787</v>
      </c>
      <c r="E21" s="189">
        <v>123307</v>
      </c>
      <c r="F21" s="190">
        <v>-19.29483529357864</v>
      </c>
    </row>
    <row r="22" spans="1:7" ht="15.6" customHeight="1">
      <c r="A22" s="188" t="s">
        <v>146</v>
      </c>
      <c r="B22" s="189">
        <v>1169280</v>
      </c>
      <c r="C22" s="189">
        <v>1604118</v>
      </c>
      <c r="D22" s="189">
        <v>1169280</v>
      </c>
      <c r="E22" s="189">
        <v>1604118</v>
      </c>
      <c r="F22" s="190">
        <v>37.188526272578002</v>
      </c>
    </row>
    <row r="23" spans="1:7" ht="15.6" customHeight="1">
      <c r="A23" s="188" t="s">
        <v>165</v>
      </c>
      <c r="B23" s="189">
        <v>10354</v>
      </c>
      <c r="C23" s="189">
        <v>242986</v>
      </c>
      <c r="D23" s="189">
        <v>10354</v>
      </c>
      <c r="E23" s="189">
        <v>242986</v>
      </c>
      <c r="F23" s="190">
        <v>2246.7838516515362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942</v>
      </c>
      <c r="C27" s="189">
        <v>1636</v>
      </c>
      <c r="D27" s="189">
        <v>942</v>
      </c>
      <c r="E27" s="189">
        <v>1636</v>
      </c>
      <c r="F27" s="190">
        <v>73.673036093418261</v>
      </c>
    </row>
    <row r="28" spans="1:7" ht="15.6" customHeight="1">
      <c r="A28" s="188" t="s">
        <v>177</v>
      </c>
      <c r="B28" s="189">
        <v>53688</v>
      </c>
      <c r="C28" s="189">
        <v>74780</v>
      </c>
      <c r="D28" s="189">
        <v>53688</v>
      </c>
      <c r="E28" s="189">
        <v>74780</v>
      </c>
      <c r="F28" s="190">
        <v>39.286246461034118</v>
      </c>
    </row>
    <row r="29" spans="1:7" ht="15.6" customHeight="1">
      <c r="A29" s="188" t="s">
        <v>178</v>
      </c>
      <c r="B29" s="189">
        <v>17082</v>
      </c>
      <c r="C29" s="189">
        <v>23808</v>
      </c>
      <c r="D29" s="189">
        <v>17082</v>
      </c>
      <c r="E29" s="189">
        <v>23808</v>
      </c>
      <c r="F29" s="190">
        <v>39.374780470670878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34705</v>
      </c>
      <c r="C31" s="189">
        <v>20274</v>
      </c>
      <c r="D31" s="189">
        <v>34705</v>
      </c>
      <c r="E31" s="189">
        <v>20274</v>
      </c>
      <c r="F31" s="190">
        <v>-41.581904624693848</v>
      </c>
    </row>
    <row r="32" spans="1:7" ht="15.6" customHeight="1">
      <c r="A32" s="188" t="s">
        <v>181</v>
      </c>
      <c r="B32" s="189">
        <v>2822296</v>
      </c>
      <c r="C32" s="189">
        <v>2373033</v>
      </c>
      <c r="D32" s="189">
        <v>2822296</v>
      </c>
      <c r="E32" s="189">
        <v>2373033</v>
      </c>
      <c r="F32" s="190">
        <v>-15.91835158324994</v>
      </c>
    </row>
    <row r="33" spans="1:6" ht="15.6" customHeight="1">
      <c r="A33" s="188" t="s">
        <v>182</v>
      </c>
      <c r="B33" s="189">
        <v>21243</v>
      </c>
      <c r="C33" s="189">
        <v>31292</v>
      </c>
      <c r="D33" s="189">
        <v>21243</v>
      </c>
      <c r="E33" s="189">
        <v>31292</v>
      </c>
      <c r="F33" s="190">
        <v>47.304994586452011</v>
      </c>
    </row>
    <row r="34" spans="1:6" ht="15.6" customHeight="1">
      <c r="A34" s="188" t="s">
        <v>183</v>
      </c>
      <c r="B34" s="189">
        <v>50</v>
      </c>
      <c r="C34" s="189">
        <v>2246</v>
      </c>
      <c r="D34" s="189">
        <v>50</v>
      </c>
      <c r="E34" s="189">
        <v>2246</v>
      </c>
      <c r="F34" s="190">
        <v>4392</v>
      </c>
    </row>
    <row r="35" spans="1:6" ht="15.6" customHeight="1">
      <c r="A35" s="156" t="s">
        <v>153</v>
      </c>
      <c r="B35" s="76">
        <f>SUM(B7:B34)</f>
        <v>12241119</v>
      </c>
      <c r="C35" s="77">
        <f>SUM(C7:C34)</f>
        <v>11224952</v>
      </c>
      <c r="D35" s="178">
        <f>SUM(D7:D34)</f>
        <v>12241119</v>
      </c>
      <c r="E35" s="178">
        <f>SUM(E7:E34)</f>
        <v>11224952</v>
      </c>
      <c r="F35" s="177">
        <f>E35*100/D35-100</f>
        <v>-8.3012590597313789</v>
      </c>
    </row>
    <row r="36" spans="1:6" ht="15.6" customHeight="1">
      <c r="A36" s="73" t="s">
        <v>65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48" priority="2">
      <formula>MOD(ROW(),2)=0</formula>
    </cfRule>
  </conditionalFormatting>
  <conditionalFormatting sqref="F7:F35">
    <cfRule type="expression" dxfId="4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531900-DA6E-497D-9A85-1C4C9474E7A0}">
  <sheetPr codeName="Hoja17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297</v>
      </c>
      <c r="C8" s="189">
        <v>5249</v>
      </c>
      <c r="D8" s="189">
        <v>297</v>
      </c>
      <c r="E8" s="189">
        <v>5249</v>
      </c>
      <c r="F8" s="190">
        <v>1667.340067340067</v>
      </c>
      <c r="G8" s="6"/>
    </row>
    <row r="9" spans="1:14" ht="15.6" customHeight="1">
      <c r="A9" s="188" t="s">
        <v>8</v>
      </c>
      <c r="B9" s="189">
        <v>0</v>
      </c>
      <c r="C9" s="189">
        <v>15</v>
      </c>
      <c r="D9" s="189">
        <v>0</v>
      </c>
      <c r="E9" s="189">
        <v>15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3989965</v>
      </c>
      <c r="C11" s="189">
        <v>3804140</v>
      </c>
      <c r="D11" s="189">
        <v>3989965</v>
      </c>
      <c r="E11" s="189">
        <v>3804140</v>
      </c>
      <c r="F11" s="190">
        <v>-4.6573090240139976</v>
      </c>
    </row>
    <row r="12" spans="1:14" ht="15.6" customHeight="1">
      <c r="A12" s="188" t="s">
        <v>6</v>
      </c>
      <c r="B12" s="189">
        <v>15917</v>
      </c>
      <c r="C12" s="189">
        <v>16729</v>
      </c>
      <c r="D12" s="189">
        <v>15917</v>
      </c>
      <c r="E12" s="189">
        <v>16729</v>
      </c>
      <c r="F12" s="190">
        <v>5.1014638436891317</v>
      </c>
    </row>
    <row r="13" spans="1:14" ht="15.6" customHeight="1">
      <c r="A13" s="188" t="s">
        <v>175</v>
      </c>
      <c r="B13" s="189">
        <v>0</v>
      </c>
      <c r="C13" s="189">
        <v>5</v>
      </c>
      <c r="D13" s="189">
        <v>0</v>
      </c>
      <c r="E13" s="189">
        <v>5</v>
      </c>
      <c r="F13" s="190" t="s">
        <v>151</v>
      </c>
    </row>
    <row r="14" spans="1:14" ht="15.6" customHeight="1">
      <c r="A14" s="188" t="s">
        <v>148</v>
      </c>
      <c r="B14" s="189">
        <v>1705021</v>
      </c>
      <c r="C14" s="189">
        <v>1324344</v>
      </c>
      <c r="D14" s="189">
        <v>1705021</v>
      </c>
      <c r="E14" s="189">
        <v>1324344</v>
      </c>
      <c r="F14" s="190">
        <v>-22.326821781080699</v>
      </c>
    </row>
    <row r="15" spans="1:14" ht="15.6" customHeight="1">
      <c r="A15" s="188" t="s">
        <v>145</v>
      </c>
      <c r="B15" s="189">
        <v>4973</v>
      </c>
      <c r="C15" s="189">
        <v>3998</v>
      </c>
      <c r="D15" s="189">
        <v>4973</v>
      </c>
      <c r="E15" s="189">
        <v>3998</v>
      </c>
      <c r="F15" s="190">
        <v>-19.605871707218981</v>
      </c>
    </row>
    <row r="16" spans="1:14" ht="15.6" customHeight="1">
      <c r="A16" s="188" t="s">
        <v>144</v>
      </c>
      <c r="B16" s="189">
        <v>0</v>
      </c>
      <c r="C16" s="189">
        <v>1445</v>
      </c>
      <c r="D16" s="189">
        <v>0</v>
      </c>
      <c r="E16" s="189">
        <v>1445</v>
      </c>
      <c r="F16" s="190" t="s">
        <v>151</v>
      </c>
      <c r="G16" s="1"/>
    </row>
    <row r="17" spans="1:7" ht="15.6" customHeight="1">
      <c r="A17" s="188" t="s">
        <v>150</v>
      </c>
      <c r="B17" s="189">
        <v>103</v>
      </c>
      <c r="C17" s="189">
        <v>285</v>
      </c>
      <c r="D17" s="189">
        <v>103</v>
      </c>
      <c r="E17" s="189">
        <v>285</v>
      </c>
      <c r="F17" s="190">
        <v>176.69902912621359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209</v>
      </c>
      <c r="C19" s="189">
        <v>306</v>
      </c>
      <c r="D19" s="189">
        <v>209</v>
      </c>
      <c r="E19" s="189">
        <v>306</v>
      </c>
      <c r="F19" s="190">
        <v>46.411483253588528</v>
      </c>
    </row>
    <row r="20" spans="1:7" ht="15.6" customHeight="1">
      <c r="A20" s="188" t="s">
        <v>142</v>
      </c>
      <c r="B20" s="189">
        <v>8</v>
      </c>
      <c r="C20" s="189">
        <v>49</v>
      </c>
      <c r="D20" s="189">
        <v>8</v>
      </c>
      <c r="E20" s="189">
        <v>49</v>
      </c>
      <c r="F20" s="190">
        <v>512.5</v>
      </c>
    </row>
    <row r="21" spans="1:7" ht="15.6" customHeight="1">
      <c r="A21" s="188" t="s">
        <v>149</v>
      </c>
      <c r="B21" s="189">
        <v>10261</v>
      </c>
      <c r="C21" s="189">
        <v>10306</v>
      </c>
      <c r="D21" s="189">
        <v>10261</v>
      </c>
      <c r="E21" s="189">
        <v>10306</v>
      </c>
      <c r="F21" s="190">
        <v>0.43855374719812801</v>
      </c>
    </row>
    <row r="22" spans="1:7" ht="15.6" customHeight="1">
      <c r="A22" s="188" t="s">
        <v>146</v>
      </c>
      <c r="B22" s="189">
        <v>892237</v>
      </c>
      <c r="C22" s="189">
        <v>1112167</v>
      </c>
      <c r="D22" s="189">
        <v>892237</v>
      </c>
      <c r="E22" s="189">
        <v>1112167</v>
      </c>
      <c r="F22" s="190">
        <v>24.64928040419754</v>
      </c>
    </row>
    <row r="23" spans="1:7" ht="15.6" customHeight="1">
      <c r="A23" s="188" t="s">
        <v>165</v>
      </c>
      <c r="B23" s="189">
        <v>4</v>
      </c>
      <c r="C23" s="189">
        <v>234407</v>
      </c>
      <c r="D23" s="189">
        <v>4</v>
      </c>
      <c r="E23" s="189">
        <v>234407</v>
      </c>
      <c r="F23" s="190">
        <v>5860075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46394</v>
      </c>
      <c r="C28" s="189">
        <v>71549</v>
      </c>
      <c r="D28" s="189">
        <v>46394</v>
      </c>
      <c r="E28" s="189">
        <v>71549</v>
      </c>
      <c r="F28" s="190">
        <v>54.220373324136737</v>
      </c>
    </row>
    <row r="29" spans="1:7" ht="15.6" customHeight="1">
      <c r="A29" s="188" t="s">
        <v>178</v>
      </c>
      <c r="B29" s="189">
        <v>15623</v>
      </c>
      <c r="C29" s="189">
        <v>23355</v>
      </c>
      <c r="D29" s="189">
        <v>15623</v>
      </c>
      <c r="E29" s="189">
        <v>23355</v>
      </c>
      <c r="F29" s="190">
        <v>49.491134865262751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2789258</v>
      </c>
      <c r="C32" s="189">
        <v>2326358</v>
      </c>
      <c r="D32" s="189">
        <v>2789258</v>
      </c>
      <c r="E32" s="189">
        <v>2326358</v>
      </c>
      <c r="F32" s="190">
        <v>-16.595811502557311</v>
      </c>
    </row>
    <row r="33" spans="1:6" ht="15.6" customHeight="1">
      <c r="A33" s="188" t="s">
        <v>182</v>
      </c>
      <c r="B33" s="189">
        <v>8651</v>
      </c>
      <c r="C33" s="189">
        <v>21298</v>
      </c>
      <c r="D33" s="189">
        <v>8651</v>
      </c>
      <c r="E33" s="189">
        <v>21298</v>
      </c>
      <c r="F33" s="190">
        <v>146.1911917697376</v>
      </c>
    </row>
    <row r="34" spans="1:6" ht="15.6" customHeight="1">
      <c r="A34" s="188" t="s">
        <v>183</v>
      </c>
      <c r="B34" s="189">
        <v>50</v>
      </c>
      <c r="C34" s="189">
        <v>0</v>
      </c>
      <c r="D34" s="189">
        <v>50</v>
      </c>
      <c r="E34" s="189">
        <v>0</v>
      </c>
      <c r="F34" s="190">
        <v>-100</v>
      </c>
    </row>
    <row r="35" spans="1:6" ht="15.6" customHeight="1">
      <c r="A35" s="156" t="s">
        <v>153</v>
      </c>
      <c r="B35" s="76">
        <f>SUM(B7:B34)</f>
        <v>9478971</v>
      </c>
      <c r="C35" s="77">
        <f>SUM(C7:C34)</f>
        <v>8956005</v>
      </c>
      <c r="D35" s="76">
        <f>SUM(D7:D34)</f>
        <v>9478971</v>
      </c>
      <c r="E35" s="78">
        <f>SUM(E7:E34)</f>
        <v>8956005</v>
      </c>
      <c r="F35" s="140">
        <f>E35*100/D35-100</f>
        <v>-5.5171178390565814</v>
      </c>
    </row>
    <row r="36" spans="1:6" ht="15.6" customHeight="1">
      <c r="A36" s="73" t="s">
        <v>65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6" priority="2">
      <formula>MOD(ROW(),2)=0</formula>
    </cfRule>
  </conditionalFormatting>
  <conditionalFormatting sqref="F7:F35">
    <cfRule type="expression" dxfId="4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B87454-247F-402F-9A85-7C65F16D31E4}">
  <sheetPr codeName="Hoja18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6210</v>
      </c>
      <c r="C8" s="189">
        <v>4382</v>
      </c>
      <c r="D8" s="189">
        <v>6210</v>
      </c>
      <c r="E8" s="189">
        <v>4382</v>
      </c>
      <c r="F8" s="190">
        <v>-29.43639291465378</v>
      </c>
      <c r="G8" s="6"/>
    </row>
    <row r="9" spans="1:14" ht="15.6" customHeight="1">
      <c r="A9" s="188" t="s">
        <v>8</v>
      </c>
      <c r="B9" s="189">
        <v>60781</v>
      </c>
      <c r="C9" s="189">
        <v>86689</v>
      </c>
      <c r="D9" s="189">
        <v>60781</v>
      </c>
      <c r="E9" s="189">
        <v>86689</v>
      </c>
      <c r="F9" s="190">
        <v>42.625162468534569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1054068</v>
      </c>
      <c r="C11" s="189">
        <v>1114228</v>
      </c>
      <c r="D11" s="189">
        <v>1054068</v>
      </c>
      <c r="E11" s="189">
        <v>1114228</v>
      </c>
      <c r="F11" s="190">
        <v>5.7074116660405281</v>
      </c>
    </row>
    <row r="12" spans="1:14" ht="15.6" customHeight="1">
      <c r="A12" s="188" t="s">
        <v>6</v>
      </c>
      <c r="B12" s="189">
        <v>68593</v>
      </c>
      <c r="C12" s="189">
        <v>82367</v>
      </c>
      <c r="D12" s="189">
        <v>68593</v>
      </c>
      <c r="E12" s="189">
        <v>82367</v>
      </c>
      <c r="F12" s="190">
        <v>20.080766258947701</v>
      </c>
    </row>
    <row r="13" spans="1:14" ht="15.6" customHeight="1">
      <c r="A13" s="188" t="s">
        <v>175</v>
      </c>
      <c r="B13" s="189">
        <v>970949</v>
      </c>
      <c r="C13" s="189">
        <v>1058605</v>
      </c>
      <c r="D13" s="189">
        <v>970949</v>
      </c>
      <c r="E13" s="189">
        <v>1058605</v>
      </c>
      <c r="F13" s="190">
        <v>9.0278686110187039</v>
      </c>
    </row>
    <row r="14" spans="1:14" ht="15.6" customHeight="1">
      <c r="A14" s="188" t="s">
        <v>148</v>
      </c>
      <c r="B14" s="189">
        <v>842985</v>
      </c>
      <c r="C14" s="189">
        <v>826094</v>
      </c>
      <c r="D14" s="189">
        <v>842985</v>
      </c>
      <c r="E14" s="189">
        <v>826094</v>
      </c>
      <c r="F14" s="190">
        <v>-2.0037129960794151</v>
      </c>
    </row>
    <row r="15" spans="1:14" ht="15.6" customHeight="1">
      <c r="A15" s="188" t="s">
        <v>145</v>
      </c>
      <c r="B15" s="189">
        <v>46098</v>
      </c>
      <c r="C15" s="189">
        <v>89132</v>
      </c>
      <c r="D15" s="189">
        <v>46098</v>
      </c>
      <c r="E15" s="189">
        <v>89132</v>
      </c>
      <c r="F15" s="190">
        <v>93.353290815219736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6149</v>
      </c>
      <c r="C17" s="189">
        <v>0</v>
      </c>
      <c r="D17" s="189">
        <v>6149</v>
      </c>
      <c r="E17" s="189">
        <v>0</v>
      </c>
      <c r="F17" s="190">
        <v>-100</v>
      </c>
      <c r="G17" s="2"/>
    </row>
    <row r="18" spans="1:7" ht="15.6" customHeight="1">
      <c r="A18" s="188" t="s">
        <v>147</v>
      </c>
      <c r="B18" s="189">
        <v>46545</v>
      </c>
      <c r="C18" s="189">
        <v>50251</v>
      </c>
      <c r="D18" s="189">
        <v>46545</v>
      </c>
      <c r="E18" s="189">
        <v>50251</v>
      </c>
      <c r="F18" s="190">
        <v>7.962187130733696</v>
      </c>
    </row>
    <row r="19" spans="1:7" ht="15.6" customHeight="1">
      <c r="A19" s="188" t="s">
        <v>143</v>
      </c>
      <c r="B19" s="189">
        <v>1135</v>
      </c>
      <c r="C19" s="189">
        <v>3187</v>
      </c>
      <c r="D19" s="189">
        <v>1135</v>
      </c>
      <c r="E19" s="189">
        <v>3187</v>
      </c>
      <c r="F19" s="190">
        <v>180.79295154185019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58406</v>
      </c>
      <c r="C21" s="189">
        <v>44972</v>
      </c>
      <c r="D21" s="189">
        <v>58406</v>
      </c>
      <c r="E21" s="189">
        <v>44972</v>
      </c>
      <c r="F21" s="190">
        <v>-23.001061534773829</v>
      </c>
    </row>
    <row r="22" spans="1:7" ht="15.6" customHeight="1">
      <c r="A22" s="188" t="s">
        <v>146</v>
      </c>
      <c r="B22" s="189">
        <v>420046</v>
      </c>
      <c r="C22" s="189">
        <v>487236</v>
      </c>
      <c r="D22" s="189">
        <v>420046</v>
      </c>
      <c r="E22" s="189">
        <v>487236</v>
      </c>
      <c r="F22" s="190">
        <v>15.9958671193155</v>
      </c>
    </row>
    <row r="23" spans="1:7" ht="15.6" customHeight="1">
      <c r="A23" s="188" t="s">
        <v>165</v>
      </c>
      <c r="B23" s="189">
        <v>62165</v>
      </c>
      <c r="C23" s="189">
        <v>35549</v>
      </c>
      <c r="D23" s="189">
        <v>62165</v>
      </c>
      <c r="E23" s="189">
        <v>35549</v>
      </c>
      <c r="F23" s="190">
        <v>-42.815088876377381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36026</v>
      </c>
      <c r="C25" s="189">
        <v>39701</v>
      </c>
      <c r="D25" s="189">
        <v>36026</v>
      </c>
      <c r="E25" s="189">
        <v>39701</v>
      </c>
      <c r="F25" s="190">
        <v>10.200965969022381</v>
      </c>
    </row>
    <row r="26" spans="1:7" ht="15.6" customHeight="1">
      <c r="A26" s="188" t="s">
        <v>152</v>
      </c>
      <c r="B26" s="189">
        <v>43246</v>
      </c>
      <c r="C26" s="189">
        <v>56869</v>
      </c>
      <c r="D26" s="189">
        <v>43246</v>
      </c>
      <c r="E26" s="189">
        <v>56869</v>
      </c>
      <c r="F26" s="190">
        <v>31.501179299819629</v>
      </c>
    </row>
    <row r="27" spans="1:7" ht="15.6" customHeight="1">
      <c r="A27" s="188" t="s">
        <v>173</v>
      </c>
      <c r="B27" s="189">
        <v>46489</v>
      </c>
      <c r="C27" s="189">
        <v>34473</v>
      </c>
      <c r="D27" s="189">
        <v>46489</v>
      </c>
      <c r="E27" s="189">
        <v>34473</v>
      </c>
      <c r="F27" s="190">
        <v>-25.846974553120091</v>
      </c>
    </row>
    <row r="28" spans="1:7" ht="15.6" customHeight="1">
      <c r="A28" s="188" t="s">
        <v>177</v>
      </c>
      <c r="B28" s="189">
        <v>439319</v>
      </c>
      <c r="C28" s="189">
        <v>439884</v>
      </c>
      <c r="D28" s="189">
        <v>439319</v>
      </c>
      <c r="E28" s="189">
        <v>439884</v>
      </c>
      <c r="F28" s="190">
        <v>0.1286081412367821</v>
      </c>
    </row>
    <row r="29" spans="1:7" ht="15.6" customHeight="1">
      <c r="A29" s="188" t="s">
        <v>178</v>
      </c>
      <c r="B29" s="189">
        <v>203581</v>
      </c>
      <c r="C29" s="189">
        <v>123591</v>
      </c>
      <c r="D29" s="189">
        <v>203581</v>
      </c>
      <c r="E29" s="189">
        <v>123591</v>
      </c>
      <c r="F29" s="190">
        <v>-39.291485944169636</v>
      </c>
    </row>
    <row r="30" spans="1:7" ht="15.6" customHeight="1">
      <c r="A30" s="188" t="s">
        <v>179</v>
      </c>
      <c r="B30" s="189">
        <v>14923</v>
      </c>
      <c r="C30" s="189">
        <v>14429</v>
      </c>
      <c r="D30" s="189">
        <v>14923</v>
      </c>
      <c r="E30" s="189">
        <v>14429</v>
      </c>
      <c r="F30" s="190">
        <v>-3.3103263418883562</v>
      </c>
    </row>
    <row r="31" spans="1:7" ht="15.6" customHeight="1">
      <c r="A31" s="188" t="s">
        <v>180</v>
      </c>
      <c r="B31" s="189">
        <v>37469</v>
      </c>
      <c r="C31" s="189">
        <v>28973</v>
      </c>
      <c r="D31" s="189">
        <v>37469</v>
      </c>
      <c r="E31" s="189">
        <v>28973</v>
      </c>
      <c r="F31" s="190">
        <v>-22.674744455416469</v>
      </c>
    </row>
    <row r="32" spans="1:7" ht="15.6" customHeight="1">
      <c r="A32" s="188" t="s">
        <v>181</v>
      </c>
      <c r="B32" s="189">
        <v>1069302</v>
      </c>
      <c r="C32" s="189">
        <v>1026335</v>
      </c>
      <c r="D32" s="189">
        <v>1069302</v>
      </c>
      <c r="E32" s="189">
        <v>1026335</v>
      </c>
      <c r="F32" s="190">
        <v>-4.0182287136842518</v>
      </c>
    </row>
    <row r="33" spans="1:6" ht="15.6" customHeight="1">
      <c r="A33" s="188" t="s">
        <v>182</v>
      </c>
      <c r="B33" s="189">
        <v>130578</v>
      </c>
      <c r="C33" s="189">
        <v>79942</v>
      </c>
      <c r="D33" s="189">
        <v>130578</v>
      </c>
      <c r="E33" s="189">
        <v>79942</v>
      </c>
      <c r="F33" s="190">
        <v>-38.778354699872871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5665063</v>
      </c>
      <c r="C35" s="77">
        <f>SUM(C7:C34)</f>
        <v>5726889</v>
      </c>
      <c r="D35" s="76">
        <f>SUM(D7:D34)</f>
        <v>5665063</v>
      </c>
      <c r="E35" s="78">
        <f>SUM(E7:E34)</f>
        <v>5726889</v>
      </c>
      <c r="F35" s="140">
        <f>E35*100/D35-100</f>
        <v>1.0913559125467742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4" priority="2">
      <formula>MOD(ROW(),2)=0</formula>
    </cfRule>
  </conditionalFormatting>
  <conditionalFormatting sqref="F7:F35">
    <cfRule type="expression" dxfId="4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7B8720-C781-4A50-ACA1-F16A160FF361}">
  <sheetPr codeName="Hoja19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232</v>
      </c>
      <c r="C8" s="189">
        <v>42</v>
      </c>
      <c r="D8" s="189">
        <v>232</v>
      </c>
      <c r="E8" s="189">
        <v>42</v>
      </c>
      <c r="F8" s="190">
        <v>-81.896551724137936</v>
      </c>
      <c r="G8" s="6"/>
    </row>
    <row r="9" spans="1:14" ht="15.6" customHeight="1">
      <c r="A9" s="188" t="s">
        <v>8</v>
      </c>
      <c r="B9" s="189">
        <v>3102</v>
      </c>
      <c r="C9" s="189">
        <v>4507</v>
      </c>
      <c r="D9" s="189">
        <v>3102</v>
      </c>
      <c r="E9" s="189">
        <v>4507</v>
      </c>
      <c r="F9" s="190">
        <v>45.293359123146359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43635</v>
      </c>
      <c r="C11" s="189">
        <v>45854</v>
      </c>
      <c r="D11" s="189">
        <v>43635</v>
      </c>
      <c r="E11" s="189">
        <v>45854</v>
      </c>
      <c r="F11" s="190">
        <v>5.0853672510599353</v>
      </c>
    </row>
    <row r="12" spans="1:14" ht="15.6" customHeight="1">
      <c r="A12" s="188" t="s">
        <v>6</v>
      </c>
      <c r="B12" s="189">
        <v>2237</v>
      </c>
      <c r="C12" s="189">
        <v>2874</v>
      </c>
      <c r="D12" s="189">
        <v>2237</v>
      </c>
      <c r="E12" s="189">
        <v>2874</v>
      </c>
      <c r="F12" s="190">
        <v>28.475637013857831</v>
      </c>
    </row>
    <row r="13" spans="1:14" ht="15.6" customHeight="1">
      <c r="A13" s="188" t="s">
        <v>175</v>
      </c>
      <c r="B13" s="189">
        <v>45154</v>
      </c>
      <c r="C13" s="189">
        <v>48401</v>
      </c>
      <c r="D13" s="189">
        <v>45154</v>
      </c>
      <c r="E13" s="189">
        <v>48401</v>
      </c>
      <c r="F13" s="190">
        <v>7.1909465385126481</v>
      </c>
    </row>
    <row r="14" spans="1:14" ht="15.6" customHeight="1">
      <c r="A14" s="188" t="s">
        <v>148</v>
      </c>
      <c r="B14" s="189">
        <v>30213</v>
      </c>
      <c r="C14" s="189">
        <v>29669</v>
      </c>
      <c r="D14" s="189">
        <v>30213</v>
      </c>
      <c r="E14" s="189">
        <v>29669</v>
      </c>
      <c r="F14" s="190">
        <v>-1.8005494323635529</v>
      </c>
    </row>
    <row r="15" spans="1:14" ht="15.6" customHeight="1">
      <c r="A15" s="188" t="s">
        <v>145</v>
      </c>
      <c r="B15" s="189">
        <v>1509</v>
      </c>
      <c r="C15" s="189">
        <v>3337</v>
      </c>
      <c r="D15" s="189">
        <v>1509</v>
      </c>
      <c r="E15" s="189">
        <v>3337</v>
      </c>
      <c r="F15" s="190">
        <v>121.1398277004639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2676</v>
      </c>
      <c r="C18" s="189">
        <v>2740</v>
      </c>
      <c r="D18" s="189">
        <v>2676</v>
      </c>
      <c r="E18" s="189">
        <v>2740</v>
      </c>
      <c r="F18" s="190">
        <v>2.3916292974588909</v>
      </c>
    </row>
    <row r="19" spans="1:7" ht="15.6" customHeight="1">
      <c r="A19" s="188" t="s">
        <v>143</v>
      </c>
      <c r="B19" s="189">
        <v>2</v>
      </c>
      <c r="C19" s="189">
        <v>0</v>
      </c>
      <c r="D19" s="189">
        <v>2</v>
      </c>
      <c r="E19" s="189">
        <v>0</v>
      </c>
      <c r="F19" s="190">
        <v>-100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2920</v>
      </c>
      <c r="C21" s="189">
        <v>2246</v>
      </c>
      <c r="D21" s="189">
        <v>2920</v>
      </c>
      <c r="E21" s="189">
        <v>2246</v>
      </c>
      <c r="F21" s="190">
        <v>-23.082191780821919</v>
      </c>
    </row>
    <row r="22" spans="1:7" ht="15.6" customHeight="1">
      <c r="A22" s="188" t="s">
        <v>146</v>
      </c>
      <c r="B22" s="189">
        <v>28460</v>
      </c>
      <c r="C22" s="189">
        <v>29329</v>
      </c>
      <c r="D22" s="189">
        <v>28460</v>
      </c>
      <c r="E22" s="189">
        <v>29329</v>
      </c>
      <c r="F22" s="190">
        <v>3.0534082923401229</v>
      </c>
    </row>
    <row r="23" spans="1:7" ht="15.6" customHeight="1">
      <c r="A23" s="188" t="s">
        <v>165</v>
      </c>
      <c r="B23" s="189">
        <v>3284</v>
      </c>
      <c r="C23" s="189">
        <v>2036</v>
      </c>
      <c r="D23" s="189">
        <v>3284</v>
      </c>
      <c r="E23" s="189">
        <v>2036</v>
      </c>
      <c r="F23" s="190">
        <v>-38.002436053593179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2331</v>
      </c>
      <c r="C25" s="189">
        <v>2506</v>
      </c>
      <c r="D25" s="189">
        <v>2331</v>
      </c>
      <c r="E25" s="189">
        <v>2506</v>
      </c>
      <c r="F25" s="190">
        <v>7.5075075075075119</v>
      </c>
    </row>
    <row r="26" spans="1:7" ht="15.6" customHeight="1">
      <c r="A26" s="188" t="s">
        <v>152</v>
      </c>
      <c r="B26" s="189">
        <v>1760</v>
      </c>
      <c r="C26" s="189">
        <v>2240</v>
      </c>
      <c r="D26" s="189">
        <v>1760</v>
      </c>
      <c r="E26" s="189">
        <v>2240</v>
      </c>
      <c r="F26" s="190">
        <v>27.27272727272727</v>
      </c>
    </row>
    <row r="27" spans="1:7" ht="15.6" customHeight="1">
      <c r="A27" s="188" t="s">
        <v>173</v>
      </c>
      <c r="B27" s="189">
        <v>280</v>
      </c>
      <c r="C27" s="189">
        <v>262</v>
      </c>
      <c r="D27" s="189">
        <v>280</v>
      </c>
      <c r="E27" s="189">
        <v>262</v>
      </c>
      <c r="F27" s="190">
        <v>-6.4285714285714306</v>
      </c>
    </row>
    <row r="28" spans="1:7" ht="15.6" customHeight="1">
      <c r="A28" s="188" t="s">
        <v>177</v>
      </c>
      <c r="B28" s="189">
        <v>26276</v>
      </c>
      <c r="C28" s="189">
        <v>25474</v>
      </c>
      <c r="D28" s="189">
        <v>26276</v>
      </c>
      <c r="E28" s="189">
        <v>25474</v>
      </c>
      <c r="F28" s="190">
        <v>-3.052214949002888</v>
      </c>
    </row>
    <row r="29" spans="1:7" ht="15.6" customHeight="1">
      <c r="A29" s="188" t="s">
        <v>178</v>
      </c>
      <c r="B29" s="189">
        <v>5661</v>
      </c>
      <c r="C29" s="189">
        <v>3046</v>
      </c>
      <c r="D29" s="189">
        <v>5661</v>
      </c>
      <c r="E29" s="189">
        <v>3046</v>
      </c>
      <c r="F29" s="190">
        <v>-46.193252075605017</v>
      </c>
    </row>
    <row r="30" spans="1:7" ht="15.6" customHeight="1">
      <c r="A30" s="188" t="s">
        <v>179</v>
      </c>
      <c r="B30" s="189">
        <v>676</v>
      </c>
      <c r="C30" s="189">
        <v>727</v>
      </c>
      <c r="D30" s="189">
        <v>676</v>
      </c>
      <c r="E30" s="189">
        <v>727</v>
      </c>
      <c r="F30" s="190">
        <v>7.5443786982248477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38886</v>
      </c>
      <c r="C32" s="189">
        <v>38595</v>
      </c>
      <c r="D32" s="189">
        <v>38886</v>
      </c>
      <c r="E32" s="189">
        <v>38595</v>
      </c>
      <c r="F32" s="190">
        <v>-0.74834130535411703</v>
      </c>
    </row>
    <row r="33" spans="1:6" ht="15.6" customHeight="1">
      <c r="A33" s="188" t="s">
        <v>182</v>
      </c>
      <c r="B33" s="189">
        <v>1824</v>
      </c>
      <c r="C33" s="189">
        <v>1304</v>
      </c>
      <c r="D33" s="189">
        <v>1824</v>
      </c>
      <c r="E33" s="189">
        <v>1304</v>
      </c>
      <c r="F33" s="190">
        <v>-28.508771929824562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241118</v>
      </c>
      <c r="C35" s="77">
        <f>SUM(C7:C34)</f>
        <v>245189</v>
      </c>
      <c r="D35" s="178">
        <f>SUM(D7:D34)</f>
        <v>241118</v>
      </c>
      <c r="E35" s="178">
        <f>SUM(E7:E34)</f>
        <v>245189</v>
      </c>
      <c r="F35" s="140">
        <f>E35*100/D35-100</f>
        <v>1.6883849401537816</v>
      </c>
    </row>
    <row r="36" spans="1:6" ht="15.6" customHeight="1">
      <c r="A36" s="73" t="s">
        <v>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2" priority="2">
      <formula>MOD(ROW(),2)=0</formula>
    </cfRule>
  </conditionalFormatting>
  <conditionalFormatting sqref="F7:F35">
    <cfRule type="expression" dxfId="4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D161E4-B0DC-4750-BAFF-5643BEE0F298}">
  <sheetPr codeName="Hoja2">
    <pageSetUpPr fitToPage="1"/>
  </sheetPr>
  <dimension ref="B1:M34"/>
  <sheetViews>
    <sheetView workbookViewId="0"/>
  </sheetViews>
  <sheetFormatPr baseColWidth="10" defaultColWidth="8.85546875" defaultRowHeight="15"/>
  <cols>
    <col min="1" max="1" width="11" customWidth="1"/>
    <col min="2" max="2" width="12.42578125" customWidth="1"/>
    <col min="3" max="3" width="12.85546875" customWidth="1"/>
    <col min="4" max="4" width="11.42578125" customWidth="1"/>
    <col min="12" max="12" width="3.28515625" customWidth="1"/>
  </cols>
  <sheetData>
    <row r="1" spans="2:13" ht="21">
      <c r="E1" s="5"/>
      <c r="H1" s="260"/>
      <c r="I1" s="260"/>
      <c r="J1" s="260"/>
      <c r="K1" s="260"/>
      <c r="L1" s="260"/>
      <c r="M1" s="260"/>
    </row>
    <row r="2" spans="2:13" ht="18.75">
      <c r="H2" s="261"/>
      <c r="I2" s="261"/>
      <c r="J2" s="261"/>
      <c r="K2" s="261"/>
      <c r="L2" s="261"/>
      <c r="M2" s="261"/>
    </row>
    <row r="5" spans="2:13" ht="15.75">
      <c r="F5" s="11"/>
    </row>
    <row r="7" spans="2:13" ht="15.75">
      <c r="B7" s="9"/>
      <c r="C7" s="9"/>
    </row>
    <row r="8" spans="2:13" ht="15.75">
      <c r="B8" s="9"/>
      <c r="C8" s="9"/>
    </row>
    <row r="9" spans="2:13" ht="15.75">
      <c r="B9" s="9"/>
      <c r="C9" s="9"/>
    </row>
    <row r="10" spans="2:13" ht="15.75">
      <c r="B10" s="10"/>
      <c r="C10" s="10"/>
    </row>
    <row r="11" spans="2:13" ht="15.75">
      <c r="B11" s="9"/>
      <c r="C11" s="9"/>
    </row>
    <row r="12" spans="2:13" ht="15.75">
      <c r="B12" s="9"/>
      <c r="C12" s="9"/>
    </row>
    <row r="13" spans="2:13" ht="15.75">
      <c r="B13" s="9"/>
      <c r="C13" s="9"/>
    </row>
    <row r="14" spans="2:13" ht="15.75">
      <c r="B14" s="10"/>
      <c r="C14" s="10"/>
    </row>
    <row r="15" spans="2:13" ht="17.45" customHeight="1">
      <c r="B15" s="9"/>
      <c r="C15" s="9"/>
    </row>
    <row r="16" spans="2:13" ht="16.149999999999999" customHeight="1">
      <c r="B16" s="9"/>
      <c r="C16" s="12"/>
      <c r="G16" s="1"/>
    </row>
    <row r="17" spans="2:13" ht="17.45" customHeight="1">
      <c r="B17" s="10"/>
      <c r="C17" s="10"/>
      <c r="G17" s="2"/>
    </row>
    <row r="18" spans="2:13" ht="15.75">
      <c r="B18" s="9"/>
      <c r="C18" s="9"/>
    </row>
    <row r="19" spans="2:13" ht="15.75">
      <c r="B19" s="9"/>
      <c r="C19" s="9"/>
    </row>
    <row r="20" spans="2:13" ht="15.75">
      <c r="B20" s="10"/>
      <c r="C20" s="10"/>
    </row>
    <row r="21" spans="2:13" ht="15.75">
      <c r="B21" s="9"/>
      <c r="C21" s="9"/>
    </row>
    <row r="22" spans="2:13" ht="15.75">
      <c r="B22" s="10"/>
      <c r="C22" s="10"/>
    </row>
    <row r="23" spans="2:13" ht="15.75">
      <c r="B23" s="9"/>
      <c r="C23" s="9"/>
    </row>
    <row r="24" spans="2:13" ht="15.75">
      <c r="B24" s="10"/>
      <c r="C24" s="10"/>
    </row>
    <row r="25" spans="2:13" ht="15.75">
      <c r="B25" s="10"/>
      <c r="C25" s="10"/>
    </row>
    <row r="26" spans="2:13" ht="15.75">
      <c r="B26" s="10"/>
      <c r="C26" s="10"/>
    </row>
    <row r="27" spans="2:13" ht="15.75">
      <c r="B27" s="10"/>
      <c r="C27" s="10"/>
    </row>
    <row r="28" spans="2:13" ht="15.75">
      <c r="B28" s="9"/>
      <c r="C28" s="9"/>
    </row>
    <row r="29" spans="2:13" ht="15.75">
      <c r="B29" s="10"/>
      <c r="C29" s="10"/>
      <c r="M29" s="8"/>
    </row>
    <row r="30" spans="2:13" ht="15.75">
      <c r="B30" s="9"/>
      <c r="C30" s="9"/>
    </row>
    <row r="31" spans="2:13" ht="15.75">
      <c r="B31" s="9"/>
      <c r="C31" s="9"/>
    </row>
    <row r="32" spans="2:13" ht="15.75">
      <c r="B32" s="9"/>
      <c r="C32" s="9"/>
    </row>
    <row r="33" spans="2:3" ht="15.75">
      <c r="B33" s="10"/>
      <c r="C33" s="10"/>
    </row>
    <row r="34" spans="2:3" ht="15.75">
      <c r="B34" s="10"/>
      <c r="C34" s="10"/>
    </row>
  </sheetData>
  <mergeCells count="2">
    <mergeCell ref="H1:M1"/>
    <mergeCell ref="H2:M2"/>
  </mergeCells>
  <pageMargins left="0.70866141732283505" right="0.70866141732283505" top="0.74803149606299202" bottom="0.74803149606299202" header="0.31496062992126" footer="0.31496062992126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A28DB-860E-48A0-A392-C3FB52AC477E}">
  <sheetPr codeName="Hoja20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2</v>
      </c>
      <c r="D7" s="189">
        <v>0</v>
      </c>
      <c r="E7" s="189">
        <v>2</v>
      </c>
      <c r="F7" s="190" t="s">
        <v>151</v>
      </c>
      <c r="G7" s="37"/>
    </row>
    <row r="8" spans="1:14" ht="15.6" customHeight="1">
      <c r="A8" s="188" t="s">
        <v>11</v>
      </c>
      <c r="B8" s="189">
        <v>10634.75</v>
      </c>
      <c r="C8" s="189">
        <v>15695.25</v>
      </c>
      <c r="D8" s="189">
        <v>10634.75</v>
      </c>
      <c r="E8" s="189">
        <v>15695.25</v>
      </c>
      <c r="F8" s="190">
        <v>47.584569453912877</v>
      </c>
      <c r="G8" s="6"/>
    </row>
    <row r="9" spans="1:14" ht="15.6" customHeight="1">
      <c r="A9" s="188" t="s">
        <v>8</v>
      </c>
      <c r="B9" s="189">
        <v>1116.75</v>
      </c>
      <c r="C9" s="189">
        <v>1880</v>
      </c>
      <c r="D9" s="189">
        <v>1116.75</v>
      </c>
      <c r="E9" s="189">
        <v>1880</v>
      </c>
      <c r="F9" s="190">
        <v>68.345645847324818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372092</v>
      </c>
      <c r="C11" s="189">
        <v>356376</v>
      </c>
      <c r="D11" s="189">
        <v>372092</v>
      </c>
      <c r="E11" s="189">
        <v>356376</v>
      </c>
      <c r="F11" s="190">
        <v>-4.2236866151381918</v>
      </c>
    </row>
    <row r="12" spans="1:14" ht="15.6" customHeight="1">
      <c r="A12" s="188" t="s">
        <v>6</v>
      </c>
      <c r="B12" s="189">
        <v>16301.75</v>
      </c>
      <c r="C12" s="189">
        <v>17693</v>
      </c>
      <c r="D12" s="189">
        <v>16301.75</v>
      </c>
      <c r="E12" s="189">
        <v>17693</v>
      </c>
      <c r="F12" s="190">
        <v>8.5343598079960685</v>
      </c>
    </row>
    <row r="13" spans="1:14" ht="15.6" customHeight="1">
      <c r="A13" s="188" t="s">
        <v>175</v>
      </c>
      <c r="B13" s="189">
        <v>6047</v>
      </c>
      <c r="C13" s="189">
        <v>6206</v>
      </c>
      <c r="D13" s="189">
        <v>6047</v>
      </c>
      <c r="E13" s="189">
        <v>6206</v>
      </c>
      <c r="F13" s="190">
        <v>2.6294030097568988</v>
      </c>
    </row>
    <row r="14" spans="1:14" ht="15.6" customHeight="1">
      <c r="A14" s="188" t="s">
        <v>148</v>
      </c>
      <c r="B14" s="189">
        <v>295727.75</v>
      </c>
      <c r="C14" s="189">
        <v>292136.5</v>
      </c>
      <c r="D14" s="189">
        <v>295727.75</v>
      </c>
      <c r="E14" s="189">
        <v>292136.5</v>
      </c>
      <c r="F14" s="190">
        <v>-1.214377074860238</v>
      </c>
    </row>
    <row r="15" spans="1:14" ht="15.6" customHeight="1">
      <c r="A15" s="188" t="s">
        <v>145</v>
      </c>
      <c r="B15" s="189">
        <v>36923</v>
      </c>
      <c r="C15" s="189">
        <v>30523</v>
      </c>
      <c r="D15" s="189">
        <v>36923</v>
      </c>
      <c r="E15" s="189">
        <v>30523</v>
      </c>
      <c r="F15" s="190">
        <v>-17.333369444519679</v>
      </c>
    </row>
    <row r="16" spans="1:14" ht="15.6" customHeight="1">
      <c r="A16" s="188" t="s">
        <v>144</v>
      </c>
      <c r="B16" s="189">
        <v>2789</v>
      </c>
      <c r="C16" s="189">
        <v>4203</v>
      </c>
      <c r="D16" s="189">
        <v>2789</v>
      </c>
      <c r="E16" s="189">
        <v>4203</v>
      </c>
      <c r="F16" s="190">
        <v>50.699175331660093</v>
      </c>
      <c r="G16" s="1"/>
    </row>
    <row r="17" spans="1:7" ht="15.6" customHeight="1">
      <c r="A17" s="188" t="s">
        <v>150</v>
      </c>
      <c r="B17" s="189">
        <v>4827.25</v>
      </c>
      <c r="C17" s="189">
        <v>7314.5</v>
      </c>
      <c r="D17" s="189">
        <v>4827.25</v>
      </c>
      <c r="E17" s="189">
        <v>7314.5</v>
      </c>
      <c r="F17" s="190">
        <v>51.525195504686927</v>
      </c>
      <c r="G17" s="2"/>
    </row>
    <row r="18" spans="1:7" ht="15.6" customHeight="1">
      <c r="A18" s="188" t="s">
        <v>147</v>
      </c>
      <c r="B18" s="189">
        <v>487</v>
      </c>
      <c r="C18" s="189">
        <v>486</v>
      </c>
      <c r="D18" s="189">
        <v>487</v>
      </c>
      <c r="E18" s="189">
        <v>486</v>
      </c>
      <c r="F18" s="190">
        <v>-0.20533880903491311</v>
      </c>
    </row>
    <row r="19" spans="1:7" ht="15.6" customHeight="1">
      <c r="A19" s="188" t="s">
        <v>143</v>
      </c>
      <c r="B19" s="189">
        <v>1053</v>
      </c>
      <c r="C19" s="189">
        <v>825.75</v>
      </c>
      <c r="D19" s="189">
        <v>1053</v>
      </c>
      <c r="E19" s="189">
        <v>825.75</v>
      </c>
      <c r="F19" s="190">
        <v>-21.581196581196579</v>
      </c>
    </row>
    <row r="20" spans="1:7" ht="15.6" customHeight="1">
      <c r="A20" s="188" t="s">
        <v>142</v>
      </c>
      <c r="B20" s="189">
        <v>5190</v>
      </c>
      <c r="C20" s="189">
        <v>5669</v>
      </c>
      <c r="D20" s="189">
        <v>5190</v>
      </c>
      <c r="E20" s="189">
        <v>5669</v>
      </c>
      <c r="F20" s="190">
        <v>9.2292870905587705</v>
      </c>
    </row>
    <row r="21" spans="1:7" ht="15.6" customHeight="1">
      <c r="A21" s="188" t="s">
        <v>149</v>
      </c>
      <c r="B21" s="189">
        <v>7990.5</v>
      </c>
      <c r="C21" s="189">
        <v>8384</v>
      </c>
      <c r="D21" s="189">
        <v>7990.5</v>
      </c>
      <c r="E21" s="189">
        <v>8384</v>
      </c>
      <c r="F21" s="190">
        <v>4.9245979600775911</v>
      </c>
    </row>
    <row r="22" spans="1:7" ht="15.6" customHeight="1">
      <c r="A22" s="188" t="s">
        <v>146</v>
      </c>
      <c r="B22" s="189">
        <v>109692</v>
      </c>
      <c r="C22" s="189">
        <v>134827</v>
      </c>
      <c r="D22" s="189">
        <v>109692</v>
      </c>
      <c r="E22" s="189">
        <v>134827</v>
      </c>
      <c r="F22" s="190">
        <v>22.91415964701163</v>
      </c>
    </row>
    <row r="23" spans="1:7" ht="15.6" customHeight="1">
      <c r="A23" s="188" t="s">
        <v>165</v>
      </c>
      <c r="B23" s="189">
        <v>1815</v>
      </c>
      <c r="C23" s="189">
        <v>22376.75</v>
      </c>
      <c r="D23" s="189">
        <v>1815</v>
      </c>
      <c r="E23" s="189">
        <v>22376.75</v>
      </c>
      <c r="F23" s="190">
        <v>1132.878787878788</v>
      </c>
    </row>
    <row r="24" spans="1:7" ht="15.6" customHeight="1">
      <c r="A24" s="188" t="s">
        <v>141</v>
      </c>
      <c r="B24" s="189">
        <v>3236.75</v>
      </c>
      <c r="C24" s="189">
        <v>3462.75</v>
      </c>
      <c r="D24" s="189">
        <v>3236.75</v>
      </c>
      <c r="E24" s="189">
        <v>3462.75</v>
      </c>
      <c r="F24" s="190">
        <v>6.9823125048273766</v>
      </c>
    </row>
    <row r="25" spans="1:7" ht="15.6" customHeight="1">
      <c r="A25" s="188" t="s">
        <v>140</v>
      </c>
      <c r="B25" s="189">
        <v>501.5</v>
      </c>
      <c r="C25" s="189">
        <v>482</v>
      </c>
      <c r="D25" s="189">
        <v>501.5</v>
      </c>
      <c r="E25" s="189">
        <v>482</v>
      </c>
      <c r="F25" s="190">
        <v>-3.8883349950149579</v>
      </c>
    </row>
    <row r="26" spans="1:7" ht="15.6" customHeight="1">
      <c r="A26" s="188" t="s">
        <v>152</v>
      </c>
      <c r="B26" s="189">
        <v>27.5</v>
      </c>
      <c r="C26" s="189">
        <v>4</v>
      </c>
      <c r="D26" s="189">
        <v>27.5</v>
      </c>
      <c r="E26" s="189">
        <v>4</v>
      </c>
      <c r="F26" s="190">
        <v>-85.454545454545453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37311</v>
      </c>
      <c r="C28" s="189">
        <v>41609</v>
      </c>
      <c r="D28" s="189">
        <v>37311</v>
      </c>
      <c r="E28" s="189">
        <v>41609</v>
      </c>
      <c r="F28" s="190">
        <v>11.519391064297389</v>
      </c>
    </row>
    <row r="29" spans="1:7" ht="15.6" customHeight="1">
      <c r="A29" s="188" t="s">
        <v>178</v>
      </c>
      <c r="B29" s="189">
        <v>9155.75</v>
      </c>
      <c r="C29" s="189">
        <v>11362.25</v>
      </c>
      <c r="D29" s="189">
        <v>9155.75</v>
      </c>
      <c r="E29" s="189">
        <v>11362.25</v>
      </c>
      <c r="F29" s="190">
        <v>24.099609534991671</v>
      </c>
    </row>
    <row r="30" spans="1:7" ht="15.6" customHeight="1">
      <c r="A30" s="188" t="s">
        <v>179</v>
      </c>
      <c r="B30" s="189">
        <v>12511.75</v>
      </c>
      <c r="C30" s="189">
        <v>12377</v>
      </c>
      <c r="D30" s="189">
        <v>12511.75</v>
      </c>
      <c r="E30" s="189">
        <v>12377</v>
      </c>
      <c r="F30" s="190">
        <v>-1.076987631626267</v>
      </c>
    </row>
    <row r="31" spans="1:7" ht="15.6" customHeight="1">
      <c r="A31" s="188" t="s">
        <v>180</v>
      </c>
      <c r="B31" s="189">
        <v>1068</v>
      </c>
      <c r="C31" s="189">
        <v>835</v>
      </c>
      <c r="D31" s="189">
        <v>1068</v>
      </c>
      <c r="E31" s="189">
        <v>835</v>
      </c>
      <c r="F31" s="190">
        <v>-21.81647940074906</v>
      </c>
    </row>
    <row r="32" spans="1:7" ht="15.6" customHeight="1">
      <c r="A32" s="188" t="s">
        <v>181</v>
      </c>
      <c r="B32" s="189">
        <v>410014</v>
      </c>
      <c r="C32" s="189">
        <v>413480</v>
      </c>
      <c r="D32" s="189">
        <v>410014</v>
      </c>
      <c r="E32" s="189">
        <v>413480</v>
      </c>
      <c r="F32" s="190">
        <v>0.8453369884930737</v>
      </c>
    </row>
    <row r="33" spans="1:6" ht="15.6" customHeight="1">
      <c r="A33" s="188" t="s">
        <v>182</v>
      </c>
      <c r="B33" s="189">
        <v>17638</v>
      </c>
      <c r="C33" s="189">
        <v>18553</v>
      </c>
      <c r="D33" s="189">
        <v>17638</v>
      </c>
      <c r="E33" s="189">
        <v>18553</v>
      </c>
      <c r="F33" s="190">
        <v>5.18766300034018</v>
      </c>
    </row>
    <row r="34" spans="1:6" ht="15.6" customHeight="1">
      <c r="A34" s="188" t="s">
        <v>183</v>
      </c>
      <c r="B34" s="189">
        <v>2806.5</v>
      </c>
      <c r="C34" s="189">
        <v>2579.75</v>
      </c>
      <c r="D34" s="189">
        <v>2806.5</v>
      </c>
      <c r="E34" s="189">
        <v>2579.75</v>
      </c>
      <c r="F34" s="190">
        <v>-8.0794584001425278</v>
      </c>
    </row>
    <row r="35" spans="1:6" ht="15.6" customHeight="1">
      <c r="A35" s="156" t="s">
        <v>153</v>
      </c>
      <c r="B35" s="76">
        <f>SUM(B7:B34)</f>
        <v>1366957.5</v>
      </c>
      <c r="C35" s="77">
        <f>SUM(C7:C34)</f>
        <v>1409342.5</v>
      </c>
      <c r="D35" s="76">
        <f>SUM(D7:D34)</f>
        <v>1366957.5</v>
      </c>
      <c r="E35" s="178">
        <f>SUM(E7:E34)</f>
        <v>1409342.5</v>
      </c>
      <c r="F35" s="140">
        <f>E35*100/D35-100</f>
        <v>3.1006816232399359</v>
      </c>
    </row>
    <row r="36" spans="1:6" ht="15.6" customHeight="1">
      <c r="A36" s="73" t="s">
        <v>56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40" priority="2">
      <formula>MOD(ROW(),2)=0</formula>
    </cfRule>
  </conditionalFormatting>
  <conditionalFormatting sqref="F7:F35">
    <cfRule type="expression" dxfId="3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DC3C3B-DD82-4372-9C94-37306022D785}">
  <sheetPr codeName="Hoja21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38</v>
      </c>
      <c r="C8" s="189">
        <v>530</v>
      </c>
      <c r="D8" s="189">
        <v>38</v>
      </c>
      <c r="E8" s="189">
        <v>530</v>
      </c>
      <c r="F8" s="190">
        <v>1294.7368421052629</v>
      </c>
      <c r="G8" s="6"/>
    </row>
    <row r="9" spans="1:14" ht="15.6" customHeight="1">
      <c r="A9" s="188" t="s">
        <v>8</v>
      </c>
      <c r="B9" s="189">
        <v>0</v>
      </c>
      <c r="C9" s="189">
        <v>7</v>
      </c>
      <c r="D9" s="189">
        <v>0</v>
      </c>
      <c r="E9" s="189">
        <v>7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314859</v>
      </c>
      <c r="C11" s="189">
        <v>307614</v>
      </c>
      <c r="D11" s="189">
        <v>314859</v>
      </c>
      <c r="E11" s="189">
        <v>307614</v>
      </c>
      <c r="F11" s="190">
        <v>-2.3010299848503588</v>
      </c>
    </row>
    <row r="12" spans="1:14" ht="15.6" customHeight="1">
      <c r="A12" s="188" t="s">
        <v>6</v>
      </c>
      <c r="B12" s="189">
        <v>1619</v>
      </c>
      <c r="C12" s="189">
        <v>1497.75</v>
      </c>
      <c r="D12" s="189">
        <v>1619</v>
      </c>
      <c r="E12" s="189">
        <v>1497.75</v>
      </c>
      <c r="F12" s="190">
        <v>-7.4891908585546654</v>
      </c>
    </row>
    <row r="13" spans="1:14" ht="15.6" customHeight="1">
      <c r="A13" s="188" t="s">
        <v>175</v>
      </c>
      <c r="B13" s="189">
        <v>0</v>
      </c>
      <c r="C13" s="189">
        <v>2</v>
      </c>
      <c r="D13" s="189">
        <v>0</v>
      </c>
      <c r="E13" s="189">
        <v>2</v>
      </c>
      <c r="F13" s="190" t="s">
        <v>151</v>
      </c>
    </row>
    <row r="14" spans="1:14" ht="15.6" customHeight="1">
      <c r="A14" s="188" t="s">
        <v>148</v>
      </c>
      <c r="B14" s="189">
        <v>142361</v>
      </c>
      <c r="C14" s="189">
        <v>122485</v>
      </c>
      <c r="D14" s="189">
        <v>142361</v>
      </c>
      <c r="E14" s="189">
        <v>122485</v>
      </c>
      <c r="F14" s="190">
        <v>-13.961688945708451</v>
      </c>
    </row>
    <row r="15" spans="1:14" ht="15.6" customHeight="1">
      <c r="A15" s="188" t="s">
        <v>145</v>
      </c>
      <c r="B15" s="189">
        <v>394.75</v>
      </c>
      <c r="C15" s="189">
        <v>389</v>
      </c>
      <c r="D15" s="189">
        <v>394.75</v>
      </c>
      <c r="E15" s="189">
        <v>389</v>
      </c>
      <c r="F15" s="190">
        <v>-1.4566181127295721</v>
      </c>
    </row>
    <row r="16" spans="1:14" ht="15.6" customHeight="1">
      <c r="A16" s="188" t="s">
        <v>144</v>
      </c>
      <c r="B16" s="189">
        <v>0</v>
      </c>
      <c r="C16" s="189">
        <v>202</v>
      </c>
      <c r="D16" s="189">
        <v>0</v>
      </c>
      <c r="E16" s="189">
        <v>202</v>
      </c>
      <c r="F16" s="190" t="s">
        <v>151</v>
      </c>
      <c r="G16" s="1"/>
    </row>
    <row r="17" spans="1:7" ht="15.6" customHeight="1">
      <c r="A17" s="188" t="s">
        <v>150</v>
      </c>
      <c r="B17" s="189">
        <v>10</v>
      </c>
      <c r="C17" s="189">
        <v>20</v>
      </c>
      <c r="D17" s="189">
        <v>10</v>
      </c>
      <c r="E17" s="189">
        <v>20</v>
      </c>
      <c r="F17" s="190">
        <v>100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30.75</v>
      </c>
      <c r="C19" s="189">
        <v>48.5</v>
      </c>
      <c r="D19" s="189">
        <v>30.75</v>
      </c>
      <c r="E19" s="189">
        <v>48.5</v>
      </c>
      <c r="F19" s="190">
        <v>57.723577235772353</v>
      </c>
    </row>
    <row r="20" spans="1:7" ht="15.6" customHeight="1">
      <c r="A20" s="188" t="s">
        <v>142</v>
      </c>
      <c r="B20" s="189">
        <v>4</v>
      </c>
      <c r="C20" s="189">
        <v>2</v>
      </c>
      <c r="D20" s="189">
        <v>4</v>
      </c>
      <c r="E20" s="189">
        <v>2</v>
      </c>
      <c r="F20" s="190">
        <v>-50</v>
      </c>
    </row>
    <row r="21" spans="1:7" ht="15.6" customHeight="1">
      <c r="A21" s="188" t="s">
        <v>149</v>
      </c>
      <c r="B21" s="189">
        <v>806</v>
      </c>
      <c r="C21" s="189">
        <v>838</v>
      </c>
      <c r="D21" s="189">
        <v>806</v>
      </c>
      <c r="E21" s="189">
        <v>838</v>
      </c>
      <c r="F21" s="190">
        <v>3.9702233250620371</v>
      </c>
    </row>
    <row r="22" spans="1:7" ht="15.6" customHeight="1">
      <c r="A22" s="188" t="s">
        <v>146</v>
      </c>
      <c r="B22" s="189">
        <v>63093</v>
      </c>
      <c r="C22" s="189">
        <v>87313</v>
      </c>
      <c r="D22" s="189">
        <v>63093</v>
      </c>
      <c r="E22" s="189">
        <v>87313</v>
      </c>
      <c r="F22" s="190">
        <v>38.387776773968604</v>
      </c>
    </row>
    <row r="23" spans="1:7" ht="15.6" customHeight="1">
      <c r="A23" s="188" t="s">
        <v>165</v>
      </c>
      <c r="B23" s="189">
        <v>2</v>
      </c>
      <c r="C23" s="189">
        <v>20259.25</v>
      </c>
      <c r="D23" s="189">
        <v>2</v>
      </c>
      <c r="E23" s="189">
        <v>20259.25</v>
      </c>
      <c r="F23" s="190">
        <v>1012862.5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2220</v>
      </c>
      <c r="C28" s="189">
        <v>4778</v>
      </c>
      <c r="D28" s="189">
        <v>2220</v>
      </c>
      <c r="E28" s="189">
        <v>4778</v>
      </c>
      <c r="F28" s="190">
        <v>115.2252252252252</v>
      </c>
    </row>
    <row r="29" spans="1:7" ht="15.6" customHeight="1">
      <c r="A29" s="188" t="s">
        <v>178</v>
      </c>
      <c r="B29" s="189">
        <v>1476.25</v>
      </c>
      <c r="C29" s="189">
        <v>1814.5</v>
      </c>
      <c r="D29" s="189">
        <v>1476.25</v>
      </c>
      <c r="E29" s="189">
        <v>1814.5</v>
      </c>
      <c r="F29" s="190">
        <v>22.912785774767141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224461</v>
      </c>
      <c r="C32" s="189">
        <v>188051</v>
      </c>
      <c r="D32" s="189">
        <v>224461</v>
      </c>
      <c r="E32" s="189">
        <v>188051</v>
      </c>
      <c r="F32" s="190">
        <v>-16.221080722263551</v>
      </c>
    </row>
    <row r="33" spans="1:6" ht="15.6" customHeight="1">
      <c r="A33" s="188" t="s">
        <v>182</v>
      </c>
      <c r="B33" s="189">
        <v>1154</v>
      </c>
      <c r="C33" s="189">
        <v>1445</v>
      </c>
      <c r="D33" s="189">
        <v>1154</v>
      </c>
      <c r="E33" s="189">
        <v>1445</v>
      </c>
      <c r="F33" s="190">
        <v>25.216637781629121</v>
      </c>
    </row>
    <row r="34" spans="1:6" ht="15.6" customHeight="1">
      <c r="A34" s="188" t="s">
        <v>183</v>
      </c>
      <c r="B34" s="189">
        <v>4</v>
      </c>
      <c r="C34" s="189">
        <v>0</v>
      </c>
      <c r="D34" s="189">
        <v>4</v>
      </c>
      <c r="E34" s="189">
        <v>0</v>
      </c>
      <c r="F34" s="190">
        <v>-100</v>
      </c>
    </row>
    <row r="35" spans="1:6" ht="15.6" customHeight="1">
      <c r="A35" s="156" t="s">
        <v>153</v>
      </c>
      <c r="B35" s="76">
        <f>SUM(B7:B34)</f>
        <v>752532.75</v>
      </c>
      <c r="C35" s="77">
        <f>SUM(C7:C34)</f>
        <v>737296</v>
      </c>
      <c r="D35" s="178">
        <f>SUM(D7:D34)</f>
        <v>752532.75</v>
      </c>
      <c r="E35" s="78">
        <f>SUM(E7:E34)</f>
        <v>737296</v>
      </c>
      <c r="F35" s="140">
        <f>E35*100/D35-100</f>
        <v>-2.0247291563058241</v>
      </c>
    </row>
    <row r="36" spans="1:6" ht="15.6" customHeight="1">
      <c r="A36" s="73" t="s">
        <v>65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8" priority="2">
      <formula>MOD(ROW(),2)=0</formula>
    </cfRule>
  </conditionalFormatting>
  <conditionalFormatting sqref="F7:F35">
    <cfRule type="expression" dxfId="3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82B9A1-693C-4FE4-8241-0A1613FFCBF8}">
  <sheetPr codeName="Hoja22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8683.5</v>
      </c>
      <c r="C8" s="189">
        <v>11820</v>
      </c>
      <c r="D8" s="189">
        <v>8683.5</v>
      </c>
      <c r="E8" s="189">
        <v>11820</v>
      </c>
      <c r="F8" s="190">
        <v>36.120228018656057</v>
      </c>
      <c r="G8" s="6"/>
    </row>
    <row r="9" spans="1:14" ht="15.6" customHeight="1">
      <c r="A9" s="188" t="s">
        <v>8</v>
      </c>
      <c r="B9" s="189">
        <v>457.75</v>
      </c>
      <c r="C9" s="189">
        <v>340</v>
      </c>
      <c r="D9" s="189">
        <v>457.75</v>
      </c>
      <c r="E9" s="189">
        <v>340</v>
      </c>
      <c r="F9" s="190">
        <v>-25.72364827962862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12192.75</v>
      </c>
      <c r="C12" s="189">
        <v>14081.75</v>
      </c>
      <c r="D12" s="189">
        <v>12192.75</v>
      </c>
      <c r="E12" s="189">
        <v>14081.75</v>
      </c>
      <c r="F12" s="190">
        <v>15.492813352197</v>
      </c>
    </row>
    <row r="13" spans="1:14" ht="15.6" customHeight="1">
      <c r="A13" s="188" t="s">
        <v>175</v>
      </c>
      <c r="B13" s="189">
        <v>6047</v>
      </c>
      <c r="C13" s="189">
        <v>6188</v>
      </c>
      <c r="D13" s="189">
        <v>6047</v>
      </c>
      <c r="E13" s="189">
        <v>6188</v>
      </c>
      <c r="F13" s="190">
        <v>2.3317347445014041</v>
      </c>
    </row>
    <row r="14" spans="1:14" ht="15.6" customHeight="1">
      <c r="A14" s="188" t="s">
        <v>148</v>
      </c>
      <c r="B14" s="189">
        <v>16857.75</v>
      </c>
      <c r="C14" s="189">
        <v>16296.5</v>
      </c>
      <c r="D14" s="189">
        <v>16857.75</v>
      </c>
      <c r="E14" s="189">
        <v>16296.5</v>
      </c>
      <c r="F14" s="190">
        <v>-3.3293292402604209</v>
      </c>
    </row>
    <row r="15" spans="1:14" ht="15.6" customHeight="1">
      <c r="A15" s="188" t="s">
        <v>145</v>
      </c>
      <c r="B15" s="189">
        <v>1259.5</v>
      </c>
      <c r="C15" s="189">
        <v>1463.75</v>
      </c>
      <c r="D15" s="189">
        <v>1259.5</v>
      </c>
      <c r="E15" s="189">
        <v>1463.75</v>
      </c>
      <c r="F15" s="190">
        <v>16.21675267963478</v>
      </c>
    </row>
    <row r="16" spans="1:14" ht="15.6" customHeight="1">
      <c r="A16" s="188" t="s">
        <v>144</v>
      </c>
      <c r="B16" s="189">
        <v>586</v>
      </c>
      <c r="C16" s="189">
        <v>890</v>
      </c>
      <c r="D16" s="189">
        <v>586</v>
      </c>
      <c r="E16" s="189">
        <v>890</v>
      </c>
      <c r="F16" s="190">
        <v>51.877133105802052</v>
      </c>
      <c r="G16" s="1"/>
    </row>
    <row r="17" spans="1:7" ht="15.6" customHeight="1">
      <c r="A17" s="188" t="s">
        <v>150</v>
      </c>
      <c r="B17" s="189">
        <v>408.5</v>
      </c>
      <c r="C17" s="189">
        <v>201.5</v>
      </c>
      <c r="D17" s="189">
        <v>408.5</v>
      </c>
      <c r="E17" s="189">
        <v>201.5</v>
      </c>
      <c r="F17" s="190">
        <v>-50.673194614443076</v>
      </c>
      <c r="G17" s="2"/>
    </row>
    <row r="18" spans="1:7" ht="15.6" customHeight="1">
      <c r="A18" s="188" t="s">
        <v>147</v>
      </c>
      <c r="B18" s="189">
        <v>469</v>
      </c>
      <c r="C18" s="189">
        <v>470</v>
      </c>
      <c r="D18" s="189">
        <v>469</v>
      </c>
      <c r="E18" s="189">
        <v>470</v>
      </c>
      <c r="F18" s="190">
        <v>0.21321961620469659</v>
      </c>
    </row>
    <row r="19" spans="1:7" ht="15.6" customHeight="1">
      <c r="A19" s="188" t="s">
        <v>143</v>
      </c>
      <c r="B19" s="189">
        <v>173.5</v>
      </c>
      <c r="C19" s="189">
        <v>161.25</v>
      </c>
      <c r="D19" s="189">
        <v>173.5</v>
      </c>
      <c r="E19" s="189">
        <v>161.25</v>
      </c>
      <c r="F19" s="190">
        <v>-7.0605187319884664</v>
      </c>
    </row>
    <row r="20" spans="1:7" ht="15.6" customHeight="1">
      <c r="A20" s="188" t="s">
        <v>142</v>
      </c>
      <c r="B20" s="189">
        <v>460</v>
      </c>
      <c r="C20" s="189">
        <v>1375</v>
      </c>
      <c r="D20" s="189">
        <v>460</v>
      </c>
      <c r="E20" s="189">
        <v>1375</v>
      </c>
      <c r="F20" s="190">
        <v>198.9130434782609</v>
      </c>
    </row>
    <row r="21" spans="1:7" ht="15.6" customHeight="1">
      <c r="A21" s="188" t="s">
        <v>149</v>
      </c>
      <c r="B21" s="189">
        <v>6333.5</v>
      </c>
      <c r="C21" s="189">
        <v>6691</v>
      </c>
      <c r="D21" s="189">
        <v>6333.5</v>
      </c>
      <c r="E21" s="189">
        <v>6691</v>
      </c>
      <c r="F21" s="190">
        <v>5.6445883003078876</v>
      </c>
    </row>
    <row r="22" spans="1:7" ht="15.6" customHeight="1">
      <c r="A22" s="188" t="s">
        <v>146</v>
      </c>
      <c r="B22" s="189">
        <v>40269</v>
      </c>
      <c r="C22" s="189">
        <v>41331</v>
      </c>
      <c r="D22" s="189">
        <v>40269</v>
      </c>
      <c r="E22" s="189">
        <v>41331</v>
      </c>
      <c r="F22" s="190">
        <v>2.6372643969306471</v>
      </c>
    </row>
    <row r="23" spans="1:7" ht="15.6" customHeight="1">
      <c r="A23" s="188" t="s">
        <v>165</v>
      </c>
      <c r="B23" s="189">
        <v>671</v>
      </c>
      <c r="C23" s="189">
        <v>624.5</v>
      </c>
      <c r="D23" s="189">
        <v>671</v>
      </c>
      <c r="E23" s="189">
        <v>624.5</v>
      </c>
      <c r="F23" s="190">
        <v>-6.9299552906110344</v>
      </c>
    </row>
    <row r="24" spans="1:7" ht="15.6" customHeight="1">
      <c r="A24" s="188" t="s">
        <v>141</v>
      </c>
      <c r="B24" s="189">
        <v>200</v>
      </c>
      <c r="C24" s="189">
        <v>790</v>
      </c>
      <c r="D24" s="189">
        <v>200</v>
      </c>
      <c r="E24" s="189">
        <v>790</v>
      </c>
      <c r="F24" s="190">
        <v>295</v>
      </c>
    </row>
    <row r="25" spans="1:7" ht="15.6" customHeight="1">
      <c r="A25" s="188" t="s">
        <v>140</v>
      </c>
      <c r="B25" s="189">
        <v>501.5</v>
      </c>
      <c r="C25" s="189">
        <v>482</v>
      </c>
      <c r="D25" s="189">
        <v>501.5</v>
      </c>
      <c r="E25" s="189">
        <v>482</v>
      </c>
      <c r="F25" s="190">
        <v>-3.8883349950149579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31205</v>
      </c>
      <c r="C28" s="189">
        <v>31743</v>
      </c>
      <c r="D28" s="189">
        <v>31205</v>
      </c>
      <c r="E28" s="189">
        <v>31743</v>
      </c>
      <c r="F28" s="190">
        <v>1.7240826790578441</v>
      </c>
    </row>
    <row r="29" spans="1:7" ht="15.6" customHeight="1">
      <c r="A29" s="188" t="s">
        <v>178</v>
      </c>
      <c r="B29" s="189">
        <v>1761</v>
      </c>
      <c r="C29" s="189">
        <v>1928.25</v>
      </c>
      <c r="D29" s="189">
        <v>1761</v>
      </c>
      <c r="E29" s="189">
        <v>1928.25</v>
      </c>
      <c r="F29" s="190">
        <v>9.4974446337308365</v>
      </c>
    </row>
    <row r="30" spans="1:7" ht="15.6" customHeight="1">
      <c r="A30" s="188" t="s">
        <v>179</v>
      </c>
      <c r="B30" s="189">
        <v>12450.75</v>
      </c>
      <c r="C30" s="189">
        <v>12219</v>
      </c>
      <c r="D30" s="189">
        <v>12450.75</v>
      </c>
      <c r="E30" s="189">
        <v>12219</v>
      </c>
      <c r="F30" s="190">
        <v>-1.8613336545991219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14744</v>
      </c>
      <c r="C32" s="189">
        <v>15864</v>
      </c>
      <c r="D32" s="189">
        <v>14744</v>
      </c>
      <c r="E32" s="189">
        <v>15864</v>
      </c>
      <c r="F32" s="190">
        <v>7.5963103635377109</v>
      </c>
    </row>
    <row r="33" spans="1:6" ht="15.6" customHeight="1">
      <c r="A33" s="188" t="s">
        <v>182</v>
      </c>
      <c r="B33" s="189">
        <v>1567</v>
      </c>
      <c r="C33" s="189">
        <v>1148</v>
      </c>
      <c r="D33" s="189">
        <v>1567</v>
      </c>
      <c r="E33" s="189">
        <v>1148</v>
      </c>
      <c r="F33" s="190">
        <v>-26.73899170389279</v>
      </c>
    </row>
    <row r="34" spans="1:6" ht="15.6" customHeight="1">
      <c r="A34" s="188" t="s">
        <v>183</v>
      </c>
      <c r="B34" s="189">
        <v>2406</v>
      </c>
      <c r="C34" s="189">
        <v>2228.5</v>
      </c>
      <c r="D34" s="189">
        <v>2406</v>
      </c>
      <c r="E34" s="189">
        <v>2228.5</v>
      </c>
      <c r="F34" s="190">
        <v>-7.3773898586866116</v>
      </c>
    </row>
    <row r="35" spans="1:6" ht="15.6" customHeight="1">
      <c r="A35" s="156" t="s">
        <v>153</v>
      </c>
      <c r="B35" s="76">
        <f>SUM(B7:B34)</f>
        <v>159704</v>
      </c>
      <c r="C35" s="77">
        <f>SUM(C7:C34)</f>
        <v>168337</v>
      </c>
      <c r="D35" s="76">
        <f>SUM(D7:D34)</f>
        <v>159704</v>
      </c>
      <c r="E35" s="178">
        <f>SUM(E7:E34)</f>
        <v>168337</v>
      </c>
      <c r="F35" s="177">
        <f>E35*100/D35-100</f>
        <v>5.4056254070029581</v>
      </c>
    </row>
    <row r="36" spans="1:6" ht="15.6" customHeight="1">
      <c r="A36" s="73" t="s">
        <v>167</v>
      </c>
      <c r="B36" s="72"/>
      <c r="D36" s="72"/>
    </row>
  </sheetData>
  <mergeCells count="3">
    <mergeCell ref="B5:C5"/>
    <mergeCell ref="D5:F5"/>
    <mergeCell ref="A5:A6"/>
  </mergeCells>
  <conditionalFormatting sqref="A7:F34">
    <cfRule type="expression" dxfId="36" priority="2">
      <formula>MOD(ROW(),2)=0</formula>
    </cfRule>
  </conditionalFormatting>
  <conditionalFormatting sqref="F7:F35">
    <cfRule type="expression" dxfId="3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C5572-1622-4F31-99C5-11710F8661D2}">
  <sheetPr codeName="Hoja23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168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2</v>
      </c>
      <c r="D7" s="189">
        <v>0</v>
      </c>
      <c r="E7" s="189">
        <v>2</v>
      </c>
      <c r="F7" s="190" t="s">
        <v>151</v>
      </c>
      <c r="G7" s="37"/>
    </row>
    <row r="8" spans="1:14" ht="15.6" customHeight="1">
      <c r="A8" s="188" t="s">
        <v>11</v>
      </c>
      <c r="B8" s="189">
        <v>1913.25</v>
      </c>
      <c r="C8" s="189">
        <v>3345.25</v>
      </c>
      <c r="D8" s="189">
        <v>1913.25</v>
      </c>
      <c r="E8" s="189">
        <v>3345.25</v>
      </c>
      <c r="F8" s="190">
        <v>74.846465438390169</v>
      </c>
      <c r="G8" s="6"/>
    </row>
    <row r="9" spans="1:14" ht="15.6" customHeight="1">
      <c r="A9" s="188" t="s">
        <v>8</v>
      </c>
      <c r="B9" s="189">
        <v>659</v>
      </c>
      <c r="C9" s="189">
        <v>1533</v>
      </c>
      <c r="D9" s="189">
        <v>659</v>
      </c>
      <c r="E9" s="189">
        <v>1533</v>
      </c>
      <c r="F9" s="190">
        <v>132.62518968133531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57233</v>
      </c>
      <c r="C11" s="189">
        <v>48762</v>
      </c>
      <c r="D11" s="189">
        <v>57233</v>
      </c>
      <c r="E11" s="189">
        <v>48762</v>
      </c>
      <c r="F11" s="190">
        <v>-14.80090157776108</v>
      </c>
    </row>
    <row r="12" spans="1:14" ht="15.6" customHeight="1">
      <c r="A12" s="188" t="s">
        <v>6</v>
      </c>
      <c r="B12" s="189">
        <v>2490</v>
      </c>
      <c r="C12" s="189">
        <v>2113.5</v>
      </c>
      <c r="D12" s="189">
        <v>2490</v>
      </c>
      <c r="E12" s="189">
        <v>2113.5</v>
      </c>
      <c r="F12" s="190">
        <v>-15.12048192771084</v>
      </c>
    </row>
    <row r="13" spans="1:14" ht="15.6" customHeight="1">
      <c r="A13" s="188" t="s">
        <v>175</v>
      </c>
      <c r="B13" s="189">
        <v>0</v>
      </c>
      <c r="C13" s="189">
        <v>16</v>
      </c>
      <c r="D13" s="189">
        <v>0</v>
      </c>
      <c r="E13" s="189">
        <v>16</v>
      </c>
      <c r="F13" s="190" t="s">
        <v>151</v>
      </c>
    </row>
    <row r="14" spans="1:14" ht="15.6" customHeight="1">
      <c r="A14" s="188" t="s">
        <v>148</v>
      </c>
      <c r="B14" s="189">
        <v>136509</v>
      </c>
      <c r="C14" s="189">
        <v>153355</v>
      </c>
      <c r="D14" s="189">
        <v>136509</v>
      </c>
      <c r="E14" s="189">
        <v>153355</v>
      </c>
      <c r="F14" s="190">
        <v>12.34057827689017</v>
      </c>
    </row>
    <row r="15" spans="1:14" ht="15.6" customHeight="1">
      <c r="A15" s="188" t="s">
        <v>145</v>
      </c>
      <c r="B15" s="189">
        <v>35268.75</v>
      </c>
      <c r="C15" s="189">
        <v>28670.25</v>
      </c>
      <c r="D15" s="189">
        <v>35268.75</v>
      </c>
      <c r="E15" s="189">
        <v>28670.25</v>
      </c>
      <c r="F15" s="190">
        <v>-18.709197235513031</v>
      </c>
    </row>
    <row r="16" spans="1:14" ht="15.6" customHeight="1">
      <c r="A16" s="188" t="s">
        <v>144</v>
      </c>
      <c r="B16" s="189">
        <v>2203</v>
      </c>
      <c r="C16" s="189">
        <v>3111</v>
      </c>
      <c r="D16" s="189">
        <v>2203</v>
      </c>
      <c r="E16" s="189">
        <v>3111</v>
      </c>
      <c r="F16" s="190">
        <v>41.216522923286419</v>
      </c>
      <c r="G16" s="1"/>
    </row>
    <row r="17" spans="1:7" ht="15.6" customHeight="1">
      <c r="A17" s="188" t="s">
        <v>150</v>
      </c>
      <c r="B17" s="189">
        <v>4408.75</v>
      </c>
      <c r="C17" s="189">
        <v>7093</v>
      </c>
      <c r="D17" s="189">
        <v>4408.75</v>
      </c>
      <c r="E17" s="189">
        <v>7093</v>
      </c>
      <c r="F17" s="190">
        <v>60.884604479727813</v>
      </c>
      <c r="G17" s="2"/>
    </row>
    <row r="18" spans="1:7" ht="15.6" customHeight="1">
      <c r="A18" s="188" t="s">
        <v>147</v>
      </c>
      <c r="B18" s="189">
        <v>18</v>
      </c>
      <c r="C18" s="189">
        <v>16</v>
      </c>
      <c r="D18" s="189">
        <v>18</v>
      </c>
      <c r="E18" s="189">
        <v>16</v>
      </c>
      <c r="F18" s="190">
        <v>-11.111111111111111</v>
      </c>
    </row>
    <row r="19" spans="1:7" ht="15.6" customHeight="1">
      <c r="A19" s="188" t="s">
        <v>143</v>
      </c>
      <c r="B19" s="189">
        <v>848.75</v>
      </c>
      <c r="C19" s="189">
        <v>616</v>
      </c>
      <c r="D19" s="189">
        <v>848.75</v>
      </c>
      <c r="E19" s="189">
        <v>616</v>
      </c>
      <c r="F19" s="190">
        <v>-27.42268041237114</v>
      </c>
    </row>
    <row r="20" spans="1:7" ht="15.6" customHeight="1">
      <c r="A20" s="188" t="s">
        <v>142</v>
      </c>
      <c r="B20" s="189">
        <v>4726</v>
      </c>
      <c r="C20" s="189">
        <v>4292</v>
      </c>
      <c r="D20" s="189">
        <v>4726</v>
      </c>
      <c r="E20" s="189">
        <v>4292</v>
      </c>
      <c r="F20" s="190">
        <v>-9.1832416419805298</v>
      </c>
    </row>
    <row r="21" spans="1:7" ht="15.6" customHeight="1">
      <c r="A21" s="188" t="s">
        <v>149</v>
      </c>
      <c r="B21" s="189">
        <v>851</v>
      </c>
      <c r="C21" s="189">
        <v>855</v>
      </c>
      <c r="D21" s="189">
        <v>851</v>
      </c>
      <c r="E21" s="189">
        <v>855</v>
      </c>
      <c r="F21" s="190">
        <v>0.47003525264395313</v>
      </c>
    </row>
    <row r="22" spans="1:7" ht="15.6" customHeight="1">
      <c r="A22" s="188" t="s">
        <v>146</v>
      </c>
      <c r="B22" s="189">
        <v>6330</v>
      </c>
      <c r="C22" s="189">
        <v>6183</v>
      </c>
      <c r="D22" s="189">
        <v>6330</v>
      </c>
      <c r="E22" s="189">
        <v>6183</v>
      </c>
      <c r="F22" s="190">
        <v>-2.322274881516591</v>
      </c>
    </row>
    <row r="23" spans="1:7" ht="15.6" customHeight="1">
      <c r="A23" s="188" t="s">
        <v>165</v>
      </c>
      <c r="B23" s="189">
        <v>1142</v>
      </c>
      <c r="C23" s="189">
        <v>1493</v>
      </c>
      <c r="D23" s="189">
        <v>1142</v>
      </c>
      <c r="E23" s="189">
        <v>1493</v>
      </c>
      <c r="F23" s="190">
        <v>30.735551663747799</v>
      </c>
    </row>
    <row r="24" spans="1:7" ht="15.6" customHeight="1">
      <c r="A24" s="188" t="s">
        <v>141</v>
      </c>
      <c r="B24" s="189">
        <v>3036.75</v>
      </c>
      <c r="C24" s="189">
        <v>2672.75</v>
      </c>
      <c r="D24" s="189">
        <v>3036.75</v>
      </c>
      <c r="E24" s="189">
        <v>2672.75</v>
      </c>
      <c r="F24" s="190">
        <v>-11.98649872396477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27.5</v>
      </c>
      <c r="C26" s="189">
        <v>4</v>
      </c>
      <c r="D26" s="189">
        <v>27.5</v>
      </c>
      <c r="E26" s="189">
        <v>4</v>
      </c>
      <c r="F26" s="190">
        <v>-85.454545454545453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3886</v>
      </c>
      <c r="C28" s="189">
        <v>5088</v>
      </c>
      <c r="D28" s="189">
        <v>3886</v>
      </c>
      <c r="E28" s="189">
        <v>5088</v>
      </c>
      <c r="F28" s="190">
        <v>30.931549150797739</v>
      </c>
    </row>
    <row r="29" spans="1:7" ht="15.6" customHeight="1">
      <c r="A29" s="188" t="s">
        <v>178</v>
      </c>
      <c r="B29" s="189">
        <v>5918.5</v>
      </c>
      <c r="C29" s="189">
        <v>7619.5</v>
      </c>
      <c r="D29" s="189">
        <v>5918.5</v>
      </c>
      <c r="E29" s="189">
        <v>7619.5</v>
      </c>
      <c r="F29" s="190">
        <v>28.74039030159668</v>
      </c>
    </row>
    <row r="30" spans="1:7" ht="15.6" customHeight="1">
      <c r="A30" s="188" t="s">
        <v>179</v>
      </c>
      <c r="B30" s="189">
        <v>61</v>
      </c>
      <c r="C30" s="189">
        <v>158</v>
      </c>
      <c r="D30" s="189">
        <v>61</v>
      </c>
      <c r="E30" s="189">
        <v>158</v>
      </c>
      <c r="F30" s="190">
        <v>159.0163934426229</v>
      </c>
    </row>
    <row r="31" spans="1:7" ht="15.6" customHeight="1">
      <c r="A31" s="188" t="s">
        <v>180</v>
      </c>
      <c r="B31" s="189">
        <v>1068</v>
      </c>
      <c r="C31" s="189">
        <v>835</v>
      </c>
      <c r="D31" s="189">
        <v>1068</v>
      </c>
      <c r="E31" s="189">
        <v>835</v>
      </c>
      <c r="F31" s="190">
        <v>-21.81647940074906</v>
      </c>
    </row>
    <row r="32" spans="1:7" ht="15.6" customHeight="1">
      <c r="A32" s="188" t="s">
        <v>181</v>
      </c>
      <c r="B32" s="189">
        <v>170809</v>
      </c>
      <c r="C32" s="189">
        <v>209565</v>
      </c>
      <c r="D32" s="189">
        <v>170809</v>
      </c>
      <c r="E32" s="189">
        <v>209565</v>
      </c>
      <c r="F32" s="190">
        <v>22.689670918979669</v>
      </c>
    </row>
    <row r="33" spans="1:6" ht="15.6" customHeight="1">
      <c r="A33" s="188" t="s">
        <v>182</v>
      </c>
      <c r="B33" s="189">
        <v>14917</v>
      </c>
      <c r="C33" s="189">
        <v>15960</v>
      </c>
      <c r="D33" s="189">
        <v>14917</v>
      </c>
      <c r="E33" s="189">
        <v>15960</v>
      </c>
      <c r="F33" s="190">
        <v>6.9920225246363268</v>
      </c>
    </row>
    <row r="34" spans="1:6" ht="15.6" customHeight="1">
      <c r="A34" s="188" t="s">
        <v>183</v>
      </c>
      <c r="B34" s="189">
        <v>396.5</v>
      </c>
      <c r="C34" s="189">
        <v>351.25</v>
      </c>
      <c r="D34" s="189">
        <v>396.5</v>
      </c>
      <c r="E34" s="189">
        <v>351.25</v>
      </c>
      <c r="F34" s="190">
        <v>-11.41235813366961</v>
      </c>
    </row>
    <row r="35" spans="1:6" ht="15.6" customHeight="1">
      <c r="A35" s="156" t="s">
        <v>153</v>
      </c>
      <c r="B35" s="76">
        <f>SUM(B7:B34)</f>
        <v>454720.75</v>
      </c>
      <c r="C35" s="77">
        <f>SUM(C7:C34)</f>
        <v>503709.5</v>
      </c>
      <c r="D35" s="178">
        <f>SUM(D7:D34)</f>
        <v>454720.75</v>
      </c>
      <c r="E35" s="178">
        <f>SUM(E7:E34)</f>
        <v>503709.5</v>
      </c>
      <c r="F35" s="140">
        <f>E35*100/D35-100</f>
        <v>10.773370249763175</v>
      </c>
    </row>
    <row r="36" spans="1:6" ht="15.6" customHeight="1">
      <c r="A36" s="73" t="s">
        <v>169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34" priority="2">
      <formula>MOD(ROW(),2)=0</formula>
    </cfRule>
  </conditionalFormatting>
  <conditionalFormatting sqref="F7:F35">
    <cfRule type="expression" dxfId="3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3D3732-B5B5-49C1-B9B6-6395DE38FDAD}">
  <sheetPr codeName="Hoja24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82</v>
      </c>
      <c r="C7" s="189">
        <v>81</v>
      </c>
      <c r="D7" s="189">
        <v>82</v>
      </c>
      <c r="E7" s="189">
        <v>81</v>
      </c>
      <c r="F7" s="190">
        <v>-1.219512195121951</v>
      </c>
      <c r="G7" s="37"/>
    </row>
    <row r="8" spans="1:14" ht="15.6" customHeight="1">
      <c r="A8" s="188" t="s">
        <v>11</v>
      </c>
      <c r="B8" s="189">
        <v>54</v>
      </c>
      <c r="C8" s="189">
        <v>64</v>
      </c>
      <c r="D8" s="189">
        <v>54</v>
      </c>
      <c r="E8" s="189">
        <v>64</v>
      </c>
      <c r="F8" s="190">
        <v>18.518518518518519</v>
      </c>
      <c r="G8" s="6"/>
    </row>
    <row r="9" spans="1:14" ht="15.6" customHeight="1">
      <c r="A9" s="188" t="s">
        <v>8</v>
      </c>
      <c r="B9" s="189">
        <v>134</v>
      </c>
      <c r="C9" s="189">
        <v>110</v>
      </c>
      <c r="D9" s="189">
        <v>134</v>
      </c>
      <c r="E9" s="189">
        <v>110</v>
      </c>
      <c r="F9" s="190">
        <v>-17.910447761194039</v>
      </c>
      <c r="G9" s="6"/>
    </row>
    <row r="10" spans="1:14" ht="15.6" customHeight="1">
      <c r="A10" s="188" t="s">
        <v>10</v>
      </c>
      <c r="B10" s="189">
        <v>56</v>
      </c>
      <c r="C10" s="189">
        <v>59</v>
      </c>
      <c r="D10" s="189">
        <v>56</v>
      </c>
      <c r="E10" s="189">
        <v>59</v>
      </c>
      <c r="F10" s="190">
        <v>5.3571428571428612</v>
      </c>
    </row>
    <row r="11" spans="1:14" ht="15.6" customHeight="1">
      <c r="A11" s="188" t="s">
        <v>9</v>
      </c>
      <c r="B11" s="189">
        <v>2527</v>
      </c>
      <c r="C11" s="189">
        <v>2467</v>
      </c>
      <c r="D11" s="189">
        <v>2527</v>
      </c>
      <c r="E11" s="189">
        <v>2467</v>
      </c>
      <c r="F11" s="190">
        <v>-2.3743569449940618</v>
      </c>
    </row>
    <row r="12" spans="1:14" ht="15.6" customHeight="1">
      <c r="A12" s="188" t="s">
        <v>6</v>
      </c>
      <c r="B12" s="189">
        <v>134</v>
      </c>
      <c r="C12" s="189">
        <v>138</v>
      </c>
      <c r="D12" s="189">
        <v>134</v>
      </c>
      <c r="E12" s="189">
        <v>138</v>
      </c>
      <c r="F12" s="190">
        <v>2.9850746268656678</v>
      </c>
    </row>
    <row r="13" spans="1:14" ht="15.6" customHeight="1">
      <c r="A13" s="188" t="s">
        <v>175</v>
      </c>
      <c r="B13" s="189">
        <v>3052</v>
      </c>
      <c r="C13" s="189">
        <v>2982</v>
      </c>
      <c r="D13" s="189">
        <v>3052</v>
      </c>
      <c r="E13" s="189">
        <v>2982</v>
      </c>
      <c r="F13" s="190">
        <v>-2.293577981651381</v>
      </c>
    </row>
    <row r="14" spans="1:14" ht="15.6" customHeight="1">
      <c r="A14" s="188" t="s">
        <v>148</v>
      </c>
      <c r="B14" s="189">
        <v>642</v>
      </c>
      <c r="C14" s="189">
        <v>553</v>
      </c>
      <c r="D14" s="189">
        <v>642</v>
      </c>
      <c r="E14" s="189">
        <v>553</v>
      </c>
      <c r="F14" s="190">
        <v>-13.86292834890966</v>
      </c>
    </row>
    <row r="15" spans="1:14" ht="15.6" customHeight="1">
      <c r="A15" s="188" t="s">
        <v>145</v>
      </c>
      <c r="B15" s="189">
        <v>197</v>
      </c>
      <c r="C15" s="189">
        <v>189</v>
      </c>
      <c r="D15" s="189">
        <v>197</v>
      </c>
      <c r="E15" s="189">
        <v>189</v>
      </c>
      <c r="F15" s="190">
        <v>-4.0609137055837579</v>
      </c>
    </row>
    <row r="16" spans="1:14" ht="15.6" customHeight="1">
      <c r="A16" s="188" t="s">
        <v>144</v>
      </c>
      <c r="B16" s="189">
        <v>158</v>
      </c>
      <c r="C16" s="189">
        <v>168</v>
      </c>
      <c r="D16" s="189">
        <v>158</v>
      </c>
      <c r="E16" s="189">
        <v>168</v>
      </c>
      <c r="F16" s="190">
        <v>6.329113924050632</v>
      </c>
      <c r="G16" s="1"/>
    </row>
    <row r="17" spans="1:7" ht="15.6" customHeight="1">
      <c r="A17" s="188" t="s">
        <v>150</v>
      </c>
      <c r="B17" s="189">
        <v>95</v>
      </c>
      <c r="C17" s="189">
        <v>100</v>
      </c>
      <c r="D17" s="189">
        <v>95</v>
      </c>
      <c r="E17" s="189">
        <v>100</v>
      </c>
      <c r="F17" s="190">
        <v>5.2631578947368354</v>
      </c>
      <c r="G17" s="2"/>
    </row>
    <row r="18" spans="1:7" ht="15.6" customHeight="1">
      <c r="A18" s="188" t="s">
        <v>147</v>
      </c>
      <c r="B18" s="189">
        <v>861</v>
      </c>
      <c r="C18" s="189">
        <v>870</v>
      </c>
      <c r="D18" s="189">
        <v>861</v>
      </c>
      <c r="E18" s="189">
        <v>870</v>
      </c>
      <c r="F18" s="190">
        <v>1.0452961672473859</v>
      </c>
    </row>
    <row r="19" spans="1:7" ht="15.6" customHeight="1">
      <c r="A19" s="188" t="s">
        <v>143</v>
      </c>
      <c r="B19" s="189">
        <v>55</v>
      </c>
      <c r="C19" s="189">
        <v>54</v>
      </c>
      <c r="D19" s="189">
        <v>55</v>
      </c>
      <c r="E19" s="189">
        <v>54</v>
      </c>
      <c r="F19" s="190">
        <v>-1.818181818181813</v>
      </c>
    </row>
    <row r="20" spans="1:7" ht="15.6" customHeight="1">
      <c r="A20" s="188" t="s">
        <v>142</v>
      </c>
      <c r="B20" s="189">
        <v>91</v>
      </c>
      <c r="C20" s="189">
        <v>86</v>
      </c>
      <c r="D20" s="189">
        <v>91</v>
      </c>
      <c r="E20" s="189">
        <v>86</v>
      </c>
      <c r="F20" s="190">
        <v>-5.4945054945054892</v>
      </c>
    </row>
    <row r="21" spans="1:7" ht="15.6" customHeight="1">
      <c r="A21" s="188" t="s">
        <v>149</v>
      </c>
      <c r="B21" s="189">
        <v>205</v>
      </c>
      <c r="C21" s="189">
        <v>167</v>
      </c>
      <c r="D21" s="189">
        <v>205</v>
      </c>
      <c r="E21" s="189">
        <v>167</v>
      </c>
      <c r="F21" s="190">
        <v>-18.53658536585365</v>
      </c>
    </row>
    <row r="22" spans="1:7" ht="15.6" customHeight="1">
      <c r="A22" s="188" t="s">
        <v>146</v>
      </c>
      <c r="B22" s="189">
        <v>1137</v>
      </c>
      <c r="C22" s="189">
        <v>1260</v>
      </c>
      <c r="D22" s="189">
        <v>1137</v>
      </c>
      <c r="E22" s="189">
        <v>1260</v>
      </c>
      <c r="F22" s="190">
        <v>10.817941952506599</v>
      </c>
    </row>
    <row r="23" spans="1:7" ht="15.6" customHeight="1">
      <c r="A23" s="188" t="s">
        <v>165</v>
      </c>
      <c r="B23" s="189">
        <v>129</v>
      </c>
      <c r="C23" s="189">
        <v>94</v>
      </c>
      <c r="D23" s="189">
        <v>129</v>
      </c>
      <c r="E23" s="189">
        <v>94</v>
      </c>
      <c r="F23" s="190">
        <v>-27.131782945736429</v>
      </c>
    </row>
    <row r="24" spans="1:7" ht="15.6" customHeight="1">
      <c r="A24" s="188" t="s">
        <v>141</v>
      </c>
      <c r="B24" s="189">
        <v>40</v>
      </c>
      <c r="C24" s="189">
        <v>37</v>
      </c>
      <c r="D24" s="189">
        <v>40</v>
      </c>
      <c r="E24" s="189">
        <v>37</v>
      </c>
      <c r="F24" s="190">
        <v>-7.5</v>
      </c>
    </row>
    <row r="25" spans="1:7" ht="15.6" customHeight="1">
      <c r="A25" s="188" t="s">
        <v>140</v>
      </c>
      <c r="B25" s="189">
        <v>97</v>
      </c>
      <c r="C25" s="189">
        <v>69</v>
      </c>
      <c r="D25" s="189">
        <v>97</v>
      </c>
      <c r="E25" s="189">
        <v>69</v>
      </c>
      <c r="F25" s="190">
        <v>-28.865979381443299</v>
      </c>
    </row>
    <row r="26" spans="1:7" ht="15.6" customHeight="1">
      <c r="A26" s="188" t="s">
        <v>152</v>
      </c>
      <c r="B26" s="189">
        <v>79</v>
      </c>
      <c r="C26" s="189">
        <v>72</v>
      </c>
      <c r="D26" s="189">
        <v>79</v>
      </c>
      <c r="E26" s="189">
        <v>72</v>
      </c>
      <c r="F26" s="190">
        <v>-8.8607594936708836</v>
      </c>
    </row>
    <row r="27" spans="1:7" ht="15.6" customHeight="1">
      <c r="A27" s="188" t="s">
        <v>173</v>
      </c>
      <c r="B27" s="189">
        <v>68</v>
      </c>
      <c r="C27" s="189">
        <v>51</v>
      </c>
      <c r="D27" s="189">
        <v>68</v>
      </c>
      <c r="E27" s="189">
        <v>51</v>
      </c>
      <c r="F27" s="190">
        <v>-25</v>
      </c>
    </row>
    <row r="28" spans="1:7" ht="15.6" customHeight="1">
      <c r="A28" s="188" t="s">
        <v>177</v>
      </c>
      <c r="B28" s="189">
        <v>1406</v>
      </c>
      <c r="C28" s="189">
        <v>1503</v>
      </c>
      <c r="D28" s="189">
        <v>1406</v>
      </c>
      <c r="E28" s="189">
        <v>1503</v>
      </c>
      <c r="F28" s="190">
        <v>6.899004267425326</v>
      </c>
    </row>
    <row r="29" spans="1:7" ht="15.6" customHeight="1">
      <c r="A29" s="188" t="s">
        <v>178</v>
      </c>
      <c r="B29" s="189">
        <v>122</v>
      </c>
      <c r="C29" s="189">
        <v>103</v>
      </c>
      <c r="D29" s="189">
        <v>122</v>
      </c>
      <c r="E29" s="189">
        <v>103</v>
      </c>
      <c r="F29" s="190">
        <v>-15.57377049180327</v>
      </c>
    </row>
    <row r="30" spans="1:7" ht="15.6" customHeight="1">
      <c r="A30" s="188" t="s">
        <v>179</v>
      </c>
      <c r="B30" s="189">
        <v>76</v>
      </c>
      <c r="C30" s="189">
        <v>56</v>
      </c>
      <c r="D30" s="189">
        <v>76</v>
      </c>
      <c r="E30" s="189">
        <v>56</v>
      </c>
      <c r="F30" s="190">
        <v>-26.315789473684209</v>
      </c>
    </row>
    <row r="31" spans="1:7" ht="15.6" customHeight="1">
      <c r="A31" s="188" t="s">
        <v>180</v>
      </c>
      <c r="B31" s="189">
        <v>202</v>
      </c>
      <c r="C31" s="189">
        <v>175</v>
      </c>
      <c r="D31" s="189">
        <v>202</v>
      </c>
      <c r="E31" s="189">
        <v>175</v>
      </c>
      <c r="F31" s="190">
        <v>-13.366336633663369</v>
      </c>
    </row>
    <row r="32" spans="1:7" ht="15.6" customHeight="1">
      <c r="A32" s="188" t="s">
        <v>181</v>
      </c>
      <c r="B32" s="189">
        <v>618</v>
      </c>
      <c r="C32" s="189">
        <v>578</v>
      </c>
      <c r="D32" s="189">
        <v>618</v>
      </c>
      <c r="E32" s="189">
        <v>578</v>
      </c>
      <c r="F32" s="190">
        <v>-6.4724919093851128</v>
      </c>
    </row>
    <row r="33" spans="1:6" ht="15.6" customHeight="1">
      <c r="A33" s="188" t="s">
        <v>182</v>
      </c>
      <c r="B33" s="189">
        <v>156</v>
      </c>
      <c r="C33" s="189">
        <v>122</v>
      </c>
      <c r="D33" s="189">
        <v>156</v>
      </c>
      <c r="E33" s="189">
        <v>122</v>
      </c>
      <c r="F33" s="190">
        <v>-21.794871794871799</v>
      </c>
    </row>
    <row r="34" spans="1:6" ht="15.6" customHeight="1">
      <c r="A34" s="188" t="s">
        <v>183</v>
      </c>
      <c r="B34" s="189">
        <v>31</v>
      </c>
      <c r="C34" s="189">
        <v>27</v>
      </c>
      <c r="D34" s="189">
        <v>31</v>
      </c>
      <c r="E34" s="189">
        <v>27</v>
      </c>
      <c r="F34" s="190">
        <v>-12.903225806451619</v>
      </c>
    </row>
    <row r="35" spans="1:6" ht="15.6" customHeight="1">
      <c r="A35" s="156" t="s">
        <v>153</v>
      </c>
      <c r="B35" s="76">
        <f>SUM(B7:B34)</f>
        <v>12504</v>
      </c>
      <c r="C35" s="77">
        <f>SUM(C7:C34)</f>
        <v>12235</v>
      </c>
      <c r="D35" s="178">
        <f>SUM(D7:D34)</f>
        <v>12504</v>
      </c>
      <c r="E35" s="78">
        <f>SUM(E7:E34)</f>
        <v>12235</v>
      </c>
      <c r="F35" s="140">
        <f>E35*100/D35-100</f>
        <v>-2.1513115802943048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2" priority="2">
      <formula>MOD(ROW(),2)=0</formula>
    </cfRule>
  </conditionalFormatting>
  <conditionalFormatting sqref="F7:F35">
    <cfRule type="expression" dxfId="3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57374C-7EF0-47E2-8205-0D6159CFA1CD}">
  <sheetPr codeName="Hoja25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78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1556733</v>
      </c>
      <c r="C7" s="189">
        <v>1209361</v>
      </c>
      <c r="D7" s="189">
        <v>1556733</v>
      </c>
      <c r="E7" s="189">
        <v>1209361</v>
      </c>
      <c r="F7" s="190">
        <v>-22.31416691237354</v>
      </c>
      <c r="G7" s="37"/>
    </row>
    <row r="8" spans="1:14" ht="15.6" customHeight="1">
      <c r="A8" s="188" t="s">
        <v>11</v>
      </c>
      <c r="B8" s="189">
        <v>548180</v>
      </c>
      <c r="C8" s="189">
        <v>702046</v>
      </c>
      <c r="D8" s="189">
        <v>548180</v>
      </c>
      <c r="E8" s="189">
        <v>702046</v>
      </c>
      <c r="F8" s="190">
        <v>28.068517640191171</v>
      </c>
      <c r="G8" s="6"/>
    </row>
    <row r="9" spans="1:14" ht="15.6" customHeight="1">
      <c r="A9" s="188" t="s">
        <v>8</v>
      </c>
      <c r="B9" s="189">
        <v>2131887</v>
      </c>
      <c r="C9" s="189">
        <v>2016323</v>
      </c>
      <c r="D9" s="189">
        <v>2131887</v>
      </c>
      <c r="E9" s="189">
        <v>2016323</v>
      </c>
      <c r="F9" s="190">
        <v>-5.4207375906884323</v>
      </c>
      <c r="G9" s="6"/>
    </row>
    <row r="10" spans="1:14" ht="15.6" customHeight="1">
      <c r="A10" s="188" t="s">
        <v>10</v>
      </c>
      <c r="B10" s="189">
        <v>402073</v>
      </c>
      <c r="C10" s="189">
        <v>469747</v>
      </c>
      <c r="D10" s="189">
        <v>402073</v>
      </c>
      <c r="E10" s="189">
        <v>469747</v>
      </c>
      <c r="F10" s="190">
        <v>16.83127193320615</v>
      </c>
    </row>
    <row r="11" spans="1:14" ht="15.6" customHeight="1">
      <c r="A11" s="188" t="s">
        <v>9</v>
      </c>
      <c r="B11" s="189">
        <v>48357023</v>
      </c>
      <c r="C11" s="189">
        <v>43900764</v>
      </c>
      <c r="D11" s="189">
        <v>48357023</v>
      </c>
      <c r="E11" s="189">
        <v>43900764</v>
      </c>
      <c r="F11" s="190">
        <v>-9.2153294879215366</v>
      </c>
    </row>
    <row r="12" spans="1:14" ht="15.6" customHeight="1">
      <c r="A12" s="188" t="s">
        <v>6</v>
      </c>
      <c r="B12" s="189">
        <v>2451398</v>
      </c>
      <c r="C12" s="189">
        <v>1815784</v>
      </c>
      <c r="D12" s="189">
        <v>2451398</v>
      </c>
      <c r="E12" s="189">
        <v>1815784</v>
      </c>
      <c r="F12" s="190">
        <v>-25.928633375730911</v>
      </c>
    </row>
    <row r="13" spans="1:14" ht="15.6" customHeight="1">
      <c r="A13" s="188" t="s">
        <v>175</v>
      </c>
      <c r="B13" s="189">
        <v>17177306</v>
      </c>
      <c r="C13" s="189">
        <v>16795202</v>
      </c>
      <c r="D13" s="189">
        <v>17177306</v>
      </c>
      <c r="E13" s="189">
        <v>16795202</v>
      </c>
      <c r="F13" s="190">
        <v>-2.224469890680183</v>
      </c>
    </row>
    <row r="14" spans="1:14" ht="15.6" customHeight="1">
      <c r="A14" s="188" t="s">
        <v>148</v>
      </c>
      <c r="B14" s="189">
        <v>25184951</v>
      </c>
      <c r="C14" s="189">
        <v>22236443</v>
      </c>
      <c r="D14" s="189">
        <v>25184951</v>
      </c>
      <c r="E14" s="189">
        <v>22236443</v>
      </c>
      <c r="F14" s="190">
        <v>-11.70742003826015</v>
      </c>
    </row>
    <row r="15" spans="1:14" ht="15.6" customHeight="1">
      <c r="A15" s="188" t="s">
        <v>145</v>
      </c>
      <c r="B15" s="189">
        <v>4149021</v>
      </c>
      <c r="C15" s="189">
        <v>3527561</v>
      </c>
      <c r="D15" s="189">
        <v>4149021</v>
      </c>
      <c r="E15" s="189">
        <v>3527561</v>
      </c>
      <c r="F15" s="190">
        <v>-14.97847323501135</v>
      </c>
    </row>
    <row r="16" spans="1:14" ht="15.6" customHeight="1">
      <c r="A16" s="188" t="s">
        <v>144</v>
      </c>
      <c r="B16" s="189">
        <v>2986584</v>
      </c>
      <c r="C16" s="189">
        <v>3916813</v>
      </c>
      <c r="D16" s="189">
        <v>2986584</v>
      </c>
      <c r="E16" s="189">
        <v>3916813</v>
      </c>
      <c r="F16" s="190">
        <v>31.146922370172749</v>
      </c>
      <c r="G16" s="1"/>
    </row>
    <row r="17" spans="1:7" ht="15.6" customHeight="1">
      <c r="A17" s="188" t="s">
        <v>150</v>
      </c>
      <c r="B17" s="189">
        <v>1245576</v>
      </c>
      <c r="C17" s="189">
        <v>1633351</v>
      </c>
      <c r="D17" s="189">
        <v>1245576</v>
      </c>
      <c r="E17" s="189">
        <v>1633351</v>
      </c>
      <c r="F17" s="190">
        <v>31.132183022151999</v>
      </c>
      <c r="G17" s="2"/>
    </row>
    <row r="18" spans="1:7" ht="15.6" customHeight="1">
      <c r="A18" s="188" t="s">
        <v>147</v>
      </c>
      <c r="B18" s="189">
        <v>6046805</v>
      </c>
      <c r="C18" s="189">
        <v>6302361</v>
      </c>
      <c r="D18" s="189">
        <v>6046805</v>
      </c>
      <c r="E18" s="189">
        <v>6302361</v>
      </c>
      <c r="F18" s="190">
        <v>4.226298020194136</v>
      </c>
    </row>
    <row r="19" spans="1:7" ht="15.6" customHeight="1">
      <c r="A19" s="188" t="s">
        <v>143</v>
      </c>
      <c r="B19" s="189">
        <v>768909</v>
      </c>
      <c r="C19" s="189">
        <v>678852</v>
      </c>
      <c r="D19" s="189">
        <v>768909</v>
      </c>
      <c r="E19" s="189">
        <v>678852</v>
      </c>
      <c r="F19" s="190">
        <v>-11.712309258963019</v>
      </c>
    </row>
    <row r="20" spans="1:7" ht="15.6" customHeight="1">
      <c r="A20" s="188" t="s">
        <v>142</v>
      </c>
      <c r="B20" s="189">
        <v>1579504</v>
      </c>
      <c r="C20" s="189">
        <v>1397922</v>
      </c>
      <c r="D20" s="189">
        <v>1579504</v>
      </c>
      <c r="E20" s="189">
        <v>1397922</v>
      </c>
      <c r="F20" s="190">
        <v>-11.49614056058104</v>
      </c>
    </row>
    <row r="21" spans="1:7" ht="15.6" customHeight="1">
      <c r="A21" s="188" t="s">
        <v>149</v>
      </c>
      <c r="B21" s="189">
        <v>3970229</v>
      </c>
      <c r="C21" s="189">
        <v>3120910</v>
      </c>
      <c r="D21" s="189">
        <v>3970229</v>
      </c>
      <c r="E21" s="189">
        <v>3120910</v>
      </c>
      <c r="F21" s="190">
        <v>-21.39219173503594</v>
      </c>
    </row>
    <row r="22" spans="1:7" ht="15.6" customHeight="1">
      <c r="A22" s="188" t="s">
        <v>146</v>
      </c>
      <c r="B22" s="189">
        <v>27981177</v>
      </c>
      <c r="C22" s="189">
        <v>32113951</v>
      </c>
      <c r="D22" s="189">
        <v>27981177</v>
      </c>
      <c r="E22" s="189">
        <v>32113951</v>
      </c>
      <c r="F22" s="190">
        <v>14.769836165219219</v>
      </c>
    </row>
    <row r="23" spans="1:7" ht="15.6" customHeight="1">
      <c r="A23" s="188" t="s">
        <v>165</v>
      </c>
      <c r="B23" s="189">
        <v>3506895</v>
      </c>
      <c r="C23" s="189">
        <v>4116828</v>
      </c>
      <c r="D23" s="189">
        <v>3506895</v>
      </c>
      <c r="E23" s="189">
        <v>4116828</v>
      </c>
      <c r="F23" s="190">
        <v>17.392394126428069</v>
      </c>
    </row>
    <row r="24" spans="1:7" ht="15.6" customHeight="1">
      <c r="A24" s="188" t="s">
        <v>141</v>
      </c>
      <c r="B24" s="189">
        <v>341682</v>
      </c>
      <c r="C24" s="189">
        <v>279259</v>
      </c>
      <c r="D24" s="189">
        <v>341682</v>
      </c>
      <c r="E24" s="189">
        <v>279259</v>
      </c>
      <c r="F24" s="190">
        <v>-18.269326449739818</v>
      </c>
    </row>
    <row r="25" spans="1:7" ht="15.6" customHeight="1">
      <c r="A25" s="188" t="s">
        <v>140</v>
      </c>
      <c r="B25" s="189">
        <v>2791936</v>
      </c>
      <c r="C25" s="189">
        <v>1912089</v>
      </c>
      <c r="D25" s="189">
        <v>2791936</v>
      </c>
      <c r="E25" s="189">
        <v>1912089</v>
      </c>
      <c r="F25" s="190">
        <v>-31.513867080047671</v>
      </c>
    </row>
    <row r="26" spans="1:7" ht="15.6" customHeight="1">
      <c r="A26" s="188" t="s">
        <v>152</v>
      </c>
      <c r="B26" s="189">
        <v>955852</v>
      </c>
      <c r="C26" s="189">
        <v>1113218</v>
      </c>
      <c r="D26" s="189">
        <v>955852</v>
      </c>
      <c r="E26" s="189">
        <v>1113218</v>
      </c>
      <c r="F26" s="190">
        <v>16.463427392525201</v>
      </c>
    </row>
    <row r="27" spans="1:7" ht="15.6" customHeight="1">
      <c r="A27" s="188" t="s">
        <v>173</v>
      </c>
      <c r="B27" s="189">
        <v>525600</v>
      </c>
      <c r="C27" s="189">
        <v>411650</v>
      </c>
      <c r="D27" s="189">
        <v>525600</v>
      </c>
      <c r="E27" s="189">
        <v>411650</v>
      </c>
      <c r="F27" s="190">
        <v>-21.67998477929984</v>
      </c>
    </row>
    <row r="28" spans="1:7" ht="15.6" customHeight="1">
      <c r="A28" s="188" t="s">
        <v>177</v>
      </c>
      <c r="B28" s="189">
        <v>20201954</v>
      </c>
      <c r="C28" s="189">
        <v>21464567</v>
      </c>
      <c r="D28" s="189">
        <v>20201954</v>
      </c>
      <c r="E28" s="189">
        <v>21464567</v>
      </c>
      <c r="F28" s="190">
        <v>6.2499548311019879</v>
      </c>
    </row>
    <row r="29" spans="1:7" ht="15.6" customHeight="1">
      <c r="A29" s="188" t="s">
        <v>178</v>
      </c>
      <c r="B29" s="189">
        <v>2350908</v>
      </c>
      <c r="C29" s="189">
        <v>1617738</v>
      </c>
      <c r="D29" s="189">
        <v>2350908</v>
      </c>
      <c r="E29" s="189">
        <v>1617738</v>
      </c>
      <c r="F29" s="190">
        <v>-31.186673404488811</v>
      </c>
    </row>
    <row r="30" spans="1:7" ht="15.6" customHeight="1">
      <c r="A30" s="188" t="s">
        <v>179</v>
      </c>
      <c r="B30" s="189">
        <v>457634</v>
      </c>
      <c r="C30" s="189">
        <v>419906</v>
      </c>
      <c r="D30" s="189">
        <v>457634</v>
      </c>
      <c r="E30" s="189">
        <v>419906</v>
      </c>
      <c r="F30" s="190">
        <v>-8.244142699187563</v>
      </c>
    </row>
    <row r="31" spans="1:7" ht="15.6" customHeight="1">
      <c r="A31" s="188" t="s">
        <v>180</v>
      </c>
      <c r="B31" s="189">
        <v>4006881</v>
      </c>
      <c r="C31" s="189">
        <v>3355802</v>
      </c>
      <c r="D31" s="189">
        <v>4006881</v>
      </c>
      <c r="E31" s="189">
        <v>3355802</v>
      </c>
      <c r="F31" s="190">
        <v>-16.249022618839941</v>
      </c>
    </row>
    <row r="32" spans="1:7" ht="15.6" customHeight="1">
      <c r="A32" s="188" t="s">
        <v>181</v>
      </c>
      <c r="B32" s="189">
        <v>22955435</v>
      </c>
      <c r="C32" s="189">
        <v>22116565</v>
      </c>
      <c r="D32" s="189">
        <v>22955435</v>
      </c>
      <c r="E32" s="189">
        <v>22116565</v>
      </c>
      <c r="F32" s="190">
        <v>-3.6543415535362271</v>
      </c>
    </row>
    <row r="33" spans="1:6" ht="15.6" customHeight="1">
      <c r="A33" s="188" t="s">
        <v>182</v>
      </c>
      <c r="B33" s="189">
        <v>3328548</v>
      </c>
      <c r="C33" s="189">
        <v>2979732</v>
      </c>
      <c r="D33" s="189">
        <v>3328548</v>
      </c>
      <c r="E33" s="189">
        <v>2979732</v>
      </c>
      <c r="F33" s="190">
        <v>-10.479524405236161</v>
      </c>
    </row>
    <row r="34" spans="1:6" ht="15.6" customHeight="1">
      <c r="A34" s="188" t="s">
        <v>183</v>
      </c>
      <c r="B34" s="189">
        <v>207165</v>
      </c>
      <c r="C34" s="189">
        <v>161592</v>
      </c>
      <c r="D34" s="189">
        <v>207165</v>
      </c>
      <c r="E34" s="189">
        <v>161592</v>
      </c>
      <c r="F34" s="190">
        <v>-21.99840706683079</v>
      </c>
    </row>
    <row r="35" spans="1:6" ht="15.6" customHeight="1">
      <c r="A35" s="156" t="s">
        <v>153</v>
      </c>
      <c r="B35" s="76">
        <f>SUM(B7:B34)</f>
        <v>208167846</v>
      </c>
      <c r="C35" s="77">
        <f>SUM(C7:C34)</f>
        <v>201786337</v>
      </c>
      <c r="D35" s="178">
        <f>SUM(D7:D34)</f>
        <v>208167846</v>
      </c>
      <c r="E35" s="78">
        <f>SUM(E7:E34)</f>
        <v>201786337</v>
      </c>
      <c r="F35" s="140">
        <f>E35*100/D35-100</f>
        <v>-3.0655594140124833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0" priority="2">
      <formula>MOD(ROW(),2)=0</formula>
    </cfRule>
  </conditionalFormatting>
  <conditionalFormatting sqref="F7:F35">
    <cfRule type="expression" dxfId="2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6B156C-C7C6-41E6-8203-8A550041501F}">
  <sheetPr codeName="Hoja26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4</v>
      </c>
      <c r="C7" s="189">
        <v>2</v>
      </c>
      <c r="D7" s="189">
        <v>4</v>
      </c>
      <c r="E7" s="189">
        <v>2</v>
      </c>
      <c r="F7" s="190">
        <v>-50</v>
      </c>
      <c r="G7" s="37"/>
    </row>
    <row r="8" spans="1:14" ht="15.6" customHeight="1">
      <c r="A8" s="188" t="s">
        <v>11</v>
      </c>
      <c r="B8" s="189">
        <v>1</v>
      </c>
      <c r="C8" s="189">
        <v>0</v>
      </c>
      <c r="D8" s="189">
        <v>1</v>
      </c>
      <c r="E8" s="189">
        <v>0</v>
      </c>
      <c r="F8" s="190">
        <v>-100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12</v>
      </c>
      <c r="C12" s="189">
        <v>9</v>
      </c>
      <c r="D12" s="189">
        <v>12</v>
      </c>
      <c r="E12" s="189">
        <v>9</v>
      </c>
      <c r="F12" s="190">
        <v>-25</v>
      </c>
    </row>
    <row r="13" spans="1:14" ht="15.6" customHeight="1">
      <c r="A13" s="188" t="s">
        <v>175</v>
      </c>
      <c r="B13" s="189">
        <v>15</v>
      </c>
      <c r="C13" s="189">
        <v>15</v>
      </c>
      <c r="D13" s="189">
        <v>15</v>
      </c>
      <c r="E13" s="189">
        <v>15</v>
      </c>
      <c r="F13" s="190">
        <v>0</v>
      </c>
    </row>
    <row r="14" spans="1:14" ht="15.6" customHeight="1">
      <c r="A14" s="188" t="s">
        <v>148</v>
      </c>
      <c r="B14" s="189">
        <v>24</v>
      </c>
      <c r="C14" s="189">
        <v>23</v>
      </c>
      <c r="D14" s="189">
        <v>24</v>
      </c>
      <c r="E14" s="189">
        <v>23</v>
      </c>
      <c r="F14" s="190">
        <v>-4.1666666666666714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0</v>
      </c>
      <c r="C16" s="189">
        <v>6</v>
      </c>
      <c r="D16" s="189">
        <v>0</v>
      </c>
      <c r="E16" s="189">
        <v>6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1</v>
      </c>
      <c r="D18" s="189">
        <v>0</v>
      </c>
      <c r="E18" s="189">
        <v>1</v>
      </c>
      <c r="F18" s="190" t="s">
        <v>151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0</v>
      </c>
      <c r="C21" s="189">
        <v>0</v>
      </c>
      <c r="D21" s="189">
        <v>0</v>
      </c>
      <c r="E21" s="189">
        <v>0</v>
      </c>
      <c r="F21" s="190" t="s">
        <v>151</v>
      </c>
    </row>
    <row r="22" spans="1:7" ht="15.6" customHeight="1">
      <c r="A22" s="188" t="s">
        <v>146</v>
      </c>
      <c r="B22" s="189">
        <v>82</v>
      </c>
      <c r="C22" s="189">
        <v>110</v>
      </c>
      <c r="D22" s="189">
        <v>82</v>
      </c>
      <c r="E22" s="189">
        <v>110</v>
      </c>
      <c r="F22" s="190">
        <v>34.146341463414643</v>
      </c>
    </row>
    <row r="23" spans="1:7" ht="15.6" customHeight="1">
      <c r="A23" s="188" t="s">
        <v>165</v>
      </c>
      <c r="B23" s="189">
        <v>4</v>
      </c>
      <c r="C23" s="189">
        <v>9</v>
      </c>
      <c r="D23" s="189">
        <v>4</v>
      </c>
      <c r="E23" s="189">
        <v>9</v>
      </c>
      <c r="F23" s="190">
        <v>125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69</v>
      </c>
      <c r="C28" s="189">
        <v>90</v>
      </c>
      <c r="D28" s="189">
        <v>69</v>
      </c>
      <c r="E28" s="189">
        <v>90</v>
      </c>
      <c r="F28" s="190">
        <v>30.434782608695659</v>
      </c>
    </row>
    <row r="29" spans="1:7" ht="15.6" customHeight="1">
      <c r="A29" s="188" t="s">
        <v>178</v>
      </c>
      <c r="B29" s="189">
        <v>0</v>
      </c>
      <c r="C29" s="189">
        <v>0</v>
      </c>
      <c r="D29" s="189">
        <v>0</v>
      </c>
      <c r="E29" s="189">
        <v>0</v>
      </c>
      <c r="F29" s="190" t="s">
        <v>151</v>
      </c>
    </row>
    <row r="30" spans="1:7" ht="15.6" customHeight="1">
      <c r="A30" s="188" t="s">
        <v>179</v>
      </c>
      <c r="B30" s="189">
        <v>1</v>
      </c>
      <c r="C30" s="189">
        <v>1</v>
      </c>
      <c r="D30" s="189">
        <v>1</v>
      </c>
      <c r="E30" s="189">
        <v>1</v>
      </c>
      <c r="F30" s="190">
        <v>0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7</v>
      </c>
      <c r="C32" s="189">
        <v>10</v>
      </c>
      <c r="D32" s="189">
        <v>7</v>
      </c>
      <c r="E32" s="189">
        <v>10</v>
      </c>
      <c r="F32" s="190">
        <v>42.857142857142861</v>
      </c>
    </row>
    <row r="33" spans="1:6" ht="15.6" customHeight="1">
      <c r="A33" s="188" t="s">
        <v>182</v>
      </c>
      <c r="B33" s="189">
        <v>4</v>
      </c>
      <c r="C33" s="189">
        <v>6</v>
      </c>
      <c r="D33" s="189">
        <v>4</v>
      </c>
      <c r="E33" s="189">
        <v>6</v>
      </c>
      <c r="F33" s="190">
        <v>50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223</v>
      </c>
      <c r="C35" s="77">
        <f>SUM(C7:C34)</f>
        <v>282</v>
      </c>
      <c r="D35" s="178">
        <f>SUM(D7:D34)</f>
        <v>223</v>
      </c>
      <c r="E35" s="178">
        <f>SUM(E7:E34)</f>
        <v>282</v>
      </c>
      <c r="F35" s="140">
        <f>E35*100/D35-100</f>
        <v>26.457399103139011</v>
      </c>
    </row>
    <row r="36" spans="1:6" ht="15.6" customHeight="1">
      <c r="A36" s="73" t="s">
        <v>161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28" priority="2">
      <formula>MOD(ROW(),2)=0</formula>
    </cfRule>
  </conditionalFormatting>
  <conditionalFormatting sqref="F7:F35">
    <cfRule type="expression" dxfId="2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6D0577-9020-4C35-9826-78E0E30A2101}">
  <sheetPr codeName="Hoja27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9704</v>
      </c>
      <c r="C7" s="189">
        <v>5677</v>
      </c>
      <c r="D7" s="189">
        <v>9704</v>
      </c>
      <c r="E7" s="189">
        <v>5677</v>
      </c>
      <c r="F7" s="190">
        <v>-41.49835119538335</v>
      </c>
      <c r="G7" s="37"/>
    </row>
    <row r="8" spans="1:14" ht="15.6" customHeight="1">
      <c r="A8" s="188" t="s">
        <v>11</v>
      </c>
      <c r="B8" s="189">
        <v>8151</v>
      </c>
      <c r="C8" s="189">
        <v>10267</v>
      </c>
      <c r="D8" s="189">
        <v>8151</v>
      </c>
      <c r="E8" s="189">
        <v>10267</v>
      </c>
      <c r="F8" s="190">
        <v>25.960004907373332</v>
      </c>
      <c r="G8" s="6"/>
    </row>
    <row r="9" spans="1:14" ht="15.6" customHeight="1">
      <c r="A9" s="188" t="s">
        <v>8</v>
      </c>
      <c r="B9" s="189">
        <v>40825</v>
      </c>
      <c r="C9" s="189">
        <v>40956</v>
      </c>
      <c r="D9" s="189">
        <v>40825</v>
      </c>
      <c r="E9" s="189">
        <v>40956</v>
      </c>
      <c r="F9" s="190">
        <v>0.32088181261481452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362170</v>
      </c>
      <c r="C11" s="189">
        <v>399875</v>
      </c>
      <c r="D11" s="189">
        <v>362170</v>
      </c>
      <c r="E11" s="189">
        <v>399875</v>
      </c>
      <c r="F11" s="190">
        <v>10.41085677996521</v>
      </c>
    </row>
    <row r="12" spans="1:14" ht="15.6" customHeight="1">
      <c r="A12" s="188" t="s">
        <v>6</v>
      </c>
      <c r="B12" s="189">
        <v>33070</v>
      </c>
      <c r="C12" s="189">
        <v>15109</v>
      </c>
      <c r="D12" s="189">
        <v>33070</v>
      </c>
      <c r="E12" s="189">
        <v>15109</v>
      </c>
      <c r="F12" s="190">
        <v>-54.312065315996371</v>
      </c>
    </row>
    <row r="13" spans="1:14" ht="15.6" customHeight="1">
      <c r="A13" s="188" t="s">
        <v>175</v>
      </c>
      <c r="B13" s="189">
        <v>300476</v>
      </c>
      <c r="C13" s="189">
        <v>308099</v>
      </c>
      <c r="D13" s="189">
        <v>300476</v>
      </c>
      <c r="E13" s="189">
        <v>308099</v>
      </c>
      <c r="F13" s="190">
        <v>2.5369746668619091</v>
      </c>
    </row>
    <row r="14" spans="1:14" ht="15.6" customHeight="1">
      <c r="A14" s="188" t="s">
        <v>148</v>
      </c>
      <c r="B14" s="189">
        <v>179890</v>
      </c>
      <c r="C14" s="189">
        <v>179492</v>
      </c>
      <c r="D14" s="189">
        <v>179890</v>
      </c>
      <c r="E14" s="189">
        <v>179492</v>
      </c>
      <c r="F14" s="190">
        <v>-0.22124631719384519</v>
      </c>
    </row>
    <row r="15" spans="1:14" ht="15.6" customHeight="1">
      <c r="A15" s="188" t="s">
        <v>145</v>
      </c>
      <c r="B15" s="189">
        <v>13</v>
      </c>
      <c r="C15" s="189">
        <v>4367</v>
      </c>
      <c r="D15" s="189">
        <v>13</v>
      </c>
      <c r="E15" s="189">
        <v>4367</v>
      </c>
      <c r="F15" s="190">
        <v>33492.307692307702</v>
      </c>
    </row>
    <row r="16" spans="1:14" ht="15.6" customHeight="1">
      <c r="A16" s="188" t="s">
        <v>144</v>
      </c>
      <c r="B16" s="189">
        <v>0</v>
      </c>
      <c r="C16" s="189">
        <v>8115</v>
      </c>
      <c r="D16" s="189">
        <v>0</v>
      </c>
      <c r="E16" s="189">
        <v>8115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134674</v>
      </c>
      <c r="C18" s="189">
        <v>147737</v>
      </c>
      <c r="D18" s="189">
        <v>134674</v>
      </c>
      <c r="E18" s="189">
        <v>147737</v>
      </c>
      <c r="F18" s="190">
        <v>9.699719322215131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4194</v>
      </c>
      <c r="C21" s="189">
        <v>2894</v>
      </c>
      <c r="D21" s="189">
        <v>4194</v>
      </c>
      <c r="E21" s="189">
        <v>2894</v>
      </c>
      <c r="F21" s="190">
        <v>-30.996661897949451</v>
      </c>
    </row>
    <row r="22" spans="1:7" ht="15.6" customHeight="1">
      <c r="A22" s="188" t="s">
        <v>146</v>
      </c>
      <c r="B22" s="189">
        <v>343509</v>
      </c>
      <c r="C22" s="189">
        <v>416065</v>
      </c>
      <c r="D22" s="189">
        <v>343509</v>
      </c>
      <c r="E22" s="189">
        <v>416065</v>
      </c>
      <c r="F22" s="190">
        <v>21.122008448104712</v>
      </c>
    </row>
    <row r="23" spans="1:7" ht="15.6" customHeight="1">
      <c r="A23" s="188" t="s">
        <v>165</v>
      </c>
      <c r="B23" s="189">
        <v>35376</v>
      </c>
      <c r="C23" s="189">
        <v>38904</v>
      </c>
      <c r="D23" s="189">
        <v>35376</v>
      </c>
      <c r="E23" s="189">
        <v>38904</v>
      </c>
      <c r="F23" s="190">
        <v>9.9728629579375792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41045</v>
      </c>
      <c r="C25" s="189">
        <v>42318</v>
      </c>
      <c r="D25" s="189">
        <v>41045</v>
      </c>
      <c r="E25" s="189">
        <v>42318</v>
      </c>
      <c r="F25" s="190">
        <v>3.1014739919600491</v>
      </c>
    </row>
    <row r="26" spans="1:7" ht="15.6" customHeight="1">
      <c r="A26" s="188" t="s">
        <v>152</v>
      </c>
      <c r="B26" s="189">
        <v>8773</v>
      </c>
      <c r="C26" s="189">
        <v>7749</v>
      </c>
      <c r="D26" s="189">
        <v>8773</v>
      </c>
      <c r="E26" s="189">
        <v>7749</v>
      </c>
      <c r="F26" s="190">
        <v>-11.67217599452867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578376</v>
      </c>
      <c r="C28" s="189">
        <v>684691</v>
      </c>
      <c r="D28" s="189">
        <v>578376</v>
      </c>
      <c r="E28" s="189">
        <v>684691</v>
      </c>
      <c r="F28" s="190">
        <v>18.38164100861724</v>
      </c>
    </row>
    <row r="29" spans="1:7" ht="15.6" customHeight="1">
      <c r="A29" s="188" t="s">
        <v>178</v>
      </c>
      <c r="B29" s="189">
        <v>11090</v>
      </c>
      <c r="C29" s="189">
        <v>6048</v>
      </c>
      <c r="D29" s="189">
        <v>11090</v>
      </c>
      <c r="E29" s="189">
        <v>6048</v>
      </c>
      <c r="F29" s="190">
        <v>-45.4643823264202</v>
      </c>
    </row>
    <row r="30" spans="1:7" ht="15.6" customHeight="1">
      <c r="A30" s="188" t="s">
        <v>179</v>
      </c>
      <c r="B30" s="189">
        <v>310</v>
      </c>
      <c r="C30" s="189">
        <v>295</v>
      </c>
      <c r="D30" s="189">
        <v>310</v>
      </c>
      <c r="E30" s="189">
        <v>295</v>
      </c>
      <c r="F30" s="190">
        <v>-4.8387096774193594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75337</v>
      </c>
      <c r="C32" s="189">
        <v>69995</v>
      </c>
      <c r="D32" s="189">
        <v>75337</v>
      </c>
      <c r="E32" s="189">
        <v>69995</v>
      </c>
      <c r="F32" s="190">
        <v>-7.0908053147855696</v>
      </c>
    </row>
    <row r="33" spans="1:6" ht="15.6" customHeight="1">
      <c r="A33" s="188" t="s">
        <v>182</v>
      </c>
      <c r="B33" s="189">
        <v>6811</v>
      </c>
      <c r="C33" s="189">
        <v>9809</v>
      </c>
      <c r="D33" s="189">
        <v>6811</v>
      </c>
      <c r="E33" s="189">
        <v>9809</v>
      </c>
      <c r="F33" s="190">
        <v>44.017031272940841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2173794</v>
      </c>
      <c r="C35" s="77">
        <f>SUM(C7:C34)</f>
        <v>2398462</v>
      </c>
      <c r="D35" s="76">
        <f>SUM(D7:D34)</f>
        <v>2173794</v>
      </c>
      <c r="E35" s="78">
        <f>SUM(E7:E34)</f>
        <v>2398462</v>
      </c>
      <c r="F35" s="140">
        <f>E35*100/D35-100</f>
        <v>10.335293960697285</v>
      </c>
    </row>
    <row r="36" spans="1:6" ht="15.6" customHeight="1">
      <c r="A36" s="73" t="s">
        <v>80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6" priority="2">
      <formula>MOD(ROW(),2)=0</formula>
    </cfRule>
  </conditionalFormatting>
  <conditionalFormatting sqref="F7:F35">
    <cfRule type="expression" dxfId="2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047A69-7DE4-4CE3-86ED-667D46CD53BE}">
  <sheetPr codeName="Hoja28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5990</v>
      </c>
      <c r="C8" s="189">
        <v>10267</v>
      </c>
      <c r="D8" s="189">
        <v>5990</v>
      </c>
      <c r="E8" s="189">
        <v>10267</v>
      </c>
      <c r="F8" s="190">
        <v>71.402337228714515</v>
      </c>
      <c r="G8" s="6"/>
    </row>
    <row r="9" spans="1:14" ht="15.6" customHeight="1">
      <c r="A9" s="188" t="s">
        <v>8</v>
      </c>
      <c r="B9" s="189">
        <v>40825</v>
      </c>
      <c r="C9" s="189">
        <v>40956</v>
      </c>
      <c r="D9" s="189">
        <v>40825</v>
      </c>
      <c r="E9" s="189">
        <v>40956</v>
      </c>
      <c r="F9" s="190">
        <v>0.32088181261481452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362170</v>
      </c>
      <c r="C11" s="189">
        <v>399875</v>
      </c>
      <c r="D11" s="189">
        <v>362170</v>
      </c>
      <c r="E11" s="189">
        <v>399875</v>
      </c>
      <c r="F11" s="190">
        <v>10.41085677996521</v>
      </c>
    </row>
    <row r="12" spans="1:14" ht="15.6" customHeight="1">
      <c r="A12" s="188" t="s">
        <v>6</v>
      </c>
      <c r="B12" s="189">
        <v>1817</v>
      </c>
      <c r="C12" s="189">
        <v>2590</v>
      </c>
      <c r="D12" s="189">
        <v>1817</v>
      </c>
      <c r="E12" s="189">
        <v>2590</v>
      </c>
      <c r="F12" s="190">
        <v>42.542652724270773</v>
      </c>
    </row>
    <row r="13" spans="1:14" ht="15.6" customHeight="1">
      <c r="A13" s="188" t="s">
        <v>175</v>
      </c>
      <c r="B13" s="189">
        <v>244370</v>
      </c>
      <c r="C13" s="189">
        <v>256861</v>
      </c>
      <c r="D13" s="189">
        <v>244370</v>
      </c>
      <c r="E13" s="189">
        <v>256861</v>
      </c>
      <c r="F13" s="190">
        <v>5.1115112329664072</v>
      </c>
    </row>
    <row r="14" spans="1:14" ht="15.6" customHeight="1">
      <c r="A14" s="188" t="s">
        <v>148</v>
      </c>
      <c r="B14" s="189">
        <v>68854</v>
      </c>
      <c r="C14" s="189">
        <v>68438</v>
      </c>
      <c r="D14" s="189">
        <v>68854</v>
      </c>
      <c r="E14" s="189">
        <v>68438</v>
      </c>
      <c r="F14" s="190">
        <v>-0.60417695413484296</v>
      </c>
    </row>
    <row r="15" spans="1:14" ht="15.6" customHeight="1">
      <c r="A15" s="188" t="s">
        <v>145</v>
      </c>
      <c r="B15" s="189">
        <v>13</v>
      </c>
      <c r="C15" s="189">
        <v>4367</v>
      </c>
      <c r="D15" s="189">
        <v>13</v>
      </c>
      <c r="E15" s="189">
        <v>4367</v>
      </c>
      <c r="F15" s="190">
        <v>33492.307692307702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134674</v>
      </c>
      <c r="C18" s="189">
        <v>146889</v>
      </c>
      <c r="D18" s="189">
        <v>134674</v>
      </c>
      <c r="E18" s="189">
        <v>146889</v>
      </c>
      <c r="F18" s="190">
        <v>9.0700506408066843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4194</v>
      </c>
      <c r="C21" s="189">
        <v>2894</v>
      </c>
      <c r="D21" s="189">
        <v>4194</v>
      </c>
      <c r="E21" s="189">
        <v>2894</v>
      </c>
      <c r="F21" s="190">
        <v>-30.996661897949451</v>
      </c>
    </row>
    <row r="22" spans="1:7" ht="15.6" customHeight="1">
      <c r="A22" s="188" t="s">
        <v>146</v>
      </c>
      <c r="B22" s="189">
        <v>100658</v>
      </c>
      <c r="C22" s="189">
        <v>97332</v>
      </c>
      <c r="D22" s="189">
        <v>100658</v>
      </c>
      <c r="E22" s="189">
        <v>97332</v>
      </c>
      <c r="F22" s="190">
        <v>-3.3042579824753062</v>
      </c>
    </row>
    <row r="23" spans="1:7" ht="15.6" customHeight="1">
      <c r="A23" s="188" t="s">
        <v>165</v>
      </c>
      <c r="B23" s="189">
        <v>25068</v>
      </c>
      <c r="C23" s="189">
        <v>26476</v>
      </c>
      <c r="D23" s="189">
        <v>25068</v>
      </c>
      <c r="E23" s="189">
        <v>26476</v>
      </c>
      <c r="F23" s="190">
        <v>5.6167225147598572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41045</v>
      </c>
      <c r="C25" s="189">
        <v>42318</v>
      </c>
      <c r="D25" s="189">
        <v>41045</v>
      </c>
      <c r="E25" s="189">
        <v>42318</v>
      </c>
      <c r="F25" s="190">
        <v>3.1014739919600491</v>
      </c>
    </row>
    <row r="26" spans="1:7" ht="15.6" customHeight="1">
      <c r="A26" s="188" t="s">
        <v>152</v>
      </c>
      <c r="B26" s="189">
        <v>8773</v>
      </c>
      <c r="C26" s="189">
        <v>7749</v>
      </c>
      <c r="D26" s="189">
        <v>8773</v>
      </c>
      <c r="E26" s="189">
        <v>7749</v>
      </c>
      <c r="F26" s="190">
        <v>-11.67217599452867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404236</v>
      </c>
      <c r="C28" s="189">
        <v>430337</v>
      </c>
      <c r="D28" s="189">
        <v>404236</v>
      </c>
      <c r="E28" s="189">
        <v>430337</v>
      </c>
      <c r="F28" s="190">
        <v>6.4568717283962807</v>
      </c>
    </row>
    <row r="29" spans="1:7" ht="15.6" customHeight="1">
      <c r="A29" s="188" t="s">
        <v>178</v>
      </c>
      <c r="B29" s="189">
        <v>11086</v>
      </c>
      <c r="C29" s="189">
        <v>6048</v>
      </c>
      <c r="D29" s="189">
        <v>11086</v>
      </c>
      <c r="E29" s="189">
        <v>6048</v>
      </c>
      <c r="F29" s="190">
        <v>-45.444705033375428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51083</v>
      </c>
      <c r="C32" s="189">
        <v>51267</v>
      </c>
      <c r="D32" s="189">
        <v>51083</v>
      </c>
      <c r="E32" s="189">
        <v>51267</v>
      </c>
      <c r="F32" s="190">
        <v>0.36019810895993493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79" t="s">
        <v>153</v>
      </c>
      <c r="B35" s="178">
        <f>SUM(B7:B34)</f>
        <v>1504856</v>
      </c>
      <c r="C35" s="77">
        <f>SUM(C7:C34)</f>
        <v>1594664</v>
      </c>
      <c r="D35" s="76">
        <f>SUM(D7:D34)</f>
        <v>1504856</v>
      </c>
      <c r="E35" s="78">
        <f>SUM(E7:E34)</f>
        <v>1594664</v>
      </c>
      <c r="F35" s="140">
        <f>E35*100/D35-100</f>
        <v>5.9678799832010441</v>
      </c>
    </row>
    <row r="36" spans="1:6" ht="15.6" customHeight="1">
      <c r="A36" s="73" t="s">
        <v>85</v>
      </c>
      <c r="B36" s="72"/>
      <c r="C36" s="23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4" priority="2">
      <formula>MOD(ROW(),2)=0</formula>
    </cfRule>
  </conditionalFormatting>
  <conditionalFormatting sqref="F7:F35">
    <cfRule type="expression" dxfId="2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165019-0A6F-41E3-83E7-A8E529EE0399}">
  <sheetPr codeName="Hoja29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9704</v>
      </c>
      <c r="C7" s="189">
        <v>5677</v>
      </c>
      <c r="D7" s="189">
        <v>9704</v>
      </c>
      <c r="E7" s="189">
        <v>5677</v>
      </c>
      <c r="F7" s="190">
        <v>-41.49835119538335</v>
      </c>
      <c r="G7" s="13"/>
    </row>
    <row r="8" spans="1:14" ht="15.6" customHeight="1">
      <c r="A8" s="188" t="s">
        <v>11</v>
      </c>
      <c r="B8" s="189">
        <v>2161</v>
      </c>
      <c r="C8" s="189">
        <v>0</v>
      </c>
      <c r="D8" s="189">
        <v>2161</v>
      </c>
      <c r="E8" s="189">
        <v>0</v>
      </c>
      <c r="F8" s="190">
        <v>-100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31253</v>
      </c>
      <c r="C12" s="189">
        <v>12519</v>
      </c>
      <c r="D12" s="189">
        <v>31253</v>
      </c>
      <c r="E12" s="189">
        <v>12519</v>
      </c>
      <c r="F12" s="190">
        <v>-59.943045467635109</v>
      </c>
    </row>
    <row r="13" spans="1:14" ht="15.6" customHeight="1">
      <c r="A13" s="188" t="s">
        <v>175</v>
      </c>
      <c r="B13" s="189">
        <v>56106</v>
      </c>
      <c r="C13" s="189">
        <v>51238</v>
      </c>
      <c r="D13" s="189">
        <v>56106</v>
      </c>
      <c r="E13" s="189">
        <v>51238</v>
      </c>
      <c r="F13" s="190">
        <v>-8.6764338929882712</v>
      </c>
    </row>
    <row r="14" spans="1:14" ht="15.6" customHeight="1">
      <c r="A14" s="188" t="s">
        <v>148</v>
      </c>
      <c r="B14" s="189">
        <v>111036</v>
      </c>
      <c r="C14" s="189">
        <v>111054</v>
      </c>
      <c r="D14" s="189">
        <v>111036</v>
      </c>
      <c r="E14" s="189">
        <v>111054</v>
      </c>
      <c r="F14" s="190">
        <v>1.621095860801347E-2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0</v>
      </c>
      <c r="C16" s="189">
        <v>8115</v>
      </c>
      <c r="D16" s="189">
        <v>0</v>
      </c>
      <c r="E16" s="189">
        <v>8115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848</v>
      </c>
      <c r="D18" s="189">
        <v>0</v>
      </c>
      <c r="E18" s="189">
        <v>848</v>
      </c>
      <c r="F18" s="190" t="s">
        <v>151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0</v>
      </c>
      <c r="C21" s="189">
        <v>0</v>
      </c>
      <c r="D21" s="189">
        <v>0</v>
      </c>
      <c r="E21" s="189">
        <v>0</v>
      </c>
      <c r="F21" s="190" t="s">
        <v>151</v>
      </c>
    </row>
    <row r="22" spans="1:7" ht="15.6" customHeight="1">
      <c r="A22" s="188" t="s">
        <v>146</v>
      </c>
      <c r="B22" s="189">
        <v>242851</v>
      </c>
      <c r="C22" s="189">
        <v>318733</v>
      </c>
      <c r="D22" s="189">
        <v>242851</v>
      </c>
      <c r="E22" s="189">
        <v>318733</v>
      </c>
      <c r="F22" s="190">
        <v>31.24631975985276</v>
      </c>
    </row>
    <row r="23" spans="1:7" ht="15.6" customHeight="1">
      <c r="A23" s="188" t="s">
        <v>165</v>
      </c>
      <c r="B23" s="189">
        <v>10308</v>
      </c>
      <c r="C23" s="189">
        <v>12428</v>
      </c>
      <c r="D23" s="189">
        <v>10308</v>
      </c>
      <c r="E23" s="189">
        <v>12428</v>
      </c>
      <c r="F23" s="190">
        <v>20.566550252231281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174140</v>
      </c>
      <c r="C28" s="189">
        <v>254354</v>
      </c>
      <c r="D28" s="189">
        <v>174140</v>
      </c>
      <c r="E28" s="189">
        <v>254354</v>
      </c>
      <c r="F28" s="190">
        <v>46.062937866084752</v>
      </c>
    </row>
    <row r="29" spans="1:7" ht="15.6" customHeight="1">
      <c r="A29" s="188" t="s">
        <v>178</v>
      </c>
      <c r="B29" s="189">
        <v>4</v>
      </c>
      <c r="C29" s="189">
        <v>0</v>
      </c>
      <c r="D29" s="189">
        <v>4</v>
      </c>
      <c r="E29" s="189">
        <v>0</v>
      </c>
      <c r="F29" s="190">
        <v>-100</v>
      </c>
    </row>
    <row r="30" spans="1:7" ht="15.6" customHeight="1">
      <c r="A30" s="188" t="s">
        <v>179</v>
      </c>
      <c r="B30" s="189">
        <v>310</v>
      </c>
      <c r="C30" s="189">
        <v>295</v>
      </c>
      <c r="D30" s="189">
        <v>310</v>
      </c>
      <c r="E30" s="189">
        <v>295</v>
      </c>
      <c r="F30" s="190">
        <v>-4.8387096774193594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24254</v>
      </c>
      <c r="C32" s="189">
        <v>18728</v>
      </c>
      <c r="D32" s="189">
        <v>24254</v>
      </c>
      <c r="E32" s="189">
        <v>18728</v>
      </c>
      <c r="F32" s="190">
        <v>-22.783870701739911</v>
      </c>
    </row>
    <row r="33" spans="1:6" ht="15.6" customHeight="1">
      <c r="A33" s="188" t="s">
        <v>182</v>
      </c>
      <c r="B33" s="189">
        <v>6811</v>
      </c>
      <c r="C33" s="189">
        <v>9809</v>
      </c>
      <c r="D33" s="189">
        <v>6811</v>
      </c>
      <c r="E33" s="189">
        <v>9809</v>
      </c>
      <c r="F33" s="190">
        <v>44.017031272940841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79" t="s">
        <v>153</v>
      </c>
      <c r="B35" s="76">
        <f>SUM(B7:B34)</f>
        <v>668938</v>
      </c>
      <c r="C35" s="77">
        <f>SUM(C7:C34)</f>
        <v>803798</v>
      </c>
      <c r="D35" s="76">
        <f>SUM(D7:D34)</f>
        <v>668938</v>
      </c>
      <c r="E35" s="178">
        <f>SUM(E7:E34)</f>
        <v>803798</v>
      </c>
      <c r="F35" s="140">
        <f>E35*100/D35-100</f>
        <v>20.160313810846446</v>
      </c>
    </row>
    <row r="36" spans="1:6" ht="15.6" customHeight="1">
      <c r="A36" s="73" t="s">
        <v>159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22" priority="2">
      <formula>MOD(ROW(),2)=0</formula>
    </cfRule>
  </conditionalFormatting>
  <conditionalFormatting sqref="F7:F35">
    <cfRule type="expression" dxfId="2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424B8A-8850-4D06-BA9B-6F4EA4062830}">
  <sheetPr codeName="Hoja3">
    <pageSetUpPr fitToPage="1"/>
  </sheetPr>
  <dimension ref="A1:O39"/>
  <sheetViews>
    <sheetView workbookViewId="0"/>
  </sheetViews>
  <sheetFormatPr baseColWidth="10" defaultColWidth="8.85546875" defaultRowHeight="15"/>
  <cols>
    <col min="1" max="1" width="32.85546875" customWidth="1"/>
    <col min="2" max="2" width="18.7109375" customWidth="1"/>
    <col min="3" max="3" width="22.5703125" customWidth="1"/>
    <col min="4" max="8" width="15.42578125" customWidth="1"/>
    <col min="9" max="9" width="11.85546875" customWidth="1"/>
    <col min="10" max="10" width="10.5703125" customWidth="1"/>
    <col min="11" max="11" width="11.140625" customWidth="1"/>
  </cols>
  <sheetData>
    <row r="1" spans="1:15" ht="19.149999999999999" customHeight="1">
      <c r="A1" s="32" t="s">
        <v>20</v>
      </c>
      <c r="B1" s="13"/>
      <c r="C1" s="13"/>
      <c r="D1" s="13"/>
      <c r="E1" s="5"/>
      <c r="G1" s="4"/>
      <c r="H1" s="4"/>
      <c r="I1" s="4"/>
      <c r="J1" s="14"/>
      <c r="K1" s="14"/>
      <c r="L1" s="4"/>
    </row>
    <row r="2" spans="1:15" ht="15" customHeight="1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3"/>
    </row>
    <row r="3" spans="1:15" ht="15" customHeight="1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3"/>
    </row>
    <row r="4" spans="1:15" ht="15" customHeight="1">
      <c r="A4" s="31" t="s">
        <v>19</v>
      </c>
      <c r="B4" s="13"/>
      <c r="C4" s="13"/>
      <c r="D4" s="13"/>
      <c r="E4" s="13"/>
      <c r="F4" s="13"/>
      <c r="G4" s="13"/>
      <c r="H4" s="33"/>
      <c r="I4" s="34" t="s">
        <v>172</v>
      </c>
      <c r="J4" s="13"/>
      <c r="K4" s="13"/>
    </row>
    <row r="5" spans="1:15" ht="15" customHeight="1">
      <c r="A5" s="268" t="s">
        <v>15</v>
      </c>
      <c r="B5" s="268"/>
      <c r="C5" s="268"/>
      <c r="D5" s="266" t="s">
        <v>154</v>
      </c>
      <c r="E5" s="266"/>
      <c r="F5" s="267" t="s">
        <v>0</v>
      </c>
      <c r="G5" s="267"/>
      <c r="H5" s="266" t="s">
        <v>12</v>
      </c>
      <c r="I5" s="266"/>
      <c r="J5" s="37"/>
      <c r="K5" s="7"/>
    </row>
    <row r="6" spans="1:15" ht="15" customHeight="1">
      <c r="A6" s="268"/>
      <c r="B6" s="268"/>
      <c r="C6" s="268"/>
      <c r="D6" s="164">
        <v>2024</v>
      </c>
      <c r="E6" s="164">
        <v>2025</v>
      </c>
      <c r="F6" s="164">
        <v>2024</v>
      </c>
      <c r="G6" s="164">
        <v>2025</v>
      </c>
      <c r="H6" s="164" t="s">
        <v>13</v>
      </c>
      <c r="I6" s="170" t="s">
        <v>14</v>
      </c>
      <c r="J6" s="166"/>
      <c r="K6" s="13"/>
    </row>
    <row r="7" spans="1:15" ht="15" customHeight="1">
      <c r="A7" s="269" t="s">
        <v>16</v>
      </c>
      <c r="B7" s="155" t="s">
        <v>21</v>
      </c>
      <c r="C7" s="148" t="s">
        <v>2</v>
      </c>
      <c r="D7" s="53" cm="1">
        <f t="array" ref="D7:G7">Líquidos!B35:E35</f>
        <v>15735939</v>
      </c>
      <c r="E7" s="53">
        <v>14053954</v>
      </c>
      <c r="F7" s="53">
        <v>15735939</v>
      </c>
      <c r="G7" s="53">
        <v>14053954</v>
      </c>
      <c r="H7" s="165">
        <f>G7-F7</f>
        <v>-1681985</v>
      </c>
      <c r="I7" s="142">
        <f>((G7*100/F7)-100)</f>
        <v>-10.688812405792874</v>
      </c>
      <c r="J7" s="171"/>
      <c r="K7" s="13"/>
    </row>
    <row r="8" spans="1:15" ht="15" customHeight="1">
      <c r="A8" s="269"/>
      <c r="B8" s="42" t="s">
        <v>22</v>
      </c>
      <c r="C8" s="42" t="s">
        <v>2</v>
      </c>
      <c r="D8" s="53" cm="1">
        <f t="array" ref="D8:G8">Sólidos!B35:E35</f>
        <v>7571864</v>
      </c>
      <c r="E8" s="53">
        <v>6173584</v>
      </c>
      <c r="F8" s="55">
        <v>7571864</v>
      </c>
      <c r="G8" s="53">
        <v>6173584</v>
      </c>
      <c r="H8" s="47">
        <f t="shared" ref="H8:H18" si="0">G8-F8</f>
        <v>-1398280</v>
      </c>
      <c r="I8" s="141">
        <f>((G8*100/F8)-100)</f>
        <v>-18.466787042133873</v>
      </c>
      <c r="J8" s="37"/>
      <c r="K8" s="13"/>
    </row>
    <row r="9" spans="1:15" ht="15" customHeight="1">
      <c r="A9" s="269"/>
      <c r="B9" s="262" t="s">
        <v>23</v>
      </c>
      <c r="C9" s="43" t="s">
        <v>2</v>
      </c>
      <c r="D9" s="53" cm="1">
        <f t="array" ref="D9:G9">'Mercancía general'!B35:E35</f>
        <v>21337150</v>
      </c>
      <c r="E9" s="66">
        <v>21534777</v>
      </c>
      <c r="F9" s="53">
        <v>21337150</v>
      </c>
      <c r="G9" s="67">
        <v>21534777</v>
      </c>
      <c r="H9" s="47">
        <f t="shared" si="0"/>
        <v>197627</v>
      </c>
      <c r="I9" s="142">
        <f t="shared" ref="I9:I30" si="1">((G9*100/F9)-100)</f>
        <v>0.92621085758875665</v>
      </c>
      <c r="J9" s="37"/>
      <c r="K9" s="13"/>
    </row>
    <row r="10" spans="1:15" ht="15" customHeight="1">
      <c r="A10" s="269"/>
      <c r="B10" s="262"/>
      <c r="C10" s="36" t="s">
        <v>24</v>
      </c>
      <c r="D10" s="56" cm="1">
        <f t="array" ref="D10:G10">'Mercancías contenedores'!B35:E35</f>
        <v>14778275</v>
      </c>
      <c r="E10" s="56">
        <v>14921964</v>
      </c>
      <c r="F10" s="68">
        <v>14778275</v>
      </c>
      <c r="G10" s="56">
        <v>14921964</v>
      </c>
      <c r="H10" s="48">
        <f t="shared" si="0"/>
        <v>143689</v>
      </c>
      <c r="I10" s="143">
        <f t="shared" si="1"/>
        <v>0.97229886438032054</v>
      </c>
      <c r="J10" s="37"/>
      <c r="K10" s="13"/>
    </row>
    <row r="11" spans="1:15" ht="15" customHeight="1">
      <c r="A11" s="269"/>
      <c r="B11" s="262"/>
      <c r="C11" s="36" t="s">
        <v>25</v>
      </c>
      <c r="D11" s="69">
        <f>D9-D10</f>
        <v>6558875</v>
      </c>
      <c r="E11" s="69">
        <f t="shared" ref="E11:G11" si="2">E9-E10</f>
        <v>6612813</v>
      </c>
      <c r="F11" s="70">
        <f t="shared" si="2"/>
        <v>6558875</v>
      </c>
      <c r="G11" s="71">
        <f t="shared" si="2"/>
        <v>6612813</v>
      </c>
      <c r="H11" s="48">
        <f t="shared" si="0"/>
        <v>53938</v>
      </c>
      <c r="I11" s="144">
        <f t="shared" si="1"/>
        <v>0.82236664062052967</v>
      </c>
      <c r="J11" s="37"/>
      <c r="K11" s="13"/>
    </row>
    <row r="12" spans="1:15" ht="15" customHeight="1">
      <c r="A12" s="269"/>
      <c r="B12" s="40"/>
      <c r="C12" s="41" t="s">
        <v>26</v>
      </c>
      <c r="D12" s="49">
        <f>SUM(D7,D8,D9)</f>
        <v>44644953</v>
      </c>
      <c r="E12" s="49">
        <f>SUM(E7,E8,E9)</f>
        <v>41762315</v>
      </c>
      <c r="F12" s="49">
        <f>SUM(F7,F8,F9)</f>
        <v>44644953</v>
      </c>
      <c r="G12" s="49">
        <f>SUM(G7,G8,G9)</f>
        <v>41762315</v>
      </c>
      <c r="H12" s="50">
        <f t="shared" si="0"/>
        <v>-2882638</v>
      </c>
      <c r="I12" s="145">
        <f t="shared" si="1"/>
        <v>-6.4568059910377826</v>
      </c>
      <c r="J12" s="37"/>
      <c r="K12" s="13"/>
    </row>
    <row r="13" spans="1:15" ht="15" customHeight="1">
      <c r="A13" s="264" t="s">
        <v>17</v>
      </c>
      <c r="B13" s="42" t="s">
        <v>27</v>
      </c>
      <c r="C13" s="43" t="s">
        <v>2</v>
      </c>
      <c r="D13" s="51" cm="1">
        <f t="array" ref="D13:G13">Pesca!B35:E35</f>
        <v>7853.1040000000012</v>
      </c>
      <c r="E13" s="52">
        <v>6444.5349999999999</v>
      </c>
      <c r="F13" s="53">
        <v>7853.1040000000012</v>
      </c>
      <c r="G13" s="54">
        <v>6444.5349999999999</v>
      </c>
      <c r="H13" s="53">
        <f>G13-F13</f>
        <v>-1408.5690000000013</v>
      </c>
      <c r="I13" s="146">
        <f t="shared" si="1"/>
        <v>-17.936461811788064</v>
      </c>
      <c r="J13" s="38"/>
      <c r="K13" s="13"/>
    </row>
    <row r="14" spans="1:15" ht="15" customHeight="1">
      <c r="A14" s="264"/>
      <c r="B14" s="262" t="s">
        <v>28</v>
      </c>
      <c r="C14" s="43" t="s">
        <v>2</v>
      </c>
      <c r="D14" s="55" cm="1">
        <f t="array" ref="D14:G14">Avituallamiento!B35:E35</f>
        <v>990882</v>
      </c>
      <c r="E14" s="53">
        <v>836784</v>
      </c>
      <c r="F14" s="53">
        <v>990882</v>
      </c>
      <c r="G14" s="52">
        <v>836784</v>
      </c>
      <c r="H14" s="53">
        <f>G14-F14</f>
        <v>-154098</v>
      </c>
      <c r="I14" s="142">
        <f t="shared" si="1"/>
        <v>-15.551599484095988</v>
      </c>
      <c r="J14" s="13"/>
      <c r="K14" s="13"/>
    </row>
    <row r="15" spans="1:15" ht="15" customHeight="1">
      <c r="A15" s="264"/>
      <c r="B15" s="262"/>
      <c r="C15" s="36" t="s">
        <v>29</v>
      </c>
      <c r="D15" s="56" cm="1">
        <f t="array" ref="D15:G15">'Avi. combustibles'!B35:E35</f>
        <v>848738</v>
      </c>
      <c r="E15" s="57">
        <v>691728</v>
      </c>
      <c r="F15" s="58">
        <v>848738</v>
      </c>
      <c r="G15" s="58">
        <v>691728</v>
      </c>
      <c r="H15" s="56">
        <f>G15-F15</f>
        <v>-157010</v>
      </c>
      <c r="I15" s="147">
        <f t="shared" si="1"/>
        <v>-18.499230622406444</v>
      </c>
      <c r="J15" s="13"/>
      <c r="K15" s="13"/>
      <c r="L15" s="39"/>
      <c r="O15" s="39"/>
    </row>
    <row r="16" spans="1:15" ht="15" customHeight="1">
      <c r="A16" s="264"/>
      <c r="B16" s="42" t="s">
        <v>30</v>
      </c>
      <c r="C16" s="43" t="s">
        <v>2</v>
      </c>
      <c r="D16" s="59" cm="1">
        <f t="array" ref="D16:G16">'Tráfico interior'!B35:E35</f>
        <v>360434</v>
      </c>
      <c r="E16" s="60">
        <v>291513</v>
      </c>
      <c r="F16" s="51">
        <v>360434</v>
      </c>
      <c r="G16" s="52">
        <v>291513</v>
      </c>
      <c r="H16" s="53">
        <f>G16-F16</f>
        <v>-68921</v>
      </c>
      <c r="I16" s="141">
        <f t="shared" si="1"/>
        <v>-19.121669986738212</v>
      </c>
      <c r="J16" s="13"/>
      <c r="K16" s="13"/>
    </row>
    <row r="17" spans="1:14" ht="15" customHeight="1">
      <c r="A17" s="264"/>
      <c r="B17" s="45"/>
      <c r="C17" s="45" t="s">
        <v>26</v>
      </c>
      <c r="D17" s="157">
        <f>SUM(D13,D14,D16)</f>
        <v>1359169.1040000001</v>
      </c>
      <c r="E17" s="158">
        <f t="shared" ref="E17:G17" si="3">SUM(E13,E14,E16)</f>
        <v>1134741.5350000001</v>
      </c>
      <c r="F17" s="158">
        <f t="shared" si="3"/>
        <v>1359169.1040000001</v>
      </c>
      <c r="G17" s="158">
        <f t="shared" si="3"/>
        <v>1134741.5350000001</v>
      </c>
      <c r="H17" s="159">
        <f>G17-F17</f>
        <v>-224427.5689999999</v>
      </c>
      <c r="I17" s="145">
        <f t="shared" si="1"/>
        <v>-16.512115257734692</v>
      </c>
      <c r="J17" s="13"/>
      <c r="K17" s="13"/>
    </row>
    <row r="18" spans="1:14" ht="15" customHeight="1">
      <c r="A18" s="265" t="s">
        <v>31</v>
      </c>
      <c r="B18" s="265"/>
      <c r="C18" s="265"/>
      <c r="D18" s="153">
        <f>D12+D17</f>
        <v>46004122.104000002</v>
      </c>
      <c r="E18" s="172">
        <f>E12+E17</f>
        <v>42897056.534999996</v>
      </c>
      <c r="F18" s="172">
        <f>F12+F17</f>
        <v>46004122.104000002</v>
      </c>
      <c r="G18" s="172">
        <f>G12+G17</f>
        <v>42897056.534999996</v>
      </c>
      <c r="H18" s="174">
        <f t="shared" si="0"/>
        <v>-3107065.5690000057</v>
      </c>
      <c r="I18" s="173">
        <f t="shared" si="1"/>
        <v>-6.7538851452832063</v>
      </c>
      <c r="J18" s="37"/>
      <c r="K18" s="13"/>
    </row>
    <row r="19" spans="1:14" ht="15" customHeight="1">
      <c r="A19" s="161"/>
      <c r="B19" s="163"/>
      <c r="C19" s="160"/>
      <c r="D19" s="162"/>
      <c r="E19" s="167"/>
      <c r="F19" s="168"/>
      <c r="G19" s="168"/>
      <c r="H19" s="169"/>
      <c r="I19" s="169"/>
      <c r="J19" s="37"/>
      <c r="K19" s="13"/>
      <c r="N19" s="39"/>
    </row>
    <row r="20" spans="1:14" ht="15" customHeight="1">
      <c r="A20" s="263" t="s">
        <v>48</v>
      </c>
      <c r="B20" s="262" t="s">
        <v>32</v>
      </c>
      <c r="C20" s="42" t="s">
        <v>2</v>
      </c>
      <c r="D20" s="53" cm="1">
        <f t="array" ref="D20:G20">'Mercancías tránsito'!B35:E35</f>
        <v>12241119</v>
      </c>
      <c r="E20" s="53">
        <v>11224952</v>
      </c>
      <c r="F20" s="53">
        <v>12241119</v>
      </c>
      <c r="G20" s="53">
        <v>11224952</v>
      </c>
      <c r="H20" s="61">
        <f>G20-F20</f>
        <v>-1016167</v>
      </c>
      <c r="I20" s="62">
        <f t="shared" si="1"/>
        <v>-8.3012590597313789</v>
      </c>
      <c r="J20" s="13"/>
      <c r="K20" s="13"/>
      <c r="L20" s="13"/>
      <c r="M20" s="13"/>
    </row>
    <row r="21" spans="1:14" ht="15" customHeight="1">
      <c r="A21" s="263"/>
      <c r="B21" s="262"/>
      <c r="C21" s="35" t="s">
        <v>24</v>
      </c>
      <c r="D21" s="63" cm="1">
        <f t="array" ref="D21:G21">'Mercan. contene. tránsito'!B35:E35</f>
        <v>9478971</v>
      </c>
      <c r="E21" s="63">
        <v>8956005</v>
      </c>
      <c r="F21" s="63">
        <v>9478971</v>
      </c>
      <c r="G21" s="63">
        <v>8956005</v>
      </c>
      <c r="H21" s="64">
        <f>G21-F21</f>
        <v>-522966</v>
      </c>
      <c r="I21" s="65">
        <f t="shared" si="1"/>
        <v>-5.5171178390565814</v>
      </c>
      <c r="J21" s="13"/>
      <c r="K21" s="13"/>
      <c r="L21" s="13"/>
      <c r="M21" s="13"/>
    </row>
    <row r="22" spans="1:14" ht="15" customHeight="1">
      <c r="A22" s="263"/>
      <c r="B22" s="262" t="s">
        <v>33</v>
      </c>
      <c r="C22" s="42" t="s">
        <v>34</v>
      </c>
      <c r="D22" s="53" cm="1">
        <f t="array" ref="D22:G22">'Ro-Ro'!B35:E35</f>
        <v>5665063</v>
      </c>
      <c r="E22" s="53">
        <v>5726889</v>
      </c>
      <c r="F22" s="53">
        <v>5665063</v>
      </c>
      <c r="G22" s="53">
        <v>5726889</v>
      </c>
      <c r="H22" s="61">
        <f t="shared" ref="H22:H30" si="4">G22-F22</f>
        <v>61826</v>
      </c>
      <c r="I22" s="62">
        <f t="shared" si="1"/>
        <v>1.0913559125467742</v>
      </c>
      <c r="J22" s="13"/>
      <c r="K22" s="13"/>
      <c r="L22" s="13"/>
      <c r="M22" s="13"/>
    </row>
    <row r="23" spans="1:14" ht="15" customHeight="1">
      <c r="A23" s="263"/>
      <c r="B23" s="262"/>
      <c r="C23" s="44" t="s">
        <v>35</v>
      </c>
      <c r="D23" s="63" cm="1">
        <f t="array" ref="D23:G23">'Ro-Ro UTIS'!B35:E35</f>
        <v>241118</v>
      </c>
      <c r="E23" s="63">
        <v>245189</v>
      </c>
      <c r="F23" s="63">
        <v>241118</v>
      </c>
      <c r="G23" s="63">
        <v>245189</v>
      </c>
      <c r="H23" s="64">
        <f t="shared" si="4"/>
        <v>4071</v>
      </c>
      <c r="I23" s="65">
        <f t="shared" si="1"/>
        <v>1.6883849401537816</v>
      </c>
      <c r="J23" s="13"/>
      <c r="K23" s="13"/>
      <c r="L23" s="13"/>
      <c r="M23" s="13"/>
    </row>
    <row r="24" spans="1:14" ht="15" customHeight="1">
      <c r="A24" s="263"/>
      <c r="B24" s="262" t="s">
        <v>36</v>
      </c>
      <c r="C24" s="42" t="s">
        <v>2</v>
      </c>
      <c r="D24" s="53" cm="1">
        <f t="array" ref="D24:G24">TEUS!B35:E35</f>
        <v>1366957.5</v>
      </c>
      <c r="E24" s="53">
        <v>1409342.5</v>
      </c>
      <c r="F24" s="53">
        <v>1366957.5</v>
      </c>
      <c r="G24" s="53">
        <v>1409342.5</v>
      </c>
      <c r="H24" s="61">
        <f t="shared" si="4"/>
        <v>42385</v>
      </c>
      <c r="I24" s="62">
        <f t="shared" si="1"/>
        <v>3.1006816232399359</v>
      </c>
      <c r="J24" s="13"/>
      <c r="K24" s="13"/>
      <c r="L24" s="13"/>
      <c r="M24" s="13"/>
    </row>
    <row r="25" spans="1:14" ht="15" customHeight="1">
      <c r="A25" s="263"/>
      <c r="B25" s="262"/>
      <c r="C25" s="35" t="s">
        <v>40</v>
      </c>
      <c r="D25" s="63" cm="1">
        <f t="array" ref="D25:G25">'TEUS tránsito'!B35:E35</f>
        <v>752532.75</v>
      </c>
      <c r="E25" s="63">
        <v>737296</v>
      </c>
      <c r="F25" s="63">
        <v>752532.75</v>
      </c>
      <c r="G25" s="63">
        <v>737296</v>
      </c>
      <c r="H25" s="64">
        <f t="shared" si="4"/>
        <v>-15236.75</v>
      </c>
      <c r="I25" s="65">
        <f t="shared" si="1"/>
        <v>-2.0247291563058241</v>
      </c>
      <c r="J25" s="13"/>
      <c r="K25" s="13"/>
      <c r="L25" s="13"/>
      <c r="M25" s="13"/>
    </row>
    <row r="26" spans="1:14" ht="15" customHeight="1">
      <c r="A26" s="263"/>
      <c r="B26" s="262"/>
      <c r="C26" s="35" t="s">
        <v>171</v>
      </c>
      <c r="D26" s="63" cm="1">
        <f t="array" ref="D26:G26">'TEUS nacional'!B35:E35</f>
        <v>159704</v>
      </c>
      <c r="E26" s="63">
        <v>168337</v>
      </c>
      <c r="F26" s="63">
        <v>159704</v>
      </c>
      <c r="G26" s="63">
        <v>168337</v>
      </c>
      <c r="H26" s="64">
        <f t="shared" si="4"/>
        <v>8633</v>
      </c>
      <c r="I26" s="65">
        <f t="shared" si="1"/>
        <v>5.4056254070029581</v>
      </c>
      <c r="J26" s="13"/>
      <c r="K26" s="13"/>
      <c r="L26" s="13"/>
      <c r="M26" s="13"/>
    </row>
    <row r="27" spans="1:14" ht="15" customHeight="1">
      <c r="A27" s="263"/>
      <c r="B27" s="262"/>
      <c r="C27" s="35" t="s">
        <v>170</v>
      </c>
      <c r="D27" s="63" cm="1">
        <f t="array" ref="D27:G27">'TEUS exterior'!B35:E35</f>
        <v>454720.75</v>
      </c>
      <c r="E27" s="63">
        <v>503709.5</v>
      </c>
      <c r="F27" s="63">
        <v>454720.75</v>
      </c>
      <c r="G27" s="63">
        <v>503709.5</v>
      </c>
      <c r="H27" s="64">
        <f t="shared" si="4"/>
        <v>48988.75</v>
      </c>
      <c r="I27" s="65">
        <f t="shared" si="1"/>
        <v>10.773370249763175</v>
      </c>
      <c r="J27" s="13"/>
      <c r="K27" s="13"/>
      <c r="L27" s="13"/>
      <c r="M27" s="13"/>
    </row>
    <row r="28" spans="1:14" ht="15" customHeight="1">
      <c r="A28" s="263"/>
      <c r="B28" s="262" t="s">
        <v>37</v>
      </c>
      <c r="C28" s="42" t="s">
        <v>41</v>
      </c>
      <c r="D28" s="53" cm="1">
        <f t="array" ref="D28:G28">'Buques número'!B35:E35</f>
        <v>12504</v>
      </c>
      <c r="E28" s="53">
        <v>12235</v>
      </c>
      <c r="F28" s="53">
        <v>12504</v>
      </c>
      <c r="G28" s="53">
        <v>12235</v>
      </c>
      <c r="H28" s="61">
        <f t="shared" si="4"/>
        <v>-269</v>
      </c>
      <c r="I28" s="62">
        <f t="shared" si="1"/>
        <v>-2.1513115802943048</v>
      </c>
      <c r="J28" s="13"/>
      <c r="K28" s="13"/>
      <c r="L28" s="13"/>
      <c r="M28" s="13"/>
    </row>
    <row r="29" spans="1:14" ht="15" customHeight="1">
      <c r="A29" s="263"/>
      <c r="B29" s="262"/>
      <c r="C29" s="42" t="s">
        <v>42</v>
      </c>
      <c r="D29" s="53" cm="1">
        <f t="array" ref="D29:G29">'Buques GT'!B35:E35</f>
        <v>208167846</v>
      </c>
      <c r="E29" s="53">
        <v>201786337</v>
      </c>
      <c r="F29" s="53">
        <v>208167846</v>
      </c>
      <c r="G29" s="53">
        <v>201786337</v>
      </c>
      <c r="H29" s="61">
        <f t="shared" si="4"/>
        <v>-6381509</v>
      </c>
      <c r="I29" s="62">
        <f t="shared" si="1"/>
        <v>-3.0655594140124833</v>
      </c>
      <c r="J29" s="13"/>
      <c r="K29" s="13"/>
      <c r="L29" s="13"/>
      <c r="M29" s="13"/>
    </row>
    <row r="30" spans="1:14" ht="15" customHeight="1">
      <c r="A30" s="263"/>
      <c r="B30" s="262"/>
      <c r="C30" s="35" t="s">
        <v>43</v>
      </c>
      <c r="D30" s="63" cm="1">
        <f t="array" ref="D30:G30">Cruceros!B35:E35</f>
        <v>223</v>
      </c>
      <c r="E30" s="63">
        <v>282</v>
      </c>
      <c r="F30" s="63">
        <v>223</v>
      </c>
      <c r="G30" s="63">
        <v>282</v>
      </c>
      <c r="H30" s="64">
        <f t="shared" si="4"/>
        <v>59</v>
      </c>
      <c r="I30" s="65">
        <f t="shared" si="1"/>
        <v>26.457399103139011</v>
      </c>
      <c r="J30" s="13"/>
      <c r="K30" s="13"/>
      <c r="L30" s="13"/>
      <c r="M30" s="13"/>
    </row>
    <row r="31" spans="1:14" ht="15" customHeight="1">
      <c r="A31" s="263"/>
      <c r="B31" s="262" t="s">
        <v>38</v>
      </c>
      <c r="C31" s="42" t="s">
        <v>2</v>
      </c>
      <c r="D31" s="53" cm="1">
        <f t="array" ref="D31:G31">'Pasajeros total'!B35:E35</f>
        <v>2173794</v>
      </c>
      <c r="E31" s="53">
        <v>2398462</v>
      </c>
      <c r="F31" s="53">
        <v>2173794</v>
      </c>
      <c r="G31" s="53">
        <v>2398462</v>
      </c>
      <c r="H31" s="61">
        <f>G31-F31</f>
        <v>224668</v>
      </c>
      <c r="I31" s="62">
        <f>((G31*100/F31)-100)</f>
        <v>10.335293960697285</v>
      </c>
      <c r="J31" s="13"/>
      <c r="K31" s="13"/>
      <c r="L31" s="13"/>
      <c r="M31" s="13"/>
    </row>
    <row r="32" spans="1:14" ht="15" customHeight="1">
      <c r="A32" s="263"/>
      <c r="B32" s="262"/>
      <c r="C32" s="35" t="s">
        <v>44</v>
      </c>
      <c r="D32" s="63" cm="1">
        <f t="array" ref="D32:G32">'Pasajeros regulares'!B35:E35</f>
        <v>1504856</v>
      </c>
      <c r="E32" s="63">
        <v>1594664</v>
      </c>
      <c r="F32" s="63">
        <v>1504856</v>
      </c>
      <c r="G32" s="63">
        <v>1594664</v>
      </c>
      <c r="H32" s="64">
        <f>G32-F32</f>
        <v>89808</v>
      </c>
      <c r="I32" s="65">
        <f>((G32*100/F32)-100)</f>
        <v>5.9678799832010441</v>
      </c>
      <c r="J32" s="13"/>
      <c r="K32" s="13"/>
      <c r="L32" s="13"/>
      <c r="M32" s="13"/>
    </row>
    <row r="33" spans="1:13" ht="15" customHeight="1">
      <c r="A33" s="263"/>
      <c r="B33" s="262"/>
      <c r="C33" s="35" t="s">
        <v>45</v>
      </c>
      <c r="D33" s="63" cm="1">
        <f t="array" ref="D33:G33">'Pasajeros crucero'!B35:E35</f>
        <v>668938</v>
      </c>
      <c r="E33" s="63">
        <v>803798</v>
      </c>
      <c r="F33" s="63">
        <v>668938</v>
      </c>
      <c r="G33" s="63">
        <v>803798</v>
      </c>
      <c r="H33" s="64">
        <f>G33-F33</f>
        <v>134860</v>
      </c>
      <c r="I33" s="65">
        <f>((G33*100/F33)-100)</f>
        <v>20.160313810846446</v>
      </c>
      <c r="J33" s="13"/>
      <c r="K33" s="13"/>
      <c r="L33" s="13"/>
      <c r="M33" s="13"/>
    </row>
    <row r="34" spans="1:13" ht="15" customHeight="1">
      <c r="A34" s="263"/>
      <c r="B34" s="262" t="s">
        <v>39</v>
      </c>
      <c r="C34" s="42" t="s">
        <v>46</v>
      </c>
      <c r="D34" s="53" cm="1">
        <f t="array" ref="D34:G34">'Automóviles régimen pasaje'!B35:E35</f>
        <v>416043</v>
      </c>
      <c r="E34" s="53">
        <v>455047</v>
      </c>
      <c r="F34" s="53">
        <v>416043</v>
      </c>
      <c r="G34" s="53">
        <v>455047</v>
      </c>
      <c r="H34" s="61">
        <f>G34-F34</f>
        <v>39004</v>
      </c>
      <c r="I34" s="62">
        <f>((G34*100/F34)-100)</f>
        <v>9.3749924887571723</v>
      </c>
      <c r="J34" s="13"/>
      <c r="K34" s="13"/>
      <c r="L34" s="13"/>
      <c r="M34" s="13"/>
    </row>
    <row r="35" spans="1:13" ht="15" customHeight="1">
      <c r="A35" s="263"/>
      <c r="B35" s="262"/>
      <c r="C35" s="42" t="s">
        <v>164</v>
      </c>
      <c r="D35" s="53" cm="1">
        <f t="array" ref="D35:G35">'Automóviles régimen mercancía'!B35:E35</f>
        <v>276744</v>
      </c>
      <c r="E35" s="53">
        <v>199032</v>
      </c>
      <c r="F35" s="53">
        <v>276744</v>
      </c>
      <c r="G35" s="53">
        <v>199032</v>
      </c>
      <c r="H35" s="61">
        <f>G35-F35</f>
        <v>-77712</v>
      </c>
      <c r="I35" s="62">
        <f>((G35*100/F35)-100)</f>
        <v>-28.080825600555031</v>
      </c>
      <c r="J35" s="13"/>
      <c r="K35" s="13"/>
      <c r="L35" s="13"/>
      <c r="M35" s="13"/>
    </row>
    <row r="36" spans="1:13" ht="15" customHeight="1">
      <c r="A36" s="73" t="s">
        <v>49</v>
      </c>
      <c r="J36" s="13"/>
      <c r="K36" s="13"/>
      <c r="L36" s="13"/>
      <c r="M36" s="13"/>
    </row>
    <row r="37" spans="1:13">
      <c r="A37" s="46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</row>
    <row r="38" spans="1:13">
      <c r="B38" s="13"/>
      <c r="C38" s="13"/>
      <c r="D38" s="13"/>
      <c r="E38" s="13"/>
      <c r="F38" s="13"/>
      <c r="G38" s="13"/>
      <c r="H38" s="13"/>
      <c r="I38" s="13"/>
      <c r="J38" s="13"/>
      <c r="K38" s="13"/>
    </row>
    <row r="39" spans="1:13">
      <c r="J39" s="13"/>
      <c r="K39" s="13"/>
    </row>
  </sheetData>
  <mergeCells count="16">
    <mergeCell ref="D5:E5"/>
    <mergeCell ref="F5:G5"/>
    <mergeCell ref="H5:I5"/>
    <mergeCell ref="A5:C6"/>
    <mergeCell ref="B9:B11"/>
    <mergeCell ref="A7:A12"/>
    <mergeCell ref="B14:B15"/>
    <mergeCell ref="A13:A17"/>
    <mergeCell ref="A18:C18"/>
    <mergeCell ref="B20:B21"/>
    <mergeCell ref="B22:B23"/>
    <mergeCell ref="B24:B27"/>
    <mergeCell ref="B28:B30"/>
    <mergeCell ref="B31:B33"/>
    <mergeCell ref="A20:A35"/>
    <mergeCell ref="B34:B35"/>
  </mergeCells>
  <conditionalFormatting sqref="H7:I35">
    <cfRule type="expression" dxfId="74" priority="1">
      <formula>H7&lt;0</formula>
    </cfRule>
  </conditionalFormatting>
  <pageMargins left="0.62992125984252001" right="0.23622047244094499" top="0.78740157480314998" bottom="0.23622047244094499" header="0.31496062992126" footer="0.15748031496063"/>
  <pageSetup paperSize="9" scale="84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2EB728-0CC8-4CA6-91FE-BB4F83EC1D86}">
  <sheetPr codeName="Hoja30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1580</v>
      </c>
      <c r="C8" s="189">
        <v>3946</v>
      </c>
      <c r="D8" s="189">
        <v>1580</v>
      </c>
      <c r="E8" s="189">
        <v>3946</v>
      </c>
      <c r="F8" s="190">
        <v>149.74683544303801</v>
      </c>
      <c r="G8" s="6"/>
    </row>
    <row r="9" spans="1:14" ht="15.6" customHeight="1">
      <c r="A9" s="188" t="s">
        <v>8</v>
      </c>
      <c r="B9" s="189">
        <v>11445</v>
      </c>
      <c r="C9" s="189">
        <v>12275</v>
      </c>
      <c r="D9" s="189">
        <v>11445</v>
      </c>
      <c r="E9" s="189">
        <v>12275</v>
      </c>
      <c r="F9" s="190">
        <v>7.2520751419833971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81160</v>
      </c>
      <c r="C11" s="189">
        <v>92495</v>
      </c>
      <c r="D11" s="189">
        <v>81160</v>
      </c>
      <c r="E11" s="189">
        <v>92495</v>
      </c>
      <c r="F11" s="190">
        <v>13.96623952686052</v>
      </c>
    </row>
    <row r="12" spans="1:14" ht="15.6" customHeight="1">
      <c r="A12" s="188" t="s">
        <v>6</v>
      </c>
      <c r="B12" s="189">
        <v>1102</v>
      </c>
      <c r="C12" s="189">
        <v>1569</v>
      </c>
      <c r="D12" s="189">
        <v>1102</v>
      </c>
      <c r="E12" s="189">
        <v>1569</v>
      </c>
      <c r="F12" s="190">
        <v>42.377495462794911</v>
      </c>
    </row>
    <row r="13" spans="1:14" ht="15.6" customHeight="1">
      <c r="A13" s="188" t="s">
        <v>175</v>
      </c>
      <c r="B13" s="189">
        <v>54605</v>
      </c>
      <c r="C13" s="189">
        <v>65908</v>
      </c>
      <c r="D13" s="189">
        <v>54605</v>
      </c>
      <c r="E13" s="189">
        <v>65908</v>
      </c>
      <c r="F13" s="190">
        <v>20.699569636480181</v>
      </c>
    </row>
    <row r="14" spans="1:14" ht="15.6" customHeight="1">
      <c r="A14" s="188" t="s">
        <v>148</v>
      </c>
      <c r="B14" s="189">
        <v>22448</v>
      </c>
      <c r="C14" s="189">
        <v>23870</v>
      </c>
      <c r="D14" s="189">
        <v>22448</v>
      </c>
      <c r="E14" s="189">
        <v>23870</v>
      </c>
      <c r="F14" s="190">
        <v>6.334640057020664</v>
      </c>
    </row>
    <row r="15" spans="1:14" ht="15.6" customHeight="1">
      <c r="A15" s="188" t="s">
        <v>145</v>
      </c>
      <c r="B15" s="189">
        <v>0</v>
      </c>
      <c r="C15" s="189">
        <v>1952</v>
      </c>
      <c r="D15" s="189">
        <v>0</v>
      </c>
      <c r="E15" s="189">
        <v>1952</v>
      </c>
      <c r="F15" s="190" t="s">
        <v>151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33915</v>
      </c>
      <c r="C18" s="189">
        <v>39466</v>
      </c>
      <c r="D18" s="189">
        <v>33915</v>
      </c>
      <c r="E18" s="189">
        <v>39466</v>
      </c>
      <c r="F18" s="190">
        <v>16.367389060887518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2628</v>
      </c>
      <c r="C21" s="189">
        <v>1759</v>
      </c>
      <c r="D21" s="189">
        <v>2628</v>
      </c>
      <c r="E21" s="189">
        <v>1759</v>
      </c>
      <c r="F21" s="190">
        <v>-33.066971080669717</v>
      </c>
    </row>
    <row r="22" spans="1:7" ht="15.6" customHeight="1">
      <c r="A22" s="188" t="s">
        <v>146</v>
      </c>
      <c r="B22" s="189">
        <v>44902</v>
      </c>
      <c r="C22" s="189">
        <v>43718</v>
      </c>
      <c r="D22" s="189">
        <v>44902</v>
      </c>
      <c r="E22" s="189">
        <v>43718</v>
      </c>
      <c r="F22" s="190">
        <v>-2.6368535922675989</v>
      </c>
    </row>
    <row r="23" spans="1:7" ht="15.6" customHeight="1">
      <c r="A23" s="188" t="s">
        <v>165</v>
      </c>
      <c r="B23" s="189">
        <v>5466</v>
      </c>
      <c r="C23" s="189">
        <v>5891</v>
      </c>
      <c r="D23" s="189">
        <v>5466</v>
      </c>
      <c r="E23" s="189">
        <v>5891</v>
      </c>
      <c r="F23" s="190">
        <v>7.7753384559092638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10120</v>
      </c>
      <c r="C25" s="189">
        <v>10620</v>
      </c>
      <c r="D25" s="189">
        <v>10120</v>
      </c>
      <c r="E25" s="189">
        <v>10620</v>
      </c>
      <c r="F25" s="190">
        <v>4.9407114624505937</v>
      </c>
    </row>
    <row r="26" spans="1:7" ht="15.6" customHeight="1">
      <c r="A26" s="188" t="s">
        <v>152</v>
      </c>
      <c r="B26" s="189">
        <v>2546</v>
      </c>
      <c r="C26" s="189">
        <v>2112</v>
      </c>
      <c r="D26" s="189">
        <v>2546</v>
      </c>
      <c r="E26" s="189">
        <v>2112</v>
      </c>
      <c r="F26" s="190">
        <v>-17.046347211311868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123443</v>
      </c>
      <c r="C28" s="189">
        <v>130692</v>
      </c>
      <c r="D28" s="189">
        <v>123443</v>
      </c>
      <c r="E28" s="189">
        <v>130692</v>
      </c>
      <c r="F28" s="190">
        <v>5.8723459410416146</v>
      </c>
    </row>
    <row r="29" spans="1:7" ht="15.6" customHeight="1">
      <c r="A29" s="188" t="s">
        <v>178</v>
      </c>
      <c r="B29" s="189">
        <v>5121</v>
      </c>
      <c r="C29" s="189">
        <v>2872</v>
      </c>
      <c r="D29" s="189">
        <v>5121</v>
      </c>
      <c r="E29" s="189">
        <v>2872</v>
      </c>
      <c r="F29" s="190">
        <v>-43.917203671157978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15562</v>
      </c>
      <c r="C32" s="189">
        <v>15902</v>
      </c>
      <c r="D32" s="189">
        <v>15562</v>
      </c>
      <c r="E32" s="189">
        <v>15902</v>
      </c>
      <c r="F32" s="190">
        <v>2.1848091504948002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416043</v>
      </c>
      <c r="C35" s="77">
        <f>SUM(C7:C34)</f>
        <v>455047</v>
      </c>
      <c r="D35" s="178">
        <f>SUM(D7:D34)</f>
        <v>416043</v>
      </c>
      <c r="E35" s="178">
        <f>SUM(E7:E34)</f>
        <v>455047</v>
      </c>
      <c r="F35" s="140">
        <f>E35*100/D35-100</f>
        <v>9.3749924887571723</v>
      </c>
    </row>
    <row r="36" spans="1:6" ht="15.6" customHeight="1">
      <c r="A36" s="73" t="s">
        <v>85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0" priority="2">
      <formula>MOD(ROW(),2)=0</formula>
    </cfRule>
  </conditionalFormatting>
  <conditionalFormatting sqref="F7:F35">
    <cfRule type="expression" dxfId="1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60CADF-3492-4C70-B9C1-2FCBB68F212A}">
  <sheetPr codeName="Hoja31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51</v>
      </c>
      <c r="C8" s="189">
        <v>544</v>
      </c>
      <c r="D8" s="189">
        <v>51</v>
      </c>
      <c r="E8" s="189">
        <v>544</v>
      </c>
      <c r="F8" s="190">
        <v>966.66666666666674</v>
      </c>
      <c r="G8" s="6"/>
    </row>
    <row r="9" spans="1:14" ht="15.6" customHeight="1">
      <c r="A9" s="188" t="s">
        <v>8</v>
      </c>
      <c r="B9" s="189">
        <v>239</v>
      </c>
      <c r="C9" s="189">
        <v>604</v>
      </c>
      <c r="D9" s="189">
        <v>239</v>
      </c>
      <c r="E9" s="189">
        <v>604</v>
      </c>
      <c r="F9" s="190">
        <v>152.71966527196651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327</v>
      </c>
      <c r="C11" s="189">
        <v>382</v>
      </c>
      <c r="D11" s="189">
        <v>327</v>
      </c>
      <c r="E11" s="189">
        <v>382</v>
      </c>
      <c r="F11" s="190">
        <v>16.819571865443422</v>
      </c>
    </row>
    <row r="12" spans="1:14" ht="15.6" customHeight="1">
      <c r="A12" s="188" t="s">
        <v>6</v>
      </c>
      <c r="B12" s="189">
        <v>1224</v>
      </c>
      <c r="C12" s="189">
        <v>1247</v>
      </c>
      <c r="D12" s="189">
        <v>1224</v>
      </c>
      <c r="E12" s="189">
        <v>1247</v>
      </c>
      <c r="F12" s="190">
        <v>1.879084967320267</v>
      </c>
    </row>
    <row r="13" spans="1:14" ht="15.6" customHeight="1">
      <c r="A13" s="188" t="s">
        <v>175</v>
      </c>
      <c r="B13" s="189">
        <v>7841</v>
      </c>
      <c r="C13" s="189">
        <v>5542</v>
      </c>
      <c r="D13" s="189">
        <v>7841</v>
      </c>
      <c r="E13" s="189">
        <v>5542</v>
      </c>
      <c r="F13" s="190">
        <v>-29.320239765336058</v>
      </c>
    </row>
    <row r="14" spans="1:14" ht="15.6" customHeight="1">
      <c r="A14" s="188" t="s">
        <v>148</v>
      </c>
      <c r="B14" s="189">
        <v>49721</v>
      </c>
      <c r="C14" s="189">
        <v>42823</v>
      </c>
      <c r="D14" s="189">
        <v>49721</v>
      </c>
      <c r="E14" s="189">
        <v>42823</v>
      </c>
      <c r="F14" s="190">
        <v>-13.87341364815671</v>
      </c>
    </row>
    <row r="15" spans="1:14" ht="15.6" customHeight="1">
      <c r="A15" s="188" t="s">
        <v>145</v>
      </c>
      <c r="B15" s="189">
        <v>1514</v>
      </c>
      <c r="C15" s="189">
        <v>826</v>
      </c>
      <c r="D15" s="189">
        <v>1514</v>
      </c>
      <c r="E15" s="189">
        <v>826</v>
      </c>
      <c r="F15" s="190">
        <v>-45.442536327608977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29</v>
      </c>
      <c r="C17" s="189">
        <v>8</v>
      </c>
      <c r="D17" s="189">
        <v>29</v>
      </c>
      <c r="E17" s="189">
        <v>8</v>
      </c>
      <c r="F17" s="190">
        <v>-72.413793103448285</v>
      </c>
      <c r="G17" s="2"/>
    </row>
    <row r="18" spans="1:7" ht="15.6" customHeight="1">
      <c r="A18" s="188" t="s">
        <v>147</v>
      </c>
      <c r="B18" s="189">
        <v>171</v>
      </c>
      <c r="C18" s="189">
        <v>93</v>
      </c>
      <c r="D18" s="189">
        <v>171</v>
      </c>
      <c r="E18" s="189">
        <v>93</v>
      </c>
      <c r="F18" s="190">
        <v>-45.614035087719301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13</v>
      </c>
      <c r="D20" s="189">
        <v>0</v>
      </c>
      <c r="E20" s="189">
        <v>13</v>
      </c>
      <c r="F20" s="190" t="s">
        <v>151</v>
      </c>
    </row>
    <row r="21" spans="1:7" ht="15.6" customHeight="1">
      <c r="A21" s="188" t="s">
        <v>149</v>
      </c>
      <c r="B21" s="189">
        <v>729</v>
      </c>
      <c r="C21" s="189">
        <v>840</v>
      </c>
      <c r="D21" s="189">
        <v>729</v>
      </c>
      <c r="E21" s="189">
        <v>840</v>
      </c>
      <c r="F21" s="190">
        <v>15.226337448559679</v>
      </c>
    </row>
    <row r="22" spans="1:7" ht="15.6" customHeight="1">
      <c r="A22" s="188" t="s">
        <v>146</v>
      </c>
      <c r="B22" s="189">
        <v>28255</v>
      </c>
      <c r="C22" s="189">
        <v>25400</v>
      </c>
      <c r="D22" s="189">
        <v>28255</v>
      </c>
      <c r="E22" s="189">
        <v>25400</v>
      </c>
      <c r="F22" s="190">
        <v>-10.10440629976995</v>
      </c>
    </row>
    <row r="23" spans="1:7" ht="15.6" customHeight="1">
      <c r="A23" s="188" t="s">
        <v>165</v>
      </c>
      <c r="B23" s="189">
        <v>4599</v>
      </c>
      <c r="C23" s="189">
        <v>7712</v>
      </c>
      <c r="D23" s="189">
        <v>4599</v>
      </c>
      <c r="E23" s="189">
        <v>7712</v>
      </c>
      <c r="F23" s="190">
        <v>67.688627962600577</v>
      </c>
    </row>
    <row r="24" spans="1:7" ht="15.6" customHeight="1">
      <c r="A24" s="188" t="s">
        <v>141</v>
      </c>
      <c r="B24" s="189">
        <v>16</v>
      </c>
      <c r="C24" s="189">
        <v>5</v>
      </c>
      <c r="D24" s="189">
        <v>16</v>
      </c>
      <c r="E24" s="189">
        <v>5</v>
      </c>
      <c r="F24" s="190">
        <v>-68.75</v>
      </c>
    </row>
    <row r="25" spans="1:7" ht="15.6" customHeight="1">
      <c r="A25" s="188" t="s">
        <v>140</v>
      </c>
      <c r="B25" s="189">
        <v>227</v>
      </c>
      <c r="C25" s="189">
        <v>181</v>
      </c>
      <c r="D25" s="189">
        <v>227</v>
      </c>
      <c r="E25" s="189">
        <v>181</v>
      </c>
      <c r="F25" s="190">
        <v>-20.264317180616739</v>
      </c>
    </row>
    <row r="26" spans="1:7" ht="15.6" customHeight="1">
      <c r="A26" s="188" t="s">
        <v>152</v>
      </c>
      <c r="B26" s="189">
        <v>1</v>
      </c>
      <c r="C26" s="189">
        <v>4</v>
      </c>
      <c r="D26" s="189">
        <v>1</v>
      </c>
      <c r="E26" s="189">
        <v>4</v>
      </c>
      <c r="F26" s="190">
        <v>300</v>
      </c>
    </row>
    <row r="27" spans="1:7" ht="15.6" customHeight="1">
      <c r="A27" s="188" t="s">
        <v>173</v>
      </c>
      <c r="B27" s="189">
        <v>19555</v>
      </c>
      <c r="C27" s="189">
        <v>11380</v>
      </c>
      <c r="D27" s="189">
        <v>19555</v>
      </c>
      <c r="E27" s="189">
        <v>11380</v>
      </c>
      <c r="F27" s="190">
        <v>-41.805164919457937</v>
      </c>
    </row>
    <row r="28" spans="1:7" ht="15.6" customHeight="1">
      <c r="A28" s="188" t="s">
        <v>177</v>
      </c>
      <c r="B28" s="189">
        <v>6530</v>
      </c>
      <c r="C28" s="189">
        <v>6878</v>
      </c>
      <c r="D28" s="189">
        <v>6530</v>
      </c>
      <c r="E28" s="189">
        <v>6878</v>
      </c>
      <c r="F28" s="190">
        <v>5.3292496171516044</v>
      </c>
    </row>
    <row r="29" spans="1:7" ht="15.6" customHeight="1">
      <c r="A29" s="188" t="s">
        <v>178</v>
      </c>
      <c r="B29" s="189">
        <v>20335</v>
      </c>
      <c r="C29" s="189">
        <v>14737</v>
      </c>
      <c r="D29" s="189">
        <v>20335</v>
      </c>
      <c r="E29" s="189">
        <v>14737</v>
      </c>
      <c r="F29" s="190">
        <v>-27.528891074502081</v>
      </c>
    </row>
    <row r="30" spans="1:7" ht="15.6" customHeight="1">
      <c r="A30" s="188" t="s">
        <v>179</v>
      </c>
      <c r="B30" s="189">
        <v>944</v>
      </c>
      <c r="C30" s="189">
        <v>479</v>
      </c>
      <c r="D30" s="189">
        <v>944</v>
      </c>
      <c r="E30" s="189">
        <v>479</v>
      </c>
      <c r="F30" s="190">
        <v>-49.258474576271183</v>
      </c>
    </row>
    <row r="31" spans="1:7" ht="15.6" customHeight="1">
      <c r="A31" s="188" t="s">
        <v>180</v>
      </c>
      <c r="B31" s="189">
        <v>27293</v>
      </c>
      <c r="C31" s="189">
        <v>18942</v>
      </c>
      <c r="D31" s="189">
        <v>27293</v>
      </c>
      <c r="E31" s="189">
        <v>18942</v>
      </c>
      <c r="F31" s="190">
        <v>-30.597589125416771</v>
      </c>
    </row>
    <row r="32" spans="1:7" ht="15.6" customHeight="1">
      <c r="A32" s="188" t="s">
        <v>181</v>
      </c>
      <c r="B32" s="189">
        <v>51337</v>
      </c>
      <c r="C32" s="189">
        <v>26308</v>
      </c>
      <c r="D32" s="189">
        <v>51337</v>
      </c>
      <c r="E32" s="189">
        <v>26308</v>
      </c>
      <c r="F32" s="190">
        <v>-48.754309757095271</v>
      </c>
    </row>
    <row r="33" spans="1:6" ht="15.6" customHeight="1">
      <c r="A33" s="188" t="s">
        <v>182</v>
      </c>
      <c r="B33" s="189">
        <v>55801</v>
      </c>
      <c r="C33" s="189">
        <v>34081</v>
      </c>
      <c r="D33" s="189">
        <v>55801</v>
      </c>
      <c r="E33" s="189">
        <v>34081</v>
      </c>
      <c r="F33" s="190">
        <v>-38.924033619469178</v>
      </c>
    </row>
    <row r="34" spans="1:6" ht="15.6" customHeight="1">
      <c r="A34" s="188" t="s">
        <v>183</v>
      </c>
      <c r="B34" s="189">
        <v>5</v>
      </c>
      <c r="C34" s="189">
        <v>3</v>
      </c>
      <c r="D34" s="189">
        <v>5</v>
      </c>
      <c r="E34" s="189">
        <v>3</v>
      </c>
      <c r="F34" s="190">
        <v>-40</v>
      </c>
    </row>
    <row r="35" spans="1:6" ht="15.6" customHeight="1">
      <c r="A35" s="156" t="s">
        <v>153</v>
      </c>
      <c r="B35" s="76">
        <f>SUM(B7:B34)</f>
        <v>276744</v>
      </c>
      <c r="C35" s="77">
        <f>SUM(C7:C34)</f>
        <v>199032</v>
      </c>
      <c r="D35" s="76">
        <f>SUM(D7:D34)</f>
        <v>276744</v>
      </c>
      <c r="E35" s="78">
        <f>SUM(E7:E34)</f>
        <v>199032</v>
      </c>
      <c r="F35" s="140">
        <f>E35*100/D35-100</f>
        <v>-28.080825600555031</v>
      </c>
    </row>
    <row r="36" spans="1:6" ht="15.6" customHeight="1">
      <c r="A36" s="73" t="s">
        <v>158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8" priority="2">
      <formula>MOD(ROW(),2)=0</formula>
    </cfRule>
  </conditionalFormatting>
  <conditionalFormatting sqref="F7:F35">
    <cfRule type="expression" dxfId="1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535598-6B5A-4405-A3D1-B7C5BD3EE79F}">
  <sheetPr>
    <pageSetUpPr fitToPage="1"/>
  </sheetPr>
  <dimension ref="A1:K51"/>
  <sheetViews>
    <sheetView zoomScale="80" zoomScaleNormal="80" workbookViewId="0"/>
  </sheetViews>
  <sheetFormatPr baseColWidth="10" defaultColWidth="11.42578125" defaultRowHeight="15"/>
  <cols>
    <col min="1" max="1" width="32.85546875" style="195" customWidth="1"/>
    <col min="2" max="2" width="18.7109375" style="195" customWidth="1"/>
    <col min="3" max="3" width="22.5703125" style="195" customWidth="1"/>
    <col min="4" max="5" width="15.42578125" style="195" customWidth="1"/>
    <col min="6" max="6" width="15.5703125" style="195" customWidth="1"/>
    <col min="7" max="10" width="15.42578125" style="195" customWidth="1"/>
    <col min="11" max="11" width="11.85546875" style="195" customWidth="1"/>
    <col min="12" max="16384" width="11.42578125" style="195"/>
  </cols>
  <sheetData>
    <row r="1" spans="1:11">
      <c r="A1" s="191"/>
      <c r="B1" s="192"/>
      <c r="C1" s="192"/>
      <c r="D1" s="193"/>
      <c r="E1" s="194"/>
      <c r="F1" s="193"/>
      <c r="H1" s="196"/>
      <c r="J1" s="196"/>
      <c r="K1" s="196"/>
    </row>
    <row r="2" spans="1:11">
      <c r="A2" s="197"/>
      <c r="B2" s="193"/>
      <c r="C2" s="198"/>
      <c r="D2" s="193"/>
      <c r="E2" s="197"/>
      <c r="F2" s="193"/>
      <c r="G2" s="199"/>
      <c r="H2" s="193"/>
      <c r="I2" s="199"/>
      <c r="J2" s="193"/>
      <c r="K2" s="193"/>
    </row>
    <row r="3" spans="1:11">
      <c r="A3" s="197"/>
      <c r="B3" s="192"/>
      <c r="C3" s="198"/>
      <c r="D3" s="193"/>
      <c r="E3" s="199"/>
      <c r="F3" s="193"/>
      <c r="G3" s="199"/>
      <c r="H3" s="193"/>
      <c r="I3" s="199"/>
      <c r="J3" s="193"/>
      <c r="K3" s="193"/>
    </row>
    <row r="4" spans="1:11">
      <c r="A4" s="197"/>
      <c r="B4" s="193"/>
      <c r="C4" s="198"/>
      <c r="D4" s="196"/>
      <c r="E4" s="200"/>
      <c r="F4" s="193"/>
      <c r="G4" s="200"/>
      <c r="H4" s="196"/>
      <c r="I4" s="200"/>
      <c r="J4" s="196"/>
      <c r="K4" s="196"/>
    </row>
    <row r="5" spans="1:11">
      <c r="A5" s="197"/>
      <c r="B5" s="193"/>
      <c r="C5" s="201"/>
      <c r="D5" s="193"/>
      <c r="E5" s="199"/>
      <c r="F5" s="193"/>
      <c r="G5" s="199"/>
      <c r="H5" s="193"/>
      <c r="I5" s="199"/>
      <c r="J5" s="193"/>
      <c r="K5" s="193"/>
    </row>
    <row r="6" spans="1:11">
      <c r="A6" s="197"/>
      <c r="B6" s="193"/>
      <c r="C6" s="202"/>
      <c r="D6" s="193"/>
      <c r="E6" s="199"/>
      <c r="F6" s="193"/>
      <c r="G6" s="199"/>
      <c r="H6" s="193"/>
      <c r="I6" s="199"/>
      <c r="J6" s="193"/>
      <c r="K6" s="193"/>
    </row>
    <row r="7" spans="1:11">
      <c r="A7" s="197"/>
      <c r="B7" s="193"/>
      <c r="C7" s="198"/>
      <c r="D7" s="193"/>
      <c r="E7" s="198"/>
      <c r="F7" s="193"/>
      <c r="G7" s="199"/>
      <c r="H7" s="193"/>
      <c r="I7" s="199"/>
      <c r="J7" s="193"/>
      <c r="K7" s="193"/>
    </row>
    <row r="8" spans="1:11">
      <c r="A8" s="197"/>
      <c r="B8" s="193"/>
      <c r="C8" s="198"/>
      <c r="D8" s="196"/>
      <c r="E8" s="203"/>
      <c r="F8" s="193"/>
      <c r="G8" s="200"/>
      <c r="H8" s="196"/>
      <c r="I8" s="200"/>
      <c r="J8" s="196"/>
      <c r="K8" s="196"/>
    </row>
    <row r="9" spans="1:11">
      <c r="A9" s="197"/>
      <c r="B9" s="193"/>
      <c r="C9" s="201"/>
      <c r="D9" s="193"/>
      <c r="E9" s="198"/>
      <c r="F9" s="193"/>
      <c r="G9" s="199"/>
      <c r="H9" s="193"/>
      <c r="I9" s="199"/>
      <c r="J9" s="193"/>
      <c r="K9" s="193"/>
    </row>
    <row r="10" spans="1:11">
      <c r="A10" s="197"/>
      <c r="B10" s="193"/>
      <c r="C10" s="203"/>
      <c r="D10" s="196"/>
      <c r="E10" s="203"/>
      <c r="F10" s="193"/>
      <c r="G10" s="200"/>
      <c r="H10" s="196"/>
      <c r="I10" s="200"/>
      <c r="J10" s="196"/>
      <c r="K10" s="196"/>
    </row>
    <row r="11" spans="1:11">
      <c r="A11" s="193"/>
      <c r="B11" s="193"/>
      <c r="C11" s="198"/>
      <c r="D11" s="193"/>
      <c r="E11" s="198"/>
      <c r="F11" s="193"/>
      <c r="G11" s="197"/>
      <c r="H11" s="193"/>
      <c r="I11" s="199"/>
      <c r="J11" s="193"/>
      <c r="K11" s="193"/>
    </row>
    <row r="12" spans="1:11">
      <c r="A12" s="191"/>
      <c r="B12" s="192"/>
      <c r="C12" s="201"/>
      <c r="D12" s="192"/>
      <c r="E12" s="201"/>
      <c r="F12" s="192"/>
      <c r="G12" s="191"/>
      <c r="H12" s="192"/>
      <c r="I12" s="204"/>
      <c r="J12" s="192"/>
      <c r="K12" s="192"/>
    </row>
    <row r="13" spans="1:11">
      <c r="A13" s="197"/>
      <c r="B13" s="193"/>
      <c r="C13" s="202"/>
      <c r="D13" s="205"/>
      <c r="E13" s="202"/>
      <c r="F13" s="193"/>
      <c r="G13" s="206"/>
      <c r="H13" s="205"/>
      <c r="J13" s="205"/>
      <c r="K13" s="205"/>
    </row>
    <row r="14" spans="1:11">
      <c r="A14" s="197"/>
      <c r="B14" s="193"/>
      <c r="C14" s="198"/>
      <c r="D14" s="196"/>
      <c r="E14" s="203"/>
      <c r="F14" s="193"/>
      <c r="G14" s="194"/>
      <c r="H14" s="196"/>
      <c r="I14" s="200"/>
      <c r="J14" s="196"/>
      <c r="K14" s="196"/>
    </row>
    <row r="15" spans="1:11">
      <c r="A15" s="197"/>
      <c r="B15" s="193"/>
      <c r="C15" s="198"/>
      <c r="D15" s="193"/>
      <c r="E15" s="198"/>
      <c r="F15" s="193"/>
      <c r="G15" s="197"/>
      <c r="H15" s="193"/>
      <c r="I15" s="199"/>
      <c r="J15" s="193"/>
      <c r="K15" s="193"/>
    </row>
    <row r="16" spans="1:11">
      <c r="A16" s="197"/>
      <c r="B16" s="193"/>
      <c r="C16" s="201"/>
      <c r="D16" s="205"/>
      <c r="E16" s="202"/>
      <c r="F16" s="193"/>
      <c r="H16" s="205"/>
      <c r="J16" s="205"/>
      <c r="K16" s="205"/>
    </row>
    <row r="17" spans="1:11">
      <c r="A17" s="197"/>
      <c r="B17" s="193"/>
      <c r="C17" s="198"/>
      <c r="D17" s="196"/>
      <c r="E17" s="203"/>
      <c r="F17" s="193"/>
      <c r="G17" s="200"/>
      <c r="H17" s="196"/>
      <c r="I17" s="200"/>
      <c r="J17" s="196"/>
      <c r="K17" s="196"/>
    </row>
    <row r="18" spans="1:11">
      <c r="A18" s="197"/>
      <c r="B18" s="193"/>
      <c r="C18" s="198"/>
      <c r="D18" s="193"/>
      <c r="E18" s="193"/>
      <c r="F18" s="193"/>
      <c r="G18" s="199"/>
      <c r="H18" s="193"/>
      <c r="I18" s="199"/>
      <c r="J18" s="193"/>
      <c r="K18" s="193"/>
    </row>
    <row r="19" spans="1:11">
      <c r="A19" s="197"/>
      <c r="B19" s="193"/>
      <c r="C19" s="198"/>
      <c r="D19" s="192"/>
      <c r="E19" s="192"/>
      <c r="F19" s="205"/>
      <c r="H19" s="205"/>
      <c r="J19" s="205"/>
      <c r="K19" s="205"/>
    </row>
    <row r="20" spans="1:11">
      <c r="A20" s="197"/>
      <c r="B20" s="193"/>
      <c r="C20" s="198"/>
      <c r="D20" s="193"/>
      <c r="E20" s="198"/>
      <c r="F20" s="193"/>
      <c r="G20" s="199"/>
      <c r="H20" s="193"/>
      <c r="I20" s="199"/>
      <c r="J20" s="193"/>
      <c r="K20" s="193"/>
    </row>
    <row r="21" spans="1:11">
      <c r="A21" s="197"/>
      <c r="B21" s="193"/>
      <c r="C21" s="204"/>
      <c r="D21" s="205"/>
      <c r="E21" s="202"/>
      <c r="F21" s="205"/>
      <c r="H21" s="205"/>
      <c r="J21" s="205"/>
      <c r="K21" s="205"/>
    </row>
    <row r="22" spans="1:11">
      <c r="A22" s="197"/>
      <c r="B22" s="193"/>
      <c r="C22" s="198"/>
      <c r="D22" s="193"/>
      <c r="E22" s="198"/>
      <c r="F22" s="193"/>
      <c r="G22" s="199"/>
      <c r="H22" s="193"/>
      <c r="I22" s="199"/>
      <c r="J22" s="193"/>
      <c r="K22" s="193"/>
    </row>
    <row r="23" spans="1:11">
      <c r="A23" s="197"/>
      <c r="B23" s="193"/>
      <c r="C23" s="198"/>
      <c r="D23" s="205"/>
      <c r="E23" s="202"/>
      <c r="F23" s="205"/>
      <c r="H23" s="205"/>
      <c r="J23" s="205"/>
      <c r="K23" s="205"/>
    </row>
    <row r="24" spans="1:11">
      <c r="A24" s="197"/>
      <c r="B24" s="193"/>
      <c r="C24" s="198"/>
      <c r="D24" s="193"/>
      <c r="E24" s="198"/>
      <c r="F24" s="193"/>
      <c r="G24" s="199"/>
      <c r="H24" s="193"/>
      <c r="I24" s="199"/>
      <c r="J24" s="193"/>
      <c r="K24" s="193"/>
    </row>
    <row r="25" spans="1:11">
      <c r="A25" s="197"/>
      <c r="B25" s="193"/>
      <c r="C25" s="198"/>
      <c r="D25" s="205"/>
      <c r="E25" s="202"/>
      <c r="F25" s="205"/>
      <c r="H25" s="205"/>
      <c r="J25" s="205"/>
      <c r="K25" s="205"/>
    </row>
    <row r="26" spans="1:11">
      <c r="A26" s="197"/>
      <c r="B26" s="193"/>
      <c r="C26" s="204"/>
      <c r="D26" s="196"/>
      <c r="E26" s="203"/>
      <c r="F26" s="196"/>
      <c r="G26" s="200"/>
      <c r="H26" s="196"/>
      <c r="I26" s="200"/>
      <c r="J26" s="196"/>
      <c r="K26" s="196"/>
    </row>
    <row r="27" spans="1:11">
      <c r="A27" s="197"/>
      <c r="B27" s="193"/>
      <c r="C27" s="203"/>
      <c r="D27" s="193"/>
      <c r="E27" s="198"/>
      <c r="F27" s="193"/>
      <c r="G27" s="199"/>
      <c r="H27" s="193"/>
      <c r="I27" s="199"/>
      <c r="J27" s="193"/>
      <c r="K27" s="193"/>
    </row>
    <row r="28" spans="1:11" ht="34.5">
      <c r="A28" s="207" t="s">
        <v>163</v>
      </c>
      <c r="B28" s="193"/>
      <c r="C28" s="198"/>
      <c r="D28" s="196"/>
      <c r="E28" s="203"/>
      <c r="F28" s="196"/>
      <c r="G28" s="200"/>
      <c r="H28" s="196"/>
      <c r="I28" s="200"/>
      <c r="J28" s="196"/>
      <c r="K28" s="196"/>
    </row>
    <row r="29" spans="1:11">
      <c r="A29" s="208"/>
      <c r="B29" s="193"/>
      <c r="C29" s="198"/>
      <c r="D29" s="193"/>
      <c r="E29" s="198"/>
      <c r="F29" s="193"/>
      <c r="G29" s="197"/>
      <c r="H29" s="193"/>
      <c r="I29" s="199"/>
      <c r="J29" s="193"/>
      <c r="K29" s="193"/>
    </row>
    <row r="30" spans="1:11">
      <c r="A30" s="197"/>
      <c r="B30" s="193"/>
      <c r="C30" s="201"/>
      <c r="D30" s="192"/>
      <c r="E30" s="201"/>
      <c r="F30" s="192"/>
      <c r="G30" s="191"/>
      <c r="H30" s="192"/>
      <c r="I30" s="204"/>
      <c r="J30" s="192"/>
      <c r="K30" s="192"/>
    </row>
    <row r="31" spans="1:11">
      <c r="A31" s="197"/>
      <c r="B31" s="193"/>
      <c r="C31" s="198"/>
      <c r="D31" s="205"/>
      <c r="E31" s="202"/>
      <c r="F31" s="205"/>
      <c r="G31" s="206"/>
      <c r="H31" s="205"/>
      <c r="J31" s="205"/>
      <c r="K31" s="205"/>
    </row>
    <row r="32" spans="1:11">
      <c r="A32" s="197"/>
      <c r="B32" s="193"/>
      <c r="C32" s="204"/>
      <c r="D32" s="196"/>
      <c r="E32" s="203"/>
      <c r="F32" s="196"/>
      <c r="G32" s="194"/>
      <c r="H32" s="196"/>
      <c r="I32" s="200"/>
      <c r="J32" s="196"/>
      <c r="K32" s="196"/>
    </row>
    <row r="33" spans="1:11">
      <c r="A33" s="197"/>
      <c r="B33" s="193"/>
      <c r="C33" s="203"/>
      <c r="D33" s="193"/>
      <c r="E33" s="198"/>
      <c r="F33" s="193"/>
      <c r="G33" s="197"/>
      <c r="H33" s="193"/>
      <c r="I33" s="199"/>
      <c r="J33" s="193"/>
      <c r="K33" s="193"/>
    </row>
    <row r="34" spans="1:11">
      <c r="A34" s="197"/>
      <c r="B34" s="193"/>
      <c r="C34" s="198"/>
      <c r="D34" s="193"/>
      <c r="E34" s="198"/>
      <c r="F34" s="193"/>
      <c r="G34" s="197"/>
      <c r="H34" s="193"/>
      <c r="I34" s="199"/>
      <c r="J34" s="193"/>
      <c r="K34" s="193"/>
    </row>
    <row r="35" spans="1:11">
      <c r="A35" s="197"/>
      <c r="B35" s="193"/>
      <c r="D35" s="192"/>
      <c r="E35" s="201"/>
      <c r="F35" s="192"/>
      <c r="G35" s="191"/>
      <c r="H35" s="192"/>
      <c r="I35" s="204"/>
      <c r="J35" s="192"/>
      <c r="K35" s="192"/>
    </row>
    <row r="36" spans="1:11">
      <c r="A36" s="197"/>
      <c r="B36" s="193"/>
      <c r="C36" s="198"/>
      <c r="D36" s="192"/>
      <c r="E36" s="201"/>
      <c r="F36" s="193"/>
      <c r="G36" s="197"/>
      <c r="H36" s="193"/>
      <c r="I36" s="197"/>
      <c r="J36" s="193"/>
      <c r="K36" s="193"/>
    </row>
    <row r="37" spans="1:11">
      <c r="A37" s="197"/>
      <c r="B37" s="193"/>
      <c r="C37" s="198"/>
      <c r="D37" s="192"/>
      <c r="E37" s="201"/>
      <c r="F37" s="192"/>
      <c r="G37" s="191"/>
      <c r="H37" s="205"/>
      <c r="I37" s="206"/>
      <c r="J37" s="205"/>
      <c r="K37" s="205"/>
    </row>
    <row r="38" spans="1:11">
      <c r="A38" s="197"/>
      <c r="B38" s="193"/>
      <c r="C38" s="202"/>
      <c r="D38" s="205"/>
      <c r="E38" s="202"/>
      <c r="F38" s="205"/>
      <c r="G38" s="206"/>
      <c r="H38" s="196"/>
      <c r="I38" s="193"/>
      <c r="J38" s="193"/>
      <c r="K38" s="193"/>
    </row>
    <row r="39" spans="1:11">
      <c r="A39" s="197"/>
      <c r="B39" s="193"/>
      <c r="C39" s="193"/>
      <c r="D39" s="196"/>
      <c r="E39" s="193"/>
      <c r="F39" s="193"/>
      <c r="G39" s="197"/>
      <c r="H39" s="193"/>
      <c r="I39" s="204"/>
      <c r="J39" s="192"/>
      <c r="K39" s="192"/>
    </row>
    <row r="40" spans="1:11">
      <c r="A40" s="197"/>
      <c r="B40" s="193"/>
      <c r="C40" s="193"/>
      <c r="D40" s="193"/>
      <c r="E40" s="192"/>
      <c r="F40" s="192"/>
      <c r="G40" s="191"/>
      <c r="H40" s="205"/>
      <c r="J40" s="205"/>
      <c r="K40" s="205"/>
    </row>
    <row r="41" spans="1:11">
      <c r="A41" s="197"/>
      <c r="B41" s="193"/>
      <c r="C41" s="205"/>
      <c r="D41" s="192"/>
      <c r="F41" s="205"/>
      <c r="G41" s="206"/>
      <c r="H41" s="193"/>
      <c r="I41" s="199"/>
      <c r="J41" s="193"/>
      <c r="K41" s="193"/>
    </row>
    <row r="42" spans="1:11">
      <c r="A42" s="197"/>
      <c r="B42" s="193"/>
      <c r="C42" s="193"/>
      <c r="D42" s="193"/>
      <c r="E42" s="198"/>
      <c r="F42" s="193"/>
      <c r="G42" s="197"/>
      <c r="H42" s="193"/>
      <c r="I42" s="199"/>
      <c r="J42" s="193"/>
      <c r="K42" s="193"/>
    </row>
    <row r="43" spans="1:11">
      <c r="A43" s="191"/>
      <c r="B43" s="193"/>
      <c r="C43" s="196"/>
      <c r="D43" s="203"/>
      <c r="E43" s="205"/>
      <c r="F43" s="205"/>
      <c r="G43" s="197"/>
      <c r="H43" s="193"/>
      <c r="I43" s="199"/>
      <c r="J43" s="193"/>
      <c r="K43" s="193"/>
    </row>
    <row r="44" spans="1:11">
      <c r="A44" s="197"/>
      <c r="B44" s="193"/>
      <c r="C44" s="193"/>
      <c r="D44" s="198"/>
      <c r="E44" s="193"/>
      <c r="F44" s="193"/>
      <c r="G44" s="191"/>
      <c r="H44" s="192"/>
      <c r="I44" s="204"/>
      <c r="J44" s="192"/>
      <c r="K44" s="192"/>
    </row>
    <row r="45" spans="1:11">
      <c r="A45" s="197"/>
      <c r="B45" s="193"/>
      <c r="C45" s="192"/>
      <c r="D45" s="201"/>
      <c r="E45" s="192"/>
      <c r="F45" s="192"/>
      <c r="G45" s="191"/>
      <c r="H45" s="193"/>
      <c r="I45" s="193"/>
      <c r="J45" s="193"/>
      <c r="K45" s="193"/>
    </row>
    <row r="46" spans="1:11">
      <c r="A46" s="194"/>
      <c r="B46" s="196"/>
      <c r="C46" s="196"/>
      <c r="D46" s="203"/>
      <c r="E46" s="196"/>
      <c r="F46" s="196"/>
      <c r="G46" s="194"/>
      <c r="H46" s="196"/>
      <c r="I46" s="200"/>
      <c r="J46" s="196"/>
      <c r="K46" s="196"/>
    </row>
    <row r="47" spans="1:11">
      <c r="A47" s="193"/>
      <c r="B47" s="193"/>
      <c r="C47" s="193"/>
      <c r="D47" s="198"/>
      <c r="E47" s="193"/>
      <c r="F47" s="193"/>
      <c r="G47" s="199"/>
      <c r="H47" s="193"/>
      <c r="I47" s="199"/>
      <c r="J47" s="193"/>
      <c r="K47" s="193"/>
    </row>
    <row r="48" spans="1:11">
      <c r="A48" s="209"/>
      <c r="B48" s="210"/>
      <c r="C48" s="210"/>
      <c r="D48" s="203"/>
      <c r="E48" s="196"/>
      <c r="F48" s="196"/>
      <c r="G48" s="210"/>
      <c r="H48" s="210"/>
      <c r="I48" s="210"/>
      <c r="J48" s="210"/>
      <c r="K48" s="210"/>
    </row>
    <row r="51" spans="8:8">
      <c r="H51" s="21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011A08-8373-4C28-8CC7-94414C226C48}">
  <sheetPr>
    <pageSetUpPr fitToPage="1"/>
  </sheetPr>
  <dimension ref="A1:AA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>
      <c r="A1" s="32" t="s">
        <v>184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81" t="s">
        <v>1</v>
      </c>
      <c r="B5" s="282" t="s">
        <v>176</v>
      </c>
      <c r="C5" s="282"/>
      <c r="D5" s="282" t="s">
        <v>0</v>
      </c>
      <c r="E5" s="282"/>
      <c r="F5" s="282"/>
      <c r="N5" s="74" t="s">
        <v>185</v>
      </c>
    </row>
    <row r="6" spans="1:27" ht="15.6" customHeight="1">
      <c r="A6" s="281"/>
      <c r="B6" s="212">
        <v>2024</v>
      </c>
      <c r="C6" s="212">
        <v>2025</v>
      </c>
      <c r="D6" s="212">
        <v>2024</v>
      </c>
      <c r="E6" s="212">
        <v>2025</v>
      </c>
      <c r="F6" s="154" t="s">
        <v>186</v>
      </c>
    </row>
    <row r="7" spans="1:27" ht="15.6" customHeight="1">
      <c r="A7" s="213" t="s">
        <v>18</v>
      </c>
      <c r="B7" s="214">
        <v>799384</v>
      </c>
      <c r="C7" s="214">
        <v>484985</v>
      </c>
      <c r="D7" s="214">
        <v>799384</v>
      </c>
      <c r="E7" s="214">
        <v>484985</v>
      </c>
      <c r="F7" s="215">
        <v>-39.330159222601402</v>
      </c>
      <c r="G7" s="6"/>
    </row>
    <row r="8" spans="1:27" s="33" customFormat="1" ht="15.6" customHeight="1">
      <c r="A8" s="213" t="s">
        <v>11</v>
      </c>
      <c r="B8" s="214">
        <v>59312</v>
      </c>
      <c r="C8" s="214">
        <v>78766</v>
      </c>
      <c r="D8" s="214">
        <v>59312</v>
      </c>
      <c r="E8" s="214">
        <v>78766</v>
      </c>
      <c r="F8" s="215">
        <v>32.79943350418128</v>
      </c>
      <c r="G8" s="216"/>
    </row>
    <row r="9" spans="1:27" ht="15.6" customHeight="1">
      <c r="A9" s="213" t="s">
        <v>8</v>
      </c>
      <c r="B9" s="214">
        <v>79693</v>
      </c>
      <c r="C9" s="214">
        <v>69081</v>
      </c>
      <c r="D9" s="214">
        <v>79693</v>
      </c>
      <c r="E9" s="214">
        <v>69081</v>
      </c>
      <c r="F9" s="215">
        <v>-13.316100535806161</v>
      </c>
      <c r="G9" s="6"/>
    </row>
    <row r="10" spans="1:27" ht="15.6" customHeight="1">
      <c r="A10" s="213" t="s">
        <v>10</v>
      </c>
      <c r="B10" s="214">
        <v>217588</v>
      </c>
      <c r="C10" s="214">
        <v>159708</v>
      </c>
      <c r="D10" s="214">
        <v>217588</v>
      </c>
      <c r="E10" s="214">
        <v>159708</v>
      </c>
      <c r="F10" s="215">
        <v>-26.600731657995851</v>
      </c>
    </row>
    <row r="11" spans="1:27" ht="15.6" customHeight="1">
      <c r="A11" s="213" t="s">
        <v>9</v>
      </c>
      <c r="B11" s="214">
        <v>1626409</v>
      </c>
      <c r="C11" s="214">
        <v>1383712</v>
      </c>
      <c r="D11" s="214">
        <v>1626409</v>
      </c>
      <c r="E11" s="214">
        <v>1383712</v>
      </c>
      <c r="F11" s="215">
        <v>-14.92226125162858</v>
      </c>
    </row>
    <row r="12" spans="1:27" ht="15.6" customHeight="1">
      <c r="A12" s="213" t="s">
        <v>6</v>
      </c>
      <c r="B12" s="214">
        <v>118351</v>
      </c>
      <c r="C12" s="214">
        <v>124496</v>
      </c>
      <c r="D12" s="214">
        <v>118351</v>
      </c>
      <c r="E12" s="214">
        <v>124496</v>
      </c>
      <c r="F12" s="215">
        <v>5.1921825755591442</v>
      </c>
    </row>
    <row r="13" spans="1:27" ht="15.6" customHeight="1">
      <c r="A13" s="213" t="s">
        <v>175</v>
      </c>
      <c r="B13" s="214">
        <v>72677</v>
      </c>
      <c r="C13" s="214">
        <v>16267</v>
      </c>
      <c r="D13" s="214">
        <v>72677</v>
      </c>
      <c r="E13" s="214">
        <v>16267</v>
      </c>
      <c r="F13" s="215">
        <v>-77.617403029844382</v>
      </c>
    </row>
    <row r="14" spans="1:27" ht="15.6" customHeight="1">
      <c r="A14" s="213" t="s">
        <v>148</v>
      </c>
      <c r="B14" s="214">
        <v>1128563</v>
      </c>
      <c r="C14" s="214">
        <v>1334999</v>
      </c>
      <c r="D14" s="214">
        <v>1128563</v>
      </c>
      <c r="E14" s="214">
        <v>1334999</v>
      </c>
      <c r="F14" s="215">
        <v>18.291934079001351</v>
      </c>
    </row>
    <row r="15" spans="1:27" ht="15.6" customHeight="1">
      <c r="A15" s="213" t="s">
        <v>145</v>
      </c>
      <c r="B15" s="214">
        <v>2039022</v>
      </c>
      <c r="C15" s="214">
        <v>1594245</v>
      </c>
      <c r="D15" s="214">
        <v>2039022</v>
      </c>
      <c r="E15" s="214">
        <v>1594245</v>
      </c>
      <c r="F15" s="215">
        <v>-21.81325164711318</v>
      </c>
    </row>
    <row r="16" spans="1:27" ht="15.6" customHeight="1">
      <c r="A16" s="213" t="s">
        <v>144</v>
      </c>
      <c r="B16" s="214">
        <v>2184615</v>
      </c>
      <c r="C16" s="214">
        <v>2247940</v>
      </c>
      <c r="D16" s="214">
        <v>2184615</v>
      </c>
      <c r="E16" s="214">
        <v>2247940</v>
      </c>
      <c r="F16" s="215">
        <v>2.8986800877957961</v>
      </c>
      <c r="G16" s="1"/>
    </row>
    <row r="17" spans="1:7" ht="15.6" customHeight="1">
      <c r="A17" s="213" t="s">
        <v>150</v>
      </c>
      <c r="B17" s="214">
        <v>669633</v>
      </c>
      <c r="C17" s="214">
        <v>1074793</v>
      </c>
      <c r="D17" s="214">
        <v>669633</v>
      </c>
      <c r="E17" s="214">
        <v>1074793</v>
      </c>
      <c r="F17" s="215">
        <v>60.504783963753283</v>
      </c>
      <c r="G17" s="2"/>
    </row>
    <row r="18" spans="1:7" ht="15.6" customHeight="1">
      <c r="A18" s="213" t="s">
        <v>147</v>
      </c>
      <c r="B18" s="214">
        <v>53275</v>
      </c>
      <c r="C18" s="214">
        <v>7125</v>
      </c>
      <c r="D18" s="214">
        <v>53275</v>
      </c>
      <c r="E18" s="214">
        <v>7125</v>
      </c>
      <c r="F18" s="215">
        <v>-86.625997184420456</v>
      </c>
    </row>
    <row r="19" spans="1:7" ht="15.6" customHeight="1">
      <c r="A19" s="213" t="s">
        <v>143</v>
      </c>
      <c r="B19" s="214">
        <v>362600</v>
      </c>
      <c r="C19" s="214">
        <v>245799</v>
      </c>
      <c r="D19" s="214">
        <v>362600</v>
      </c>
      <c r="E19" s="214">
        <v>245799</v>
      </c>
      <c r="F19" s="215">
        <v>-32.212079426365143</v>
      </c>
    </row>
    <row r="20" spans="1:7" ht="15.6" customHeight="1">
      <c r="A20" s="213" t="s">
        <v>142</v>
      </c>
      <c r="B20" s="214">
        <v>725050</v>
      </c>
      <c r="C20" s="214">
        <v>960951</v>
      </c>
      <c r="D20" s="214">
        <v>725050</v>
      </c>
      <c r="E20" s="214">
        <v>960951</v>
      </c>
      <c r="F20" s="215">
        <v>32.535825115509283</v>
      </c>
    </row>
    <row r="21" spans="1:7" ht="15.6" customHeight="1">
      <c r="A21" s="213" t="s">
        <v>149</v>
      </c>
      <c r="B21" s="214">
        <v>1760007</v>
      </c>
      <c r="C21" s="214">
        <v>1493971</v>
      </c>
      <c r="D21" s="214">
        <v>1760007</v>
      </c>
      <c r="E21" s="214">
        <v>1493971</v>
      </c>
      <c r="F21" s="215">
        <v>-15.11562169923188</v>
      </c>
    </row>
    <row r="22" spans="1:7" ht="15.6" customHeight="1">
      <c r="A22" s="213" t="s">
        <v>146</v>
      </c>
      <c r="B22" s="214">
        <v>170616</v>
      </c>
      <c r="C22" s="214">
        <v>153317</v>
      </c>
      <c r="D22" s="214">
        <v>170616</v>
      </c>
      <c r="E22" s="214">
        <v>153317</v>
      </c>
      <c r="F22" s="215">
        <v>-10.13914287053969</v>
      </c>
    </row>
    <row r="23" spans="1:7" ht="15.6" customHeight="1">
      <c r="A23" s="213" t="s">
        <v>165</v>
      </c>
      <c r="B23" s="214">
        <v>196813</v>
      </c>
      <c r="C23" s="214">
        <v>93940</v>
      </c>
      <c r="D23" s="214">
        <v>196813</v>
      </c>
      <c r="E23" s="214">
        <v>93940</v>
      </c>
      <c r="F23" s="215">
        <v>-52.269413097712039</v>
      </c>
    </row>
    <row r="24" spans="1:7" ht="15.6" customHeight="1">
      <c r="A24" s="213" t="s">
        <v>141</v>
      </c>
      <c r="B24" s="214">
        <v>240790</v>
      </c>
      <c r="C24" s="214">
        <v>124738</v>
      </c>
      <c r="D24" s="214">
        <v>240790</v>
      </c>
      <c r="E24" s="214">
        <v>124738</v>
      </c>
      <c r="F24" s="215">
        <v>-48.196353669172311</v>
      </c>
    </row>
    <row r="25" spans="1:7" ht="15.6" customHeight="1">
      <c r="A25" s="213" t="s">
        <v>140</v>
      </c>
      <c r="B25" s="214">
        <v>1</v>
      </c>
      <c r="C25" s="214">
        <v>0</v>
      </c>
      <c r="D25" s="214">
        <v>1</v>
      </c>
      <c r="E25" s="214">
        <v>0</v>
      </c>
      <c r="F25" s="215">
        <v>-100</v>
      </c>
    </row>
    <row r="26" spans="1:7" ht="15.6" customHeight="1">
      <c r="A26" s="213" t="s">
        <v>152</v>
      </c>
      <c r="B26" s="214">
        <v>162768</v>
      </c>
      <c r="C26" s="214">
        <v>119790</v>
      </c>
      <c r="D26" s="214">
        <v>162768</v>
      </c>
      <c r="E26" s="214">
        <v>119790</v>
      </c>
      <c r="F26" s="215">
        <v>-26.404452963727511</v>
      </c>
    </row>
    <row r="27" spans="1:7" ht="15.6" customHeight="1">
      <c r="A27" s="213" t="s">
        <v>173</v>
      </c>
      <c r="B27" s="214">
        <v>189734</v>
      </c>
      <c r="C27" s="214">
        <v>155523</v>
      </c>
      <c r="D27" s="214">
        <v>189734</v>
      </c>
      <c r="E27" s="214">
        <v>155523</v>
      </c>
      <c r="F27" s="215">
        <v>-18.031032919771889</v>
      </c>
    </row>
    <row r="28" spans="1:7" ht="15.6" customHeight="1">
      <c r="A28" s="213" t="s">
        <v>177</v>
      </c>
      <c r="B28" s="214">
        <v>63703</v>
      </c>
      <c r="C28" s="214">
        <v>99099</v>
      </c>
      <c r="D28" s="214">
        <v>63703</v>
      </c>
      <c r="E28" s="214">
        <v>99099</v>
      </c>
      <c r="F28" s="215">
        <v>55.564102161593638</v>
      </c>
    </row>
    <row r="29" spans="1:7" ht="15.6" customHeight="1">
      <c r="A29" s="213" t="s">
        <v>178</v>
      </c>
      <c r="B29" s="214">
        <v>388384</v>
      </c>
      <c r="C29" s="214">
        <v>192386</v>
      </c>
      <c r="D29" s="214">
        <v>388384</v>
      </c>
      <c r="E29" s="214">
        <v>192386</v>
      </c>
      <c r="F29" s="215">
        <v>-50.46500370767076</v>
      </c>
    </row>
    <row r="30" spans="1:7" ht="15.6" customHeight="1">
      <c r="A30" s="213" t="s">
        <v>179</v>
      </c>
      <c r="B30" s="214">
        <v>195496</v>
      </c>
      <c r="C30" s="214">
        <v>134123</v>
      </c>
      <c r="D30" s="214">
        <v>195496</v>
      </c>
      <c r="E30" s="214">
        <v>134123</v>
      </c>
      <c r="F30" s="215">
        <v>-31.393481196546219</v>
      </c>
    </row>
    <row r="31" spans="1:7" ht="15.6" customHeight="1">
      <c r="A31" s="213" t="s">
        <v>180</v>
      </c>
      <c r="B31" s="214">
        <v>2379394</v>
      </c>
      <c r="C31" s="214">
        <v>1792370</v>
      </c>
      <c r="D31" s="214">
        <v>2379394</v>
      </c>
      <c r="E31" s="214">
        <v>1792370</v>
      </c>
      <c r="F31" s="215">
        <v>-24.67115576487123</v>
      </c>
    </row>
    <row r="32" spans="1:7" ht="15.6" customHeight="1">
      <c r="A32" s="213" t="s">
        <v>181</v>
      </c>
      <c r="B32" s="214">
        <v>1313511</v>
      </c>
      <c r="C32" s="214">
        <v>1363147</v>
      </c>
      <c r="D32" s="214">
        <v>1313511</v>
      </c>
      <c r="E32" s="214">
        <v>1363147</v>
      </c>
      <c r="F32" s="215">
        <v>3.7788796591730138</v>
      </c>
    </row>
    <row r="33" spans="1:6" ht="15.6" customHeight="1">
      <c r="A33" s="213" t="s">
        <v>182</v>
      </c>
      <c r="B33" s="214">
        <v>118767</v>
      </c>
      <c r="C33" s="214">
        <v>122221</v>
      </c>
      <c r="D33" s="214">
        <v>118767</v>
      </c>
      <c r="E33" s="214">
        <v>122221</v>
      </c>
      <c r="F33" s="215">
        <v>2.9082152449754521</v>
      </c>
    </row>
    <row r="34" spans="1:6" ht="15.6" customHeight="1">
      <c r="A34" s="213" t="s">
        <v>183</v>
      </c>
      <c r="B34" s="214">
        <v>54619</v>
      </c>
      <c r="C34" s="214">
        <v>33731</v>
      </c>
      <c r="D34" s="214">
        <v>54619</v>
      </c>
      <c r="E34" s="214">
        <v>33731</v>
      </c>
      <c r="F34" s="215">
        <v>-38.243102217177167</v>
      </c>
    </row>
    <row r="35" spans="1:6" ht="15.6" customHeight="1">
      <c r="A35" s="217" t="s">
        <v>153</v>
      </c>
      <c r="B35" s="218">
        <f>SUM(B7:B34)</f>
        <v>17370775</v>
      </c>
      <c r="C35" s="218">
        <f>SUM(C7:C34)</f>
        <v>15661223</v>
      </c>
      <c r="D35" s="218">
        <f>SUM(D7:D34)</f>
        <v>17370775</v>
      </c>
      <c r="E35" s="218">
        <f>SUM(E7:E34)</f>
        <v>15661223</v>
      </c>
      <c r="F35" s="219">
        <f>E35*100/D35-100</f>
        <v>-9.8415413244371592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16" priority="2">
      <formula>MOD(ROW(),2)=0</formula>
    </cfRule>
  </conditionalFormatting>
  <conditionalFormatting sqref="F7:F35">
    <cfRule type="expression" dxfId="1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D86533-E08C-436B-992D-684E1F782C98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188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81" t="s">
        <v>1</v>
      </c>
      <c r="B5" s="282" t="s">
        <v>176</v>
      </c>
      <c r="C5" s="282"/>
      <c r="D5" s="282" t="s">
        <v>0</v>
      </c>
      <c r="E5" s="282"/>
      <c r="F5" s="282"/>
      <c r="N5" s="74" t="s">
        <v>185</v>
      </c>
    </row>
    <row r="6" spans="1:14" ht="15.6" customHeight="1">
      <c r="A6" s="281"/>
      <c r="B6" s="212">
        <v>2024</v>
      </c>
      <c r="C6" s="212">
        <v>2025</v>
      </c>
      <c r="D6" s="212">
        <v>2024</v>
      </c>
      <c r="E6" s="212">
        <v>2025</v>
      </c>
      <c r="F6" s="154" t="s">
        <v>186</v>
      </c>
    </row>
    <row r="7" spans="1:14" ht="15.6" customHeight="1">
      <c r="A7" s="213" t="s">
        <v>18</v>
      </c>
      <c r="B7" s="214">
        <v>442133</v>
      </c>
      <c r="C7" s="214">
        <v>353040</v>
      </c>
      <c r="D7" s="214">
        <v>442133</v>
      </c>
      <c r="E7" s="214">
        <v>353040</v>
      </c>
      <c r="F7" s="215">
        <v>-20.150723877204371</v>
      </c>
      <c r="G7" s="6"/>
    </row>
    <row r="8" spans="1:14" s="33" customFormat="1" ht="15.6" customHeight="1">
      <c r="A8" s="213" t="s">
        <v>11</v>
      </c>
      <c r="B8" s="214">
        <v>3500</v>
      </c>
      <c r="C8" s="214">
        <v>0</v>
      </c>
      <c r="D8" s="214">
        <v>3500</v>
      </c>
      <c r="E8" s="214">
        <v>0</v>
      </c>
      <c r="F8" s="215">
        <v>-100</v>
      </c>
    </row>
    <row r="9" spans="1:14" ht="15.6" customHeight="1">
      <c r="A9" s="213" t="s">
        <v>8</v>
      </c>
      <c r="B9" s="214">
        <v>6400</v>
      </c>
      <c r="C9" s="214">
        <v>0</v>
      </c>
      <c r="D9" s="214">
        <v>6400</v>
      </c>
      <c r="E9" s="214">
        <v>0</v>
      </c>
      <c r="F9" s="215">
        <v>-100</v>
      </c>
      <c r="G9" s="6"/>
    </row>
    <row r="10" spans="1:14" ht="15.6" customHeight="1">
      <c r="A10" s="213" t="s">
        <v>10</v>
      </c>
      <c r="B10" s="214">
        <v>23657</v>
      </c>
      <c r="C10" s="214">
        <v>27068</v>
      </c>
      <c r="D10" s="214">
        <v>23657</v>
      </c>
      <c r="E10" s="214">
        <v>27068</v>
      </c>
      <c r="F10" s="215">
        <v>14.41856532950078</v>
      </c>
    </row>
    <row r="11" spans="1:14" ht="15.6" customHeight="1">
      <c r="A11" s="213" t="s">
        <v>9</v>
      </c>
      <c r="B11" s="214">
        <v>1129184</v>
      </c>
      <c r="C11" s="214">
        <v>868151</v>
      </c>
      <c r="D11" s="214">
        <v>1129184</v>
      </c>
      <c r="E11" s="214">
        <v>868151</v>
      </c>
      <c r="F11" s="215">
        <v>-23.11695879502366</v>
      </c>
    </row>
    <row r="12" spans="1:14" ht="15.6" customHeight="1">
      <c r="A12" s="213" t="s">
        <v>6</v>
      </c>
      <c r="B12" s="214">
        <v>0</v>
      </c>
      <c r="C12" s="214">
        <v>0</v>
      </c>
      <c r="D12" s="214">
        <v>0</v>
      </c>
      <c r="E12" s="214">
        <v>0</v>
      </c>
      <c r="F12" s="215"/>
    </row>
    <row r="13" spans="1:14" ht="15.6" customHeight="1">
      <c r="A13" s="213" t="s">
        <v>175</v>
      </c>
      <c r="B13" s="214">
        <v>62487</v>
      </c>
      <c r="C13" s="214">
        <v>9492</v>
      </c>
      <c r="D13" s="214">
        <v>62487</v>
      </c>
      <c r="E13" s="214">
        <v>9492</v>
      </c>
      <c r="F13" s="215">
        <v>-84.809640405204277</v>
      </c>
    </row>
    <row r="14" spans="1:14" ht="15.6" customHeight="1">
      <c r="A14" s="213" t="s">
        <v>148</v>
      </c>
      <c r="B14" s="214">
        <v>332364</v>
      </c>
      <c r="C14" s="214">
        <v>475061</v>
      </c>
      <c r="D14" s="214">
        <v>332364</v>
      </c>
      <c r="E14" s="214">
        <v>475061</v>
      </c>
      <c r="F14" s="215">
        <v>42.933951932218889</v>
      </c>
    </row>
    <row r="15" spans="1:14" ht="15.6" customHeight="1">
      <c r="A15" s="213" t="s">
        <v>145</v>
      </c>
      <c r="B15" s="214">
        <v>1618798</v>
      </c>
      <c r="C15" s="214">
        <v>1196471</v>
      </c>
      <c r="D15" s="214">
        <v>1618798</v>
      </c>
      <c r="E15" s="214">
        <v>1196471</v>
      </c>
      <c r="F15" s="215">
        <v>-26.088925239591351</v>
      </c>
    </row>
    <row r="16" spans="1:14" ht="15.6" customHeight="1">
      <c r="A16" s="213" t="s">
        <v>144</v>
      </c>
      <c r="B16" s="214">
        <v>1595457</v>
      </c>
      <c r="C16" s="214">
        <v>1829355</v>
      </c>
      <c r="D16" s="214">
        <v>1595457</v>
      </c>
      <c r="E16" s="214">
        <v>1829355</v>
      </c>
      <c r="F16" s="215">
        <v>14.66025095004127</v>
      </c>
      <c r="G16" s="1"/>
    </row>
    <row r="17" spans="1:7" ht="15.6" customHeight="1">
      <c r="A17" s="213" t="s">
        <v>150</v>
      </c>
      <c r="B17" s="214">
        <v>399736</v>
      </c>
      <c r="C17" s="214">
        <v>603302</v>
      </c>
      <c r="D17" s="214">
        <v>399736</v>
      </c>
      <c r="E17" s="214">
        <v>603302</v>
      </c>
      <c r="F17" s="215">
        <v>50.925110572978163</v>
      </c>
      <c r="G17" s="2"/>
    </row>
    <row r="18" spans="1:7" ht="15.6" customHeight="1">
      <c r="A18" s="213" t="s">
        <v>147</v>
      </c>
      <c r="B18" s="214">
        <v>52922</v>
      </c>
      <c r="C18" s="214">
        <v>6990</v>
      </c>
      <c r="D18" s="214">
        <v>52922</v>
      </c>
      <c r="E18" s="214">
        <v>6990</v>
      </c>
      <c r="F18" s="215">
        <v>-86.791882392955671</v>
      </c>
    </row>
    <row r="19" spans="1:7" ht="15.6" customHeight="1">
      <c r="A19" s="213" t="s">
        <v>143</v>
      </c>
      <c r="B19" s="214">
        <v>165290</v>
      </c>
      <c r="C19" s="214">
        <v>171157</v>
      </c>
      <c r="D19" s="214">
        <v>165290</v>
      </c>
      <c r="E19" s="214">
        <v>171157</v>
      </c>
      <c r="F19" s="215">
        <v>3.5495190271643802</v>
      </c>
    </row>
    <row r="20" spans="1:7" ht="15.6" customHeight="1">
      <c r="A20" s="213" t="s">
        <v>142</v>
      </c>
      <c r="B20" s="214">
        <v>119538</v>
      </c>
      <c r="C20" s="214">
        <v>113352</v>
      </c>
      <c r="D20" s="214">
        <v>119538</v>
      </c>
      <c r="E20" s="214">
        <v>113352</v>
      </c>
      <c r="F20" s="215">
        <v>-5.1749234553029169</v>
      </c>
    </row>
    <row r="21" spans="1:7" ht="15.6" customHeight="1">
      <c r="A21" s="213" t="s">
        <v>149</v>
      </c>
      <c r="B21" s="214">
        <v>1389678</v>
      </c>
      <c r="C21" s="214">
        <v>1088925</v>
      </c>
      <c r="D21" s="214">
        <v>1389678</v>
      </c>
      <c r="E21" s="214">
        <v>1088925</v>
      </c>
      <c r="F21" s="215">
        <v>-21.64191992677441</v>
      </c>
    </row>
    <row r="22" spans="1:7" ht="15.6" customHeight="1">
      <c r="A22" s="213" t="s">
        <v>146</v>
      </c>
      <c r="B22" s="214">
        <v>124012</v>
      </c>
      <c r="C22" s="214">
        <v>94077</v>
      </c>
      <c r="D22" s="214">
        <v>124012</v>
      </c>
      <c r="E22" s="214">
        <v>94077</v>
      </c>
      <c r="F22" s="215">
        <v>-24.13879302003032</v>
      </c>
    </row>
    <row r="23" spans="1:7" ht="15.6" customHeight="1">
      <c r="A23" s="213" t="s">
        <v>165</v>
      </c>
      <c r="B23" s="214">
        <v>0</v>
      </c>
      <c r="C23" s="214">
        <v>6376</v>
      </c>
      <c r="D23" s="214">
        <v>0</v>
      </c>
      <c r="E23" s="214">
        <v>6376</v>
      </c>
      <c r="F23" s="215"/>
    </row>
    <row r="24" spans="1:7" ht="15.6" customHeight="1">
      <c r="A24" s="213" t="s">
        <v>141</v>
      </c>
      <c r="B24" s="214">
        <v>0</v>
      </c>
      <c r="C24" s="214">
        <v>0</v>
      </c>
      <c r="D24" s="214">
        <v>0</v>
      </c>
      <c r="E24" s="214">
        <v>0</v>
      </c>
      <c r="F24" s="215"/>
    </row>
    <row r="25" spans="1:7" ht="15.6" customHeight="1">
      <c r="A25" s="213" t="s">
        <v>140</v>
      </c>
      <c r="B25" s="214">
        <v>0</v>
      </c>
      <c r="C25" s="214">
        <v>0</v>
      </c>
      <c r="D25" s="214">
        <v>0</v>
      </c>
      <c r="E25" s="214">
        <v>0</v>
      </c>
      <c r="F25" s="215"/>
    </row>
    <row r="26" spans="1:7" ht="15.6" customHeight="1">
      <c r="A26" s="213" t="s">
        <v>152</v>
      </c>
      <c r="B26" s="214">
        <v>116242</v>
      </c>
      <c r="C26" s="214">
        <v>73422</v>
      </c>
      <c r="D26" s="214">
        <v>116242</v>
      </c>
      <c r="E26" s="214">
        <v>73422</v>
      </c>
      <c r="F26" s="215">
        <v>-36.836943617625302</v>
      </c>
    </row>
    <row r="27" spans="1:7" ht="15.6" customHeight="1">
      <c r="A27" s="213" t="s">
        <v>173</v>
      </c>
      <c r="B27" s="214">
        <v>0</v>
      </c>
      <c r="C27" s="214">
        <v>0</v>
      </c>
      <c r="D27" s="214">
        <v>0</v>
      </c>
      <c r="E27" s="214">
        <v>0</v>
      </c>
      <c r="F27" s="215"/>
    </row>
    <row r="28" spans="1:7" ht="15.6" customHeight="1">
      <c r="A28" s="213" t="s">
        <v>177</v>
      </c>
      <c r="B28" s="214">
        <v>32911</v>
      </c>
      <c r="C28" s="214">
        <v>34817</v>
      </c>
      <c r="D28" s="214">
        <v>32911</v>
      </c>
      <c r="E28" s="214">
        <v>34817</v>
      </c>
      <c r="F28" s="215">
        <v>5.7913767433380912</v>
      </c>
    </row>
    <row r="29" spans="1:7" ht="15.6" customHeight="1">
      <c r="A29" s="213" t="s">
        <v>178</v>
      </c>
      <c r="B29" s="214">
        <v>19526</v>
      </c>
      <c r="C29" s="214">
        <v>21630</v>
      </c>
      <c r="D29" s="214">
        <v>19526</v>
      </c>
      <c r="E29" s="214">
        <v>21630</v>
      </c>
      <c r="F29" s="215">
        <v>10.77537642118202</v>
      </c>
    </row>
    <row r="30" spans="1:7" ht="15.6" customHeight="1">
      <c r="A30" s="213" t="s">
        <v>179</v>
      </c>
      <c r="B30" s="214">
        <v>56054</v>
      </c>
      <c r="C30" s="214">
        <v>18175</v>
      </c>
      <c r="D30" s="214">
        <v>56054</v>
      </c>
      <c r="E30" s="214">
        <v>18175</v>
      </c>
      <c r="F30" s="215">
        <v>-67.575908944945951</v>
      </c>
    </row>
    <row r="31" spans="1:7" ht="15.6" customHeight="1">
      <c r="A31" s="213" t="s">
        <v>180</v>
      </c>
      <c r="B31" s="214">
        <v>1330467</v>
      </c>
      <c r="C31" s="214">
        <v>1160306</v>
      </c>
      <c r="D31" s="214">
        <v>1330467</v>
      </c>
      <c r="E31" s="214">
        <v>1160306</v>
      </c>
      <c r="F31" s="215">
        <v>-12.7895693767677</v>
      </c>
    </row>
    <row r="32" spans="1:7" ht="15.6" customHeight="1">
      <c r="A32" s="213" t="s">
        <v>181</v>
      </c>
      <c r="B32" s="214">
        <v>255018</v>
      </c>
      <c r="C32" s="214">
        <v>262429</v>
      </c>
      <c r="D32" s="214">
        <v>255018</v>
      </c>
      <c r="E32" s="214">
        <v>262429</v>
      </c>
      <c r="F32" s="215">
        <v>2.9060693754950648</v>
      </c>
    </row>
    <row r="33" spans="1:6" ht="15.6" customHeight="1">
      <c r="A33" s="213" t="s">
        <v>182</v>
      </c>
      <c r="B33" s="214">
        <v>0</v>
      </c>
      <c r="C33" s="214">
        <v>0</v>
      </c>
      <c r="D33" s="214">
        <v>0</v>
      </c>
      <c r="E33" s="214">
        <v>0</v>
      </c>
      <c r="F33" s="215"/>
    </row>
    <row r="34" spans="1:6" ht="15.6" customHeight="1">
      <c r="A34" s="213" t="s">
        <v>183</v>
      </c>
      <c r="B34" s="214">
        <v>7980</v>
      </c>
      <c r="C34" s="214">
        <v>9277</v>
      </c>
      <c r="D34" s="214">
        <v>7980</v>
      </c>
      <c r="E34" s="214">
        <v>9277</v>
      </c>
      <c r="F34" s="215">
        <v>16.253132832080201</v>
      </c>
    </row>
    <row r="35" spans="1:6" ht="15.6" customHeight="1">
      <c r="A35" s="217" t="s">
        <v>153</v>
      </c>
      <c r="B35" s="218">
        <f>SUM(B7:B34)</f>
        <v>9283354</v>
      </c>
      <c r="C35" s="218">
        <f>SUM(C7:C34)</f>
        <v>8422873</v>
      </c>
      <c r="D35" s="218">
        <f>SUM(D7:D34)</f>
        <v>9283354</v>
      </c>
      <c r="E35" s="218">
        <f>SUM(E7:E34)</f>
        <v>8422873</v>
      </c>
      <c r="F35" s="219">
        <f>E35*100/D35-100</f>
        <v>-9.2690745176797122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14" priority="2">
      <formula>MOD(ROW(),2)=0</formula>
    </cfRule>
  </conditionalFormatting>
  <conditionalFormatting sqref="F7:F35">
    <cfRule type="expression" dxfId="1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C6328A-5EA7-4F19-8255-C9307CAA74DE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189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81" t="s">
        <v>1</v>
      </c>
      <c r="B5" s="282" t="s">
        <v>176</v>
      </c>
      <c r="C5" s="282"/>
      <c r="D5" s="282" t="s">
        <v>0</v>
      </c>
      <c r="E5" s="282"/>
      <c r="F5" s="282"/>
      <c r="N5" s="74" t="s">
        <v>185</v>
      </c>
    </row>
    <row r="6" spans="1:14" ht="15.6" customHeight="1">
      <c r="A6" s="281"/>
      <c r="B6" s="212">
        <v>2024</v>
      </c>
      <c r="C6" s="212">
        <v>2025</v>
      </c>
      <c r="D6" s="212">
        <v>2024</v>
      </c>
      <c r="E6" s="212">
        <v>2025</v>
      </c>
      <c r="F6" s="154" t="s">
        <v>186</v>
      </c>
    </row>
    <row r="7" spans="1:14" ht="15.6" customHeight="1">
      <c r="A7" s="213" t="s">
        <v>18</v>
      </c>
      <c r="B7" s="214">
        <v>332554</v>
      </c>
      <c r="C7" s="214">
        <v>120066</v>
      </c>
      <c r="D7" s="214">
        <v>332554</v>
      </c>
      <c r="E7" s="214">
        <v>120066</v>
      </c>
      <c r="F7" s="215">
        <v>-63.895788353169714</v>
      </c>
      <c r="G7" s="6"/>
    </row>
    <row r="8" spans="1:14" ht="15.6" customHeight="1">
      <c r="A8" s="213" t="s">
        <v>11</v>
      </c>
      <c r="B8" s="214">
        <v>42080</v>
      </c>
      <c r="C8" s="214">
        <v>59879</v>
      </c>
      <c r="D8" s="214">
        <v>42080</v>
      </c>
      <c r="E8" s="214">
        <v>59879</v>
      </c>
      <c r="F8" s="215">
        <v>42.298003802281357</v>
      </c>
    </row>
    <row r="9" spans="1:14" ht="15.6" customHeight="1">
      <c r="A9" s="213" t="s">
        <v>8</v>
      </c>
      <c r="B9" s="214">
        <v>23478</v>
      </c>
      <c r="C9" s="214">
        <v>8801</v>
      </c>
      <c r="D9" s="214">
        <v>23478</v>
      </c>
      <c r="E9" s="214">
        <v>8801</v>
      </c>
      <c r="F9" s="215">
        <v>-62.513842746400883</v>
      </c>
    </row>
    <row r="10" spans="1:14" ht="15.6" customHeight="1">
      <c r="A10" s="213" t="s">
        <v>10</v>
      </c>
      <c r="B10" s="214">
        <v>183141</v>
      </c>
      <c r="C10" s="214">
        <v>125332</v>
      </c>
      <c r="D10" s="214">
        <v>183141</v>
      </c>
      <c r="E10" s="214">
        <v>125332</v>
      </c>
      <c r="F10" s="215">
        <v>-31.565296683975731</v>
      </c>
    </row>
    <row r="11" spans="1:14" ht="15.6" customHeight="1">
      <c r="A11" s="213" t="s">
        <v>9</v>
      </c>
      <c r="B11" s="214">
        <v>28151</v>
      </c>
      <c r="C11" s="214">
        <v>6679</v>
      </c>
      <c r="D11" s="214">
        <v>28151</v>
      </c>
      <c r="E11" s="214">
        <v>6679</v>
      </c>
      <c r="F11" s="215">
        <v>-76.274377464388479</v>
      </c>
    </row>
    <row r="12" spans="1:14" ht="15.6" customHeight="1">
      <c r="A12" s="213" t="s">
        <v>6</v>
      </c>
      <c r="B12" s="214">
        <v>116836</v>
      </c>
      <c r="C12" s="214">
        <v>119753</v>
      </c>
      <c r="D12" s="214">
        <v>116836</v>
      </c>
      <c r="E12" s="214">
        <v>119753</v>
      </c>
      <c r="F12" s="215">
        <v>2.4966619877435079</v>
      </c>
    </row>
    <row r="13" spans="1:14" ht="15.6" customHeight="1">
      <c r="A13" s="213" t="s">
        <v>175</v>
      </c>
      <c r="B13" s="214">
        <v>10180</v>
      </c>
      <c r="C13" s="214">
        <v>6640</v>
      </c>
      <c r="D13" s="214">
        <v>10180</v>
      </c>
      <c r="E13" s="214">
        <v>6640</v>
      </c>
      <c r="F13" s="215">
        <v>-34.774066797642433</v>
      </c>
    </row>
    <row r="14" spans="1:14" ht="15.6" customHeight="1">
      <c r="A14" s="213" t="s">
        <v>148</v>
      </c>
      <c r="B14" s="214">
        <v>241920</v>
      </c>
      <c r="C14" s="214">
        <v>217288</v>
      </c>
      <c r="D14" s="214">
        <v>241920</v>
      </c>
      <c r="E14" s="214">
        <v>217288</v>
      </c>
      <c r="F14" s="215">
        <v>-10.1818783068783</v>
      </c>
    </row>
    <row r="15" spans="1:14" ht="15.6" customHeight="1">
      <c r="A15" s="213" t="s">
        <v>145</v>
      </c>
      <c r="B15" s="214">
        <v>164477</v>
      </c>
      <c r="C15" s="214">
        <v>122473</v>
      </c>
      <c r="D15" s="214">
        <v>164477</v>
      </c>
      <c r="E15" s="214">
        <v>122473</v>
      </c>
      <c r="F15" s="215">
        <v>-25.53791715559014</v>
      </c>
    </row>
    <row r="16" spans="1:14" ht="15.6" customHeight="1">
      <c r="A16" s="213" t="s">
        <v>144</v>
      </c>
      <c r="B16" s="214">
        <v>558746</v>
      </c>
      <c r="C16" s="214">
        <v>379159</v>
      </c>
      <c r="D16" s="214">
        <v>558746</v>
      </c>
      <c r="E16" s="214">
        <v>379159</v>
      </c>
      <c r="F16" s="215">
        <v>-32.14108020460101</v>
      </c>
      <c r="G16" s="1"/>
    </row>
    <row r="17" spans="1:7" ht="15.6" customHeight="1">
      <c r="A17" s="213" t="s">
        <v>150</v>
      </c>
      <c r="B17" s="214">
        <v>255465</v>
      </c>
      <c r="C17" s="214">
        <v>466698</v>
      </c>
      <c r="D17" s="214">
        <v>255465</v>
      </c>
      <c r="E17" s="214">
        <v>466698</v>
      </c>
      <c r="F17" s="215">
        <v>82.685690799131009</v>
      </c>
      <c r="G17" s="2"/>
    </row>
    <row r="18" spans="1:7" ht="15.6" customHeight="1">
      <c r="A18" s="213" t="s">
        <v>147</v>
      </c>
      <c r="B18" s="214">
        <v>0</v>
      </c>
      <c r="C18" s="214">
        <v>0</v>
      </c>
      <c r="D18" s="214">
        <v>0</v>
      </c>
      <c r="E18" s="214">
        <v>0</v>
      </c>
      <c r="F18" s="215"/>
    </row>
    <row r="19" spans="1:7" ht="15.6" customHeight="1">
      <c r="A19" s="213" t="s">
        <v>143</v>
      </c>
      <c r="B19" s="214">
        <v>189618</v>
      </c>
      <c r="C19" s="214">
        <v>71161</v>
      </c>
      <c r="D19" s="214">
        <v>189618</v>
      </c>
      <c r="E19" s="214">
        <v>71161</v>
      </c>
      <c r="F19" s="215">
        <v>-62.471389846955447</v>
      </c>
    </row>
    <row r="20" spans="1:7" ht="15.6" customHeight="1">
      <c r="A20" s="213" t="s">
        <v>142</v>
      </c>
      <c r="B20" s="214">
        <v>530134</v>
      </c>
      <c r="C20" s="214">
        <v>806175</v>
      </c>
      <c r="D20" s="214">
        <v>530134</v>
      </c>
      <c r="E20" s="214">
        <v>806175</v>
      </c>
      <c r="F20" s="215">
        <v>52.070042668457397</v>
      </c>
    </row>
    <row r="21" spans="1:7" ht="15.6" customHeight="1">
      <c r="A21" s="213" t="s">
        <v>149</v>
      </c>
      <c r="B21" s="214">
        <v>369381</v>
      </c>
      <c r="C21" s="214">
        <v>403540</v>
      </c>
      <c r="D21" s="214">
        <v>369381</v>
      </c>
      <c r="E21" s="214">
        <v>403540</v>
      </c>
      <c r="F21" s="215">
        <v>9.2476332025740362</v>
      </c>
    </row>
    <row r="22" spans="1:7" ht="15.6" customHeight="1">
      <c r="A22" s="213" t="s">
        <v>146</v>
      </c>
      <c r="B22" s="214">
        <v>15500</v>
      </c>
      <c r="C22" s="214">
        <v>27101</v>
      </c>
      <c r="D22" s="214">
        <v>15500</v>
      </c>
      <c r="E22" s="214">
        <v>27101</v>
      </c>
      <c r="F22" s="215">
        <v>74.845161290322579</v>
      </c>
    </row>
    <row r="23" spans="1:7" ht="15.6" customHeight="1">
      <c r="A23" s="213" t="s">
        <v>165</v>
      </c>
      <c r="B23" s="214">
        <v>179007</v>
      </c>
      <c r="C23" s="214">
        <v>78351</v>
      </c>
      <c r="D23" s="214">
        <v>179007</v>
      </c>
      <c r="E23" s="214">
        <v>78351</v>
      </c>
      <c r="F23" s="215">
        <v>-56.23020328813957</v>
      </c>
    </row>
    <row r="24" spans="1:7" ht="15.6" customHeight="1">
      <c r="A24" s="213" t="s">
        <v>141</v>
      </c>
      <c r="B24" s="214">
        <v>217105</v>
      </c>
      <c r="C24" s="214">
        <v>92996</v>
      </c>
      <c r="D24" s="214">
        <v>217105</v>
      </c>
      <c r="E24" s="214">
        <v>92996</v>
      </c>
      <c r="F24" s="215">
        <v>-57.165426867184081</v>
      </c>
    </row>
    <row r="25" spans="1:7" ht="15.6" customHeight="1">
      <c r="A25" s="213" t="s">
        <v>140</v>
      </c>
      <c r="B25" s="214">
        <v>0</v>
      </c>
      <c r="C25" s="214">
        <v>0</v>
      </c>
      <c r="D25" s="214">
        <v>0</v>
      </c>
      <c r="E25" s="214">
        <v>0</v>
      </c>
      <c r="F25" s="215"/>
    </row>
    <row r="26" spans="1:7" ht="15.6" customHeight="1">
      <c r="A26" s="213" t="s">
        <v>152</v>
      </c>
      <c r="B26" s="214">
        <v>20975</v>
      </c>
      <c r="C26" s="214">
        <v>13973</v>
      </c>
      <c r="D26" s="214">
        <v>20975</v>
      </c>
      <c r="E26" s="214">
        <v>13973</v>
      </c>
      <c r="F26" s="215">
        <v>-33.382598331346841</v>
      </c>
    </row>
    <row r="27" spans="1:7" ht="15.6" customHeight="1">
      <c r="A27" s="213" t="s">
        <v>173</v>
      </c>
      <c r="B27" s="214">
        <v>72223</v>
      </c>
      <c r="C27" s="214">
        <v>91379</v>
      </c>
      <c r="D27" s="214">
        <v>72223</v>
      </c>
      <c r="E27" s="214">
        <v>91379</v>
      </c>
      <c r="F27" s="215">
        <v>26.52340667100508</v>
      </c>
    </row>
    <row r="28" spans="1:7" ht="15.6" customHeight="1">
      <c r="A28" s="213" t="s">
        <v>177</v>
      </c>
      <c r="B28" s="214">
        <v>4303</v>
      </c>
      <c r="C28" s="214">
        <v>18359</v>
      </c>
      <c r="D28" s="214">
        <v>4303</v>
      </c>
      <c r="E28" s="214">
        <v>18359</v>
      </c>
      <c r="F28" s="215">
        <v>326.65582151986979</v>
      </c>
    </row>
    <row r="29" spans="1:7" ht="15.6" customHeight="1">
      <c r="A29" s="213" t="s">
        <v>178</v>
      </c>
      <c r="B29" s="214">
        <v>309098</v>
      </c>
      <c r="C29" s="214">
        <v>124793</v>
      </c>
      <c r="D29" s="214">
        <v>309098</v>
      </c>
      <c r="E29" s="214">
        <v>124793</v>
      </c>
      <c r="F29" s="215">
        <v>-59.62672032818071</v>
      </c>
    </row>
    <row r="30" spans="1:7" ht="15.6" customHeight="1">
      <c r="A30" s="213" t="s">
        <v>179</v>
      </c>
      <c r="B30" s="214">
        <v>131623</v>
      </c>
      <c r="C30" s="214">
        <v>97711</v>
      </c>
      <c r="D30" s="214">
        <v>131623</v>
      </c>
      <c r="E30" s="214">
        <v>97711</v>
      </c>
      <c r="F30" s="215">
        <v>-25.76449404739293</v>
      </c>
    </row>
    <row r="31" spans="1:7" ht="15.6" customHeight="1">
      <c r="A31" s="213" t="s">
        <v>180</v>
      </c>
      <c r="B31" s="214">
        <v>961313</v>
      </c>
      <c r="C31" s="214">
        <v>549599</v>
      </c>
      <c r="D31" s="214">
        <v>961313</v>
      </c>
      <c r="E31" s="214">
        <v>549599</v>
      </c>
      <c r="F31" s="215">
        <v>-42.828298379404004</v>
      </c>
    </row>
    <row r="32" spans="1:7" ht="15.6" customHeight="1">
      <c r="A32" s="213" t="s">
        <v>181</v>
      </c>
      <c r="B32" s="214">
        <v>196511</v>
      </c>
      <c r="C32" s="214">
        <v>143270</v>
      </c>
      <c r="D32" s="214">
        <v>196511</v>
      </c>
      <c r="E32" s="214">
        <v>143270</v>
      </c>
      <c r="F32" s="215">
        <v>-27.093139824233759</v>
      </c>
    </row>
    <row r="33" spans="1:7" ht="15.6" customHeight="1">
      <c r="A33" s="213" t="s">
        <v>182</v>
      </c>
      <c r="B33" s="214">
        <v>3505</v>
      </c>
      <c r="C33" s="214">
        <v>4346</v>
      </c>
      <c r="D33" s="214">
        <v>3505</v>
      </c>
      <c r="E33" s="214">
        <v>4346</v>
      </c>
      <c r="F33" s="215">
        <v>23.994293865905849</v>
      </c>
    </row>
    <row r="34" spans="1:7" ht="15.6" customHeight="1">
      <c r="A34" s="213" t="s">
        <v>183</v>
      </c>
      <c r="B34" s="214">
        <v>21539</v>
      </c>
      <c r="C34" s="214">
        <v>5510</v>
      </c>
      <c r="D34" s="214">
        <v>21539</v>
      </c>
      <c r="E34" s="214">
        <v>5510</v>
      </c>
      <c r="F34" s="215">
        <v>-74.418496680440128</v>
      </c>
    </row>
    <row r="35" spans="1:7" s="33" customFormat="1" ht="15.6" customHeight="1">
      <c r="A35" s="217" t="s">
        <v>153</v>
      </c>
      <c r="B35" s="218">
        <f>SUM(B7:B34)</f>
        <v>5178863</v>
      </c>
      <c r="C35" s="218">
        <f>SUM(C7:C34)</f>
        <v>4161032</v>
      </c>
      <c r="D35" s="218">
        <f>SUM(D7:D34)</f>
        <v>5178863</v>
      </c>
      <c r="E35" s="218">
        <f>SUM(E7:E34)</f>
        <v>4161032</v>
      </c>
      <c r="F35" s="219">
        <f>E35*100/D35-100</f>
        <v>-19.653561022950399</v>
      </c>
      <c r="G35" s="216"/>
    </row>
    <row r="36" spans="1:7" ht="15.6" customHeight="1">
      <c r="A36" s="46" t="s">
        <v>187</v>
      </c>
      <c r="B36" s="151"/>
      <c r="C36" s="151"/>
      <c r="D36" s="151"/>
      <c r="E36" s="151"/>
      <c r="F36" s="151"/>
      <c r="G36" s="6"/>
    </row>
  </sheetData>
  <mergeCells count="3">
    <mergeCell ref="A5:A6"/>
    <mergeCell ref="B5:C5"/>
    <mergeCell ref="D5:F5"/>
  </mergeCells>
  <conditionalFormatting sqref="A7:F34">
    <cfRule type="expression" dxfId="12" priority="2">
      <formula>MOD(ROW(),2)=0</formula>
    </cfRule>
  </conditionalFormatting>
  <conditionalFormatting sqref="F7:F35">
    <cfRule type="expression" dxfId="1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292ABE-B68E-4148-8A63-C7C85732FD49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190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81" t="s">
        <v>1</v>
      </c>
      <c r="B5" s="282" t="s">
        <v>176</v>
      </c>
      <c r="C5" s="282"/>
      <c r="D5" s="282" t="s">
        <v>0</v>
      </c>
      <c r="E5" s="282"/>
      <c r="F5" s="282"/>
      <c r="N5" s="74" t="s">
        <v>185</v>
      </c>
    </row>
    <row r="6" spans="1:14" ht="15.6" customHeight="1">
      <c r="A6" s="281"/>
      <c r="B6" s="212">
        <v>2024</v>
      </c>
      <c r="C6" s="212">
        <v>2025</v>
      </c>
      <c r="D6" s="212">
        <v>2024</v>
      </c>
      <c r="E6" s="212">
        <v>2025</v>
      </c>
      <c r="F6" s="154" t="s">
        <v>186</v>
      </c>
    </row>
    <row r="7" spans="1:14" ht="15.6" customHeight="1">
      <c r="A7" s="213" t="s">
        <v>18</v>
      </c>
      <c r="B7" s="214">
        <v>24697</v>
      </c>
      <c r="C7" s="214">
        <v>11879</v>
      </c>
      <c r="D7" s="214">
        <v>24697</v>
      </c>
      <c r="E7" s="214">
        <v>11879</v>
      </c>
      <c r="F7" s="215">
        <v>-51.901040612220108</v>
      </c>
      <c r="G7" s="6"/>
    </row>
    <row r="8" spans="1:14" s="33" customFormat="1" ht="15.6" customHeight="1">
      <c r="A8" s="213" t="s">
        <v>11</v>
      </c>
      <c r="B8" s="214">
        <v>13732</v>
      </c>
      <c r="C8" s="214">
        <v>18887</v>
      </c>
      <c r="D8" s="214">
        <v>13732</v>
      </c>
      <c r="E8" s="214">
        <v>18887</v>
      </c>
      <c r="F8" s="215">
        <v>37.54005243227499</v>
      </c>
      <c r="G8" s="216"/>
    </row>
    <row r="9" spans="1:14" ht="15.6" customHeight="1">
      <c r="A9" s="213" t="s">
        <v>8</v>
      </c>
      <c r="B9" s="214">
        <v>49815</v>
      </c>
      <c r="C9" s="214">
        <v>60280</v>
      </c>
      <c r="D9" s="214">
        <v>49815</v>
      </c>
      <c r="E9" s="214">
        <v>60280</v>
      </c>
      <c r="F9" s="215">
        <v>21.00772859580448</v>
      </c>
      <c r="G9" s="220"/>
    </row>
    <row r="10" spans="1:14" ht="15.6" customHeight="1">
      <c r="A10" s="213" t="s">
        <v>10</v>
      </c>
      <c r="B10" s="214">
        <v>10790</v>
      </c>
      <c r="C10" s="214">
        <v>7308</v>
      </c>
      <c r="D10" s="214">
        <v>10790</v>
      </c>
      <c r="E10" s="214">
        <v>7308</v>
      </c>
      <c r="F10" s="215">
        <v>-32.270620945319727</v>
      </c>
      <c r="G10" s="221"/>
    </row>
    <row r="11" spans="1:14" ht="15.6" customHeight="1">
      <c r="A11" s="213" t="s">
        <v>9</v>
      </c>
      <c r="B11" s="214">
        <v>469074</v>
      </c>
      <c r="C11" s="214">
        <v>508882</v>
      </c>
      <c r="D11" s="214">
        <v>469074</v>
      </c>
      <c r="E11" s="214">
        <v>508882</v>
      </c>
      <c r="F11" s="215">
        <v>8.4865074593774068</v>
      </c>
    </row>
    <row r="12" spans="1:14" ht="15.6" customHeight="1">
      <c r="A12" s="213" t="s">
        <v>6</v>
      </c>
      <c r="B12" s="214">
        <v>1515</v>
      </c>
      <c r="C12" s="214">
        <v>4743</v>
      </c>
      <c r="D12" s="214">
        <v>1515</v>
      </c>
      <c r="E12" s="214">
        <v>4743</v>
      </c>
      <c r="F12" s="215">
        <v>213.0693069306931</v>
      </c>
    </row>
    <row r="13" spans="1:14" ht="15.6" customHeight="1">
      <c r="A13" s="213" t="s">
        <v>175</v>
      </c>
      <c r="B13" s="214">
        <v>10</v>
      </c>
      <c r="C13" s="214">
        <v>135</v>
      </c>
      <c r="D13" s="214">
        <v>10</v>
      </c>
      <c r="E13" s="214">
        <v>135</v>
      </c>
      <c r="F13" s="215">
        <v>1250</v>
      </c>
    </row>
    <row r="14" spans="1:14" ht="15.6" customHeight="1">
      <c r="A14" s="213" t="s">
        <v>148</v>
      </c>
      <c r="B14" s="214">
        <v>554279</v>
      </c>
      <c r="C14" s="214">
        <v>642650</v>
      </c>
      <c r="D14" s="214">
        <v>554279</v>
      </c>
      <c r="E14" s="214">
        <v>642650</v>
      </c>
      <c r="F14" s="215">
        <v>15.94341477847799</v>
      </c>
    </row>
    <row r="15" spans="1:14" ht="15.6" customHeight="1">
      <c r="A15" s="213" t="s">
        <v>145</v>
      </c>
      <c r="B15" s="214">
        <v>255747</v>
      </c>
      <c r="C15" s="214">
        <v>275301</v>
      </c>
      <c r="D15" s="214">
        <v>255747</v>
      </c>
      <c r="E15" s="214">
        <v>275301</v>
      </c>
      <c r="F15" s="215">
        <v>7.6458374878297661</v>
      </c>
    </row>
    <row r="16" spans="1:14" ht="15.6" customHeight="1">
      <c r="A16" s="213" t="s">
        <v>144</v>
      </c>
      <c r="B16" s="214">
        <v>30412</v>
      </c>
      <c r="C16" s="214">
        <v>39426</v>
      </c>
      <c r="D16" s="214">
        <v>30412</v>
      </c>
      <c r="E16" s="214">
        <v>39426</v>
      </c>
      <c r="F16" s="215">
        <v>29.639615941075899</v>
      </c>
      <c r="G16" s="1"/>
    </row>
    <row r="17" spans="1:7" ht="15.6" customHeight="1">
      <c r="A17" s="213" t="s">
        <v>150</v>
      </c>
      <c r="B17" s="214">
        <v>14432</v>
      </c>
      <c r="C17" s="214">
        <v>4793</v>
      </c>
      <c r="D17" s="214">
        <v>14432</v>
      </c>
      <c r="E17" s="214">
        <v>4793</v>
      </c>
      <c r="F17" s="215">
        <v>-66.789079822616401</v>
      </c>
      <c r="G17" s="2"/>
    </row>
    <row r="18" spans="1:7" ht="15.6" customHeight="1">
      <c r="A18" s="213" t="s">
        <v>147</v>
      </c>
      <c r="B18" s="214">
        <v>353</v>
      </c>
      <c r="C18" s="214">
        <v>135</v>
      </c>
      <c r="D18" s="214">
        <v>353</v>
      </c>
      <c r="E18" s="214">
        <v>135</v>
      </c>
      <c r="F18" s="215">
        <v>-61.756373937677047</v>
      </c>
    </row>
    <row r="19" spans="1:7" ht="15.6" customHeight="1">
      <c r="A19" s="213" t="s">
        <v>143</v>
      </c>
      <c r="B19" s="214">
        <v>7692</v>
      </c>
      <c r="C19" s="214">
        <v>3481</v>
      </c>
      <c r="D19" s="214">
        <v>7692</v>
      </c>
      <c r="E19" s="214">
        <v>3481</v>
      </c>
      <c r="F19" s="215">
        <v>-54.745189807592297</v>
      </c>
    </row>
    <row r="20" spans="1:7" ht="15.6" customHeight="1">
      <c r="A20" s="213" t="s">
        <v>142</v>
      </c>
      <c r="B20" s="214">
        <v>75378</v>
      </c>
      <c r="C20" s="214">
        <v>41424</v>
      </c>
      <c r="D20" s="214">
        <v>75378</v>
      </c>
      <c r="E20" s="214">
        <v>41424</v>
      </c>
      <c r="F20" s="215">
        <v>-45.044973334394648</v>
      </c>
    </row>
    <row r="21" spans="1:7" ht="15.6" customHeight="1">
      <c r="A21" s="213" t="s">
        <v>149</v>
      </c>
      <c r="B21" s="214">
        <v>948</v>
      </c>
      <c r="C21" s="214">
        <v>1506</v>
      </c>
      <c r="D21" s="214">
        <v>948</v>
      </c>
      <c r="E21" s="214">
        <v>1506</v>
      </c>
      <c r="F21" s="215">
        <v>58.860759493670884</v>
      </c>
    </row>
    <row r="22" spans="1:7" ht="15.6" customHeight="1">
      <c r="A22" s="213" t="s">
        <v>146</v>
      </c>
      <c r="B22" s="214">
        <v>31104</v>
      </c>
      <c r="C22" s="214">
        <v>32139</v>
      </c>
      <c r="D22" s="214">
        <v>31104</v>
      </c>
      <c r="E22" s="214">
        <v>32139</v>
      </c>
      <c r="F22" s="215">
        <v>3.327546296296291</v>
      </c>
    </row>
    <row r="23" spans="1:7" ht="15.6" customHeight="1">
      <c r="A23" s="213" t="s">
        <v>165</v>
      </c>
      <c r="B23" s="214">
        <v>17806</v>
      </c>
      <c r="C23" s="214">
        <v>9213</v>
      </c>
      <c r="D23" s="214">
        <v>17806</v>
      </c>
      <c r="E23" s="214">
        <v>9213</v>
      </c>
      <c r="F23" s="215">
        <v>-48.259013815567783</v>
      </c>
    </row>
    <row r="24" spans="1:7" ht="15.6" customHeight="1">
      <c r="A24" s="213" t="s">
        <v>141</v>
      </c>
      <c r="B24" s="214">
        <v>23685</v>
      </c>
      <c r="C24" s="214">
        <v>31742</v>
      </c>
      <c r="D24" s="214">
        <v>23685</v>
      </c>
      <c r="E24" s="214">
        <v>31742</v>
      </c>
      <c r="F24" s="215">
        <v>34.017310534093298</v>
      </c>
    </row>
    <row r="25" spans="1:7" ht="15.6" customHeight="1">
      <c r="A25" s="213" t="s">
        <v>140</v>
      </c>
      <c r="B25" s="214">
        <v>1</v>
      </c>
      <c r="C25" s="214">
        <v>0</v>
      </c>
      <c r="D25" s="214">
        <v>1</v>
      </c>
      <c r="E25" s="214">
        <v>0</v>
      </c>
      <c r="F25" s="215">
        <v>-100</v>
      </c>
    </row>
    <row r="26" spans="1:7" ht="15.6" customHeight="1">
      <c r="A26" s="213" t="s">
        <v>152</v>
      </c>
      <c r="B26" s="214">
        <v>25551</v>
      </c>
      <c r="C26" s="214">
        <v>32395</v>
      </c>
      <c r="D26" s="214">
        <v>25551</v>
      </c>
      <c r="E26" s="214">
        <v>32395</v>
      </c>
      <c r="F26" s="215">
        <v>26.78564439747954</v>
      </c>
    </row>
    <row r="27" spans="1:7" ht="15.6" customHeight="1">
      <c r="A27" s="213" t="s">
        <v>173</v>
      </c>
      <c r="B27" s="214">
        <v>117511</v>
      </c>
      <c r="C27" s="214">
        <v>64144</v>
      </c>
      <c r="D27" s="214">
        <v>117511</v>
      </c>
      <c r="E27" s="214">
        <v>64144</v>
      </c>
      <c r="F27" s="215">
        <v>-45.41447183667912</v>
      </c>
    </row>
    <row r="28" spans="1:7" ht="15.6" customHeight="1">
      <c r="A28" s="213" t="s">
        <v>177</v>
      </c>
      <c r="B28" s="214">
        <v>26489</v>
      </c>
      <c r="C28" s="214">
        <v>45923</v>
      </c>
      <c r="D28" s="214">
        <v>26489</v>
      </c>
      <c r="E28" s="214">
        <v>45923</v>
      </c>
      <c r="F28" s="215">
        <v>73.366302993695484</v>
      </c>
    </row>
    <row r="29" spans="1:7" ht="15.6" customHeight="1">
      <c r="A29" s="213" t="s">
        <v>178</v>
      </c>
      <c r="B29" s="214">
        <v>59760</v>
      </c>
      <c r="C29" s="214">
        <v>45963</v>
      </c>
      <c r="D29" s="214">
        <v>59760</v>
      </c>
      <c r="E29" s="214">
        <v>45963</v>
      </c>
      <c r="F29" s="215">
        <v>-23.087349397590359</v>
      </c>
    </row>
    <row r="30" spans="1:7" ht="15.6" customHeight="1">
      <c r="A30" s="213" t="s">
        <v>179</v>
      </c>
      <c r="B30" s="214">
        <v>7819</v>
      </c>
      <c r="C30" s="214">
        <v>18237</v>
      </c>
      <c r="D30" s="214">
        <v>7819</v>
      </c>
      <c r="E30" s="214">
        <v>18237</v>
      </c>
      <c r="F30" s="215">
        <v>133.23954469881059</v>
      </c>
    </row>
    <row r="31" spans="1:7" ht="15.6" customHeight="1">
      <c r="A31" s="213" t="s">
        <v>180</v>
      </c>
      <c r="B31" s="214">
        <v>87614</v>
      </c>
      <c r="C31" s="214">
        <v>82465</v>
      </c>
      <c r="D31" s="214">
        <v>87614</v>
      </c>
      <c r="E31" s="214">
        <v>82465</v>
      </c>
      <c r="F31" s="215">
        <v>-5.8769146483438703</v>
      </c>
    </row>
    <row r="32" spans="1:7" ht="15.6" customHeight="1">
      <c r="A32" s="213" t="s">
        <v>181</v>
      </c>
      <c r="B32" s="214">
        <v>861982</v>
      </c>
      <c r="C32" s="214">
        <v>957448</v>
      </c>
      <c r="D32" s="214">
        <v>861982</v>
      </c>
      <c r="E32" s="214">
        <v>957448</v>
      </c>
      <c r="F32" s="215">
        <v>11.07517326347882</v>
      </c>
    </row>
    <row r="33" spans="1:6" ht="15.6" customHeight="1">
      <c r="A33" s="213" t="s">
        <v>182</v>
      </c>
      <c r="B33" s="214">
        <v>115262</v>
      </c>
      <c r="C33" s="214">
        <v>117875</v>
      </c>
      <c r="D33" s="214">
        <v>115262</v>
      </c>
      <c r="E33" s="214">
        <v>117875</v>
      </c>
      <c r="F33" s="215">
        <v>2.2670090749770111</v>
      </c>
    </row>
    <row r="34" spans="1:6" ht="15.6" customHeight="1">
      <c r="A34" s="213" t="s">
        <v>183</v>
      </c>
      <c r="B34" s="214">
        <v>25100</v>
      </c>
      <c r="C34" s="214">
        <v>18944</v>
      </c>
      <c r="D34" s="214">
        <v>25100</v>
      </c>
      <c r="E34" s="214">
        <v>18944</v>
      </c>
      <c r="F34" s="215">
        <v>-24.525896414342629</v>
      </c>
    </row>
    <row r="35" spans="1:6" ht="15.6" customHeight="1">
      <c r="A35" s="217" t="s">
        <v>153</v>
      </c>
      <c r="B35" s="218">
        <f>SUM(B7:B34)</f>
        <v>2908558</v>
      </c>
      <c r="C35" s="218">
        <f>SUM(C7:C34)</f>
        <v>3077318</v>
      </c>
      <c r="D35" s="218">
        <f>SUM(D7:D34)</f>
        <v>2908558</v>
      </c>
      <c r="E35" s="218">
        <f>SUM(E7:E34)</f>
        <v>3077318</v>
      </c>
      <c r="F35" s="219">
        <f>E35*100/D35-100</f>
        <v>5.802187888293787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10" priority="2">
      <formula>MOD(ROW(),2)=0</formula>
    </cfRule>
  </conditionalFormatting>
  <conditionalFormatting sqref="F7:F35">
    <cfRule type="expression" dxfId="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F6C83-6636-4C3B-B36D-0314EE45CBC0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191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81" t="s">
        <v>1</v>
      </c>
      <c r="B5" s="282" t="s">
        <v>176</v>
      </c>
      <c r="C5" s="282"/>
      <c r="D5" s="282" t="s">
        <v>0</v>
      </c>
      <c r="E5" s="282"/>
      <c r="F5" s="282"/>
      <c r="N5" s="74" t="s">
        <v>185</v>
      </c>
    </row>
    <row r="6" spans="1:14" ht="15.6" customHeight="1">
      <c r="A6" s="281"/>
      <c r="B6" s="212">
        <v>2024</v>
      </c>
      <c r="C6" s="212">
        <v>2025</v>
      </c>
      <c r="D6" s="212">
        <v>2024</v>
      </c>
      <c r="E6" s="212">
        <v>2025</v>
      </c>
      <c r="F6" s="154" t="s">
        <v>186</v>
      </c>
    </row>
    <row r="7" spans="1:14" ht="15.6" customHeight="1">
      <c r="A7" s="213" t="s">
        <v>18</v>
      </c>
      <c r="B7" s="214">
        <v>179856</v>
      </c>
      <c r="C7" s="214">
        <v>117795</v>
      </c>
      <c r="D7" s="214">
        <v>179856</v>
      </c>
      <c r="E7" s="214">
        <v>117795</v>
      </c>
      <c r="F7" s="215">
        <v>-34.505938083800373</v>
      </c>
      <c r="G7" s="6"/>
    </row>
    <row r="8" spans="1:14" s="33" customFormat="1" ht="15.6" customHeight="1">
      <c r="A8" s="213" t="s">
        <v>11</v>
      </c>
      <c r="B8" s="214">
        <v>52231</v>
      </c>
      <c r="C8" s="214">
        <v>7513</v>
      </c>
      <c r="D8" s="214">
        <v>52231</v>
      </c>
      <c r="E8" s="214">
        <v>7513</v>
      </c>
      <c r="F8" s="215">
        <v>-85.615822021404909</v>
      </c>
      <c r="G8" s="216"/>
    </row>
    <row r="9" spans="1:14" ht="15.6" customHeight="1">
      <c r="A9" s="213" t="s">
        <v>8</v>
      </c>
      <c r="B9" s="214">
        <v>223689</v>
      </c>
      <c r="C9" s="214">
        <v>161520</v>
      </c>
      <c r="D9" s="214">
        <v>223689</v>
      </c>
      <c r="E9" s="214">
        <v>161520</v>
      </c>
      <c r="F9" s="215">
        <v>-27.792604911283082</v>
      </c>
      <c r="G9" s="6"/>
    </row>
    <row r="10" spans="1:14" ht="15.6" customHeight="1">
      <c r="A10" s="213" t="s">
        <v>10</v>
      </c>
      <c r="B10" s="214">
        <v>134687</v>
      </c>
      <c r="C10" s="214">
        <v>204118</v>
      </c>
      <c r="D10" s="214">
        <v>134687</v>
      </c>
      <c r="E10" s="214">
        <v>204118</v>
      </c>
      <c r="F10" s="215">
        <v>51.54988974437029</v>
      </c>
    </row>
    <row r="11" spans="1:14" ht="15.6" customHeight="1">
      <c r="A11" s="213" t="s">
        <v>9</v>
      </c>
      <c r="B11" s="214">
        <v>703593</v>
      </c>
      <c r="C11" s="214">
        <v>661910</v>
      </c>
      <c r="D11" s="214">
        <v>703593</v>
      </c>
      <c r="E11" s="214">
        <v>661910</v>
      </c>
      <c r="F11" s="215">
        <v>-5.9243056710342481</v>
      </c>
    </row>
    <row r="12" spans="1:14" ht="15.6" customHeight="1">
      <c r="A12" s="213" t="s">
        <v>6</v>
      </c>
      <c r="B12" s="214">
        <v>79663</v>
      </c>
      <c r="C12" s="214">
        <v>103041</v>
      </c>
      <c r="D12" s="214">
        <v>79663</v>
      </c>
      <c r="E12" s="214">
        <v>103041</v>
      </c>
      <c r="F12" s="215">
        <v>29.34612053274418</v>
      </c>
    </row>
    <row r="13" spans="1:14" ht="15.6" customHeight="1">
      <c r="A13" s="213" t="s">
        <v>175</v>
      </c>
      <c r="B13" s="214">
        <v>319</v>
      </c>
      <c r="C13" s="214">
        <v>653</v>
      </c>
      <c r="D13" s="214">
        <v>319</v>
      </c>
      <c r="E13" s="214">
        <v>653</v>
      </c>
      <c r="F13" s="215">
        <v>104.70219435736681</v>
      </c>
    </row>
    <row r="14" spans="1:14" ht="15.6" customHeight="1">
      <c r="A14" s="213" t="s">
        <v>148</v>
      </c>
      <c r="B14" s="214">
        <v>804060</v>
      </c>
      <c r="C14" s="214">
        <v>837897</v>
      </c>
      <c r="D14" s="214">
        <v>804060</v>
      </c>
      <c r="E14" s="214">
        <v>837897</v>
      </c>
      <c r="F14" s="215">
        <v>4.2082680396985239</v>
      </c>
    </row>
    <row r="15" spans="1:14" ht="15.6" customHeight="1">
      <c r="A15" s="213" t="s">
        <v>145</v>
      </c>
      <c r="B15" s="214">
        <v>676424</v>
      </c>
      <c r="C15" s="214">
        <v>611540</v>
      </c>
      <c r="D15" s="214">
        <v>676424</v>
      </c>
      <c r="E15" s="214">
        <v>611540</v>
      </c>
      <c r="F15" s="215">
        <v>-9.5922084373115126</v>
      </c>
    </row>
    <row r="16" spans="1:14" ht="15.6" customHeight="1">
      <c r="A16" s="213" t="s">
        <v>144</v>
      </c>
      <c r="B16" s="214">
        <v>547481</v>
      </c>
      <c r="C16" s="214">
        <v>616474</v>
      </c>
      <c r="D16" s="214">
        <v>547481</v>
      </c>
      <c r="E16" s="214">
        <v>616474</v>
      </c>
      <c r="F16" s="215">
        <v>12.601898513373071</v>
      </c>
      <c r="G16" s="1"/>
    </row>
    <row r="17" spans="1:7" ht="15.6" customHeight="1">
      <c r="A17" s="213" t="s">
        <v>150</v>
      </c>
      <c r="B17" s="214">
        <v>270225</v>
      </c>
      <c r="C17" s="214">
        <v>231288</v>
      </c>
      <c r="D17" s="214">
        <v>270225</v>
      </c>
      <c r="E17" s="214">
        <v>231288</v>
      </c>
      <c r="F17" s="215">
        <v>-14.4091035248404</v>
      </c>
      <c r="G17" s="2"/>
    </row>
    <row r="18" spans="1:7" ht="15.6" customHeight="1">
      <c r="A18" s="213" t="s">
        <v>147</v>
      </c>
      <c r="B18" s="214">
        <v>0</v>
      </c>
      <c r="C18" s="214">
        <v>0</v>
      </c>
      <c r="D18" s="214">
        <v>0</v>
      </c>
      <c r="E18" s="214">
        <v>0</v>
      </c>
      <c r="F18" s="215"/>
    </row>
    <row r="19" spans="1:7" ht="15.6" customHeight="1">
      <c r="A19" s="213" t="s">
        <v>143</v>
      </c>
      <c r="B19" s="214">
        <v>104838</v>
      </c>
      <c r="C19" s="214">
        <v>121676</v>
      </c>
      <c r="D19" s="214">
        <v>104838</v>
      </c>
      <c r="E19" s="214">
        <v>121676</v>
      </c>
      <c r="F19" s="215">
        <v>16.060970258875599</v>
      </c>
    </row>
    <row r="20" spans="1:7" ht="15.6" customHeight="1">
      <c r="A20" s="213" t="s">
        <v>142</v>
      </c>
      <c r="B20" s="214">
        <v>265239</v>
      </c>
      <c r="C20" s="214">
        <v>293707</v>
      </c>
      <c r="D20" s="214">
        <v>265239</v>
      </c>
      <c r="E20" s="214">
        <v>293707</v>
      </c>
      <c r="F20" s="215">
        <v>10.73296159312922</v>
      </c>
    </row>
    <row r="21" spans="1:7" ht="15.6" customHeight="1">
      <c r="A21" s="213" t="s">
        <v>149</v>
      </c>
      <c r="B21" s="214">
        <v>614048</v>
      </c>
      <c r="C21" s="214">
        <v>518213</v>
      </c>
      <c r="D21" s="214">
        <v>614048</v>
      </c>
      <c r="E21" s="214">
        <v>518213</v>
      </c>
      <c r="F21" s="215">
        <v>-15.607086090989631</v>
      </c>
    </row>
    <row r="22" spans="1:7" ht="15.6" customHeight="1">
      <c r="A22" s="213" t="s">
        <v>146</v>
      </c>
      <c r="B22" s="214">
        <v>37463</v>
      </c>
      <c r="C22" s="214">
        <v>37509</v>
      </c>
      <c r="D22" s="214">
        <v>37463</v>
      </c>
      <c r="E22" s="214">
        <v>37509</v>
      </c>
      <c r="F22" s="215">
        <v>0.1227878173130819</v>
      </c>
    </row>
    <row r="23" spans="1:7" ht="15.6" customHeight="1">
      <c r="A23" s="213" t="s">
        <v>165</v>
      </c>
      <c r="B23" s="214">
        <v>40318</v>
      </c>
      <c r="C23" s="214">
        <v>24869</v>
      </c>
      <c r="D23" s="214">
        <v>40318</v>
      </c>
      <c r="E23" s="214">
        <v>24869</v>
      </c>
      <c r="F23" s="215">
        <v>-38.317872910362617</v>
      </c>
    </row>
    <row r="24" spans="1:7" ht="15.6" customHeight="1">
      <c r="A24" s="213" t="s">
        <v>141</v>
      </c>
      <c r="B24" s="214">
        <v>53704</v>
      </c>
      <c r="C24" s="214">
        <v>47129</v>
      </c>
      <c r="D24" s="214">
        <v>53704</v>
      </c>
      <c r="E24" s="214">
        <v>47129</v>
      </c>
      <c r="F24" s="215">
        <v>-12.243035900491581</v>
      </c>
    </row>
    <row r="25" spans="1:7" ht="15.6" customHeight="1">
      <c r="A25" s="213" t="s">
        <v>140</v>
      </c>
      <c r="B25" s="214">
        <v>0</v>
      </c>
      <c r="C25" s="214">
        <v>0</v>
      </c>
      <c r="D25" s="214">
        <v>0</v>
      </c>
      <c r="E25" s="214">
        <v>0</v>
      </c>
      <c r="F25" s="215"/>
    </row>
    <row r="26" spans="1:7" ht="15.6" customHeight="1">
      <c r="A26" s="213" t="s">
        <v>152</v>
      </c>
      <c r="B26" s="214">
        <v>41537</v>
      </c>
      <c r="C26" s="214">
        <v>21864</v>
      </c>
      <c r="D26" s="214">
        <v>41537</v>
      </c>
      <c r="E26" s="214">
        <v>21864</v>
      </c>
      <c r="F26" s="215">
        <v>-47.362592387509928</v>
      </c>
    </row>
    <row r="27" spans="1:7" ht="15.6" customHeight="1">
      <c r="A27" s="213" t="s">
        <v>173</v>
      </c>
      <c r="B27" s="214">
        <v>54533</v>
      </c>
      <c r="C27" s="214">
        <v>47410</v>
      </c>
      <c r="D27" s="214">
        <v>54533</v>
      </c>
      <c r="E27" s="214">
        <v>47410</v>
      </c>
      <c r="F27" s="215">
        <v>-13.061815781270059</v>
      </c>
    </row>
    <row r="28" spans="1:7" ht="15.6" customHeight="1">
      <c r="A28" s="213" t="s">
        <v>177</v>
      </c>
      <c r="B28" s="214">
        <v>45848</v>
      </c>
      <c r="C28" s="214">
        <v>43386</v>
      </c>
      <c r="D28" s="214">
        <v>45848</v>
      </c>
      <c r="E28" s="214">
        <v>43386</v>
      </c>
      <c r="F28" s="215">
        <v>-5.3699179898795961</v>
      </c>
    </row>
    <row r="29" spans="1:7" ht="15.6" customHeight="1">
      <c r="A29" s="213" t="s">
        <v>178</v>
      </c>
      <c r="B29" s="214">
        <v>194011</v>
      </c>
      <c r="C29" s="214">
        <v>132760</v>
      </c>
      <c r="D29" s="214">
        <v>194011</v>
      </c>
      <c r="E29" s="214">
        <v>132760</v>
      </c>
      <c r="F29" s="215">
        <v>-31.570890310343231</v>
      </c>
    </row>
    <row r="30" spans="1:7" ht="15.6" customHeight="1">
      <c r="A30" s="213" t="s">
        <v>179</v>
      </c>
      <c r="B30" s="214">
        <v>55021</v>
      </c>
      <c r="C30" s="214">
        <v>52582</v>
      </c>
      <c r="D30" s="214">
        <v>55021</v>
      </c>
      <c r="E30" s="214">
        <v>52582</v>
      </c>
      <c r="F30" s="215">
        <v>-4.4328529107068277</v>
      </c>
    </row>
    <row r="31" spans="1:7" ht="15.6" customHeight="1">
      <c r="A31" s="213" t="s">
        <v>180</v>
      </c>
      <c r="B31" s="214">
        <v>207588</v>
      </c>
      <c r="C31" s="214">
        <v>289997</v>
      </c>
      <c r="D31" s="214">
        <v>207588</v>
      </c>
      <c r="E31" s="214">
        <v>289997</v>
      </c>
      <c r="F31" s="215">
        <v>39.698344798350583</v>
      </c>
    </row>
    <row r="32" spans="1:7" ht="15.6" customHeight="1">
      <c r="A32" s="213" t="s">
        <v>181</v>
      </c>
      <c r="B32" s="214">
        <v>1019793</v>
      </c>
      <c r="C32" s="214">
        <v>1101723</v>
      </c>
      <c r="D32" s="214">
        <v>1019793</v>
      </c>
      <c r="E32" s="214">
        <v>1101723</v>
      </c>
      <c r="F32" s="215">
        <v>8.0339833672127554</v>
      </c>
    </row>
    <row r="33" spans="1:6" ht="15.6" customHeight="1">
      <c r="A33" s="213" t="s">
        <v>182</v>
      </c>
      <c r="B33" s="214">
        <v>138075</v>
      </c>
      <c r="C33" s="214">
        <v>106104</v>
      </c>
      <c r="D33" s="214">
        <v>138075</v>
      </c>
      <c r="E33" s="214">
        <v>106104</v>
      </c>
      <c r="F33" s="215">
        <v>-23.154807170016301</v>
      </c>
    </row>
    <row r="34" spans="1:6" ht="15.6" customHeight="1">
      <c r="A34" s="213" t="s">
        <v>183</v>
      </c>
      <c r="B34" s="214">
        <v>21574</v>
      </c>
      <c r="C34" s="214">
        <v>29752</v>
      </c>
      <c r="D34" s="214">
        <v>21574</v>
      </c>
      <c r="E34" s="214">
        <v>29752</v>
      </c>
      <c r="F34" s="215">
        <v>37.906739593955677</v>
      </c>
    </row>
    <row r="35" spans="1:6" ht="15.6" customHeight="1">
      <c r="A35" s="217" t="s">
        <v>153</v>
      </c>
      <c r="B35" s="218">
        <f>SUM(B7:B34)</f>
        <v>6565818</v>
      </c>
      <c r="C35" s="218">
        <f>SUM(C7:C34)</f>
        <v>6422430</v>
      </c>
      <c r="D35" s="218">
        <f>SUM(D7:D34)</f>
        <v>6565818</v>
      </c>
      <c r="E35" s="218">
        <f>SUM(E7:E34)</f>
        <v>6422430</v>
      </c>
      <c r="F35" s="219">
        <f>E35*100/D35-100</f>
        <v>-2.1838558424860395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8" priority="2">
      <formula>MOD(ROW(),2)=0</formula>
    </cfRule>
  </conditionalFormatting>
  <conditionalFormatting sqref="F7:F35">
    <cfRule type="expression" dxfId="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CBFC2F-985A-49CF-AF1A-E06BEB3E7917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192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81" t="s">
        <v>1</v>
      </c>
      <c r="B5" s="282" t="s">
        <v>176</v>
      </c>
      <c r="C5" s="282"/>
      <c r="D5" s="282" t="s">
        <v>0</v>
      </c>
      <c r="E5" s="282"/>
      <c r="F5" s="282"/>
      <c r="N5" s="74" t="s">
        <v>185</v>
      </c>
    </row>
    <row r="6" spans="1:14" ht="15.6" customHeight="1">
      <c r="A6" s="281"/>
      <c r="B6" s="212">
        <v>2024</v>
      </c>
      <c r="C6" s="212">
        <v>2025</v>
      </c>
      <c r="D6" s="212">
        <v>2024</v>
      </c>
      <c r="E6" s="212">
        <v>2025</v>
      </c>
      <c r="F6" s="154" t="s">
        <v>186</v>
      </c>
    </row>
    <row r="7" spans="1:14" ht="15.6" customHeight="1">
      <c r="A7" s="213" t="s">
        <v>18</v>
      </c>
      <c r="B7" s="214">
        <v>151572</v>
      </c>
      <c r="C7" s="214">
        <v>64335</v>
      </c>
      <c r="D7" s="214">
        <v>151572</v>
      </c>
      <c r="E7" s="214">
        <v>64335</v>
      </c>
      <c r="F7" s="215">
        <v>-57.554825429498862</v>
      </c>
      <c r="G7" s="6"/>
    </row>
    <row r="8" spans="1:14" s="33" customFormat="1" ht="15.6" customHeight="1">
      <c r="A8" s="213" t="s">
        <v>11</v>
      </c>
      <c r="B8" s="214">
        <v>1</v>
      </c>
      <c r="C8" s="214">
        <v>0</v>
      </c>
      <c r="D8" s="214">
        <v>1</v>
      </c>
      <c r="E8" s="214">
        <v>0</v>
      </c>
      <c r="F8" s="215">
        <v>-100</v>
      </c>
      <c r="G8" s="222"/>
    </row>
    <row r="9" spans="1:14" ht="15.6" customHeight="1">
      <c r="A9" s="213" t="s">
        <v>8</v>
      </c>
      <c r="B9" s="214">
        <v>12111</v>
      </c>
      <c r="C9" s="214">
        <v>0</v>
      </c>
      <c r="D9" s="214">
        <v>12111</v>
      </c>
      <c r="E9" s="214">
        <v>0</v>
      </c>
      <c r="F9" s="215">
        <v>-100</v>
      </c>
      <c r="G9" s="223"/>
    </row>
    <row r="10" spans="1:14" ht="15.6" customHeight="1">
      <c r="A10" s="213" t="s">
        <v>10</v>
      </c>
      <c r="B10" s="214">
        <v>21003</v>
      </c>
      <c r="C10" s="214">
        <v>5112</v>
      </c>
      <c r="D10" s="214">
        <v>21003</v>
      </c>
      <c r="E10" s="214">
        <v>5112</v>
      </c>
      <c r="F10" s="215">
        <v>-75.660619911441216</v>
      </c>
    </row>
    <row r="11" spans="1:14" ht="15.6" customHeight="1">
      <c r="A11" s="213" t="s">
        <v>9</v>
      </c>
      <c r="B11" s="214">
        <v>323377</v>
      </c>
      <c r="C11" s="214">
        <v>237322</v>
      </c>
      <c r="D11" s="214">
        <v>323377</v>
      </c>
      <c r="E11" s="214">
        <v>237322</v>
      </c>
      <c r="F11" s="215">
        <v>-26.611354549024821</v>
      </c>
    </row>
    <row r="12" spans="1:14" ht="15.6" customHeight="1">
      <c r="A12" s="213" t="s">
        <v>6</v>
      </c>
      <c r="B12" s="214">
        <v>0</v>
      </c>
      <c r="C12" s="214">
        <v>0</v>
      </c>
      <c r="D12" s="214">
        <v>0</v>
      </c>
      <c r="E12" s="214">
        <v>0</v>
      </c>
      <c r="F12" s="215"/>
    </row>
    <row r="13" spans="1:14" ht="15.6" customHeight="1">
      <c r="A13" s="213" t="s">
        <v>175</v>
      </c>
      <c r="B13" s="214">
        <v>0</v>
      </c>
      <c r="C13" s="214">
        <v>0</v>
      </c>
      <c r="D13" s="214">
        <v>0</v>
      </c>
      <c r="E13" s="214">
        <v>0</v>
      </c>
      <c r="F13" s="215"/>
    </row>
    <row r="14" spans="1:14" ht="15.6" customHeight="1">
      <c r="A14" s="213" t="s">
        <v>148</v>
      </c>
      <c r="B14" s="214">
        <v>36561</v>
      </c>
      <c r="C14" s="214">
        <v>15103</v>
      </c>
      <c r="D14" s="214">
        <v>36561</v>
      </c>
      <c r="E14" s="214">
        <v>15103</v>
      </c>
      <c r="F14" s="215">
        <v>-58.690954842591843</v>
      </c>
    </row>
    <row r="15" spans="1:14" ht="15.6" customHeight="1">
      <c r="A15" s="213" t="s">
        <v>145</v>
      </c>
      <c r="B15" s="214">
        <v>339359</v>
      </c>
      <c r="C15" s="214">
        <v>208274</v>
      </c>
      <c r="D15" s="214">
        <v>339359</v>
      </c>
      <c r="E15" s="214">
        <v>208274</v>
      </c>
      <c r="F15" s="215">
        <v>-38.62723546450809</v>
      </c>
    </row>
    <row r="16" spans="1:14" ht="15.6" customHeight="1">
      <c r="A16" s="213" t="s">
        <v>144</v>
      </c>
      <c r="B16" s="214">
        <v>303949</v>
      </c>
      <c r="C16" s="214">
        <v>418963</v>
      </c>
      <c r="D16" s="214">
        <v>303949</v>
      </c>
      <c r="E16" s="214">
        <v>418963</v>
      </c>
      <c r="F16" s="215">
        <v>37.839900772827008</v>
      </c>
      <c r="G16" s="1"/>
    </row>
    <row r="17" spans="1:10" ht="15.6" customHeight="1">
      <c r="A17" s="213" t="s">
        <v>150</v>
      </c>
      <c r="B17" s="214">
        <v>126210</v>
      </c>
      <c r="C17" s="214">
        <v>80595</v>
      </c>
      <c r="D17" s="214">
        <v>126210</v>
      </c>
      <c r="E17" s="214">
        <v>80595</v>
      </c>
      <c r="F17" s="215">
        <v>-36.142144045638219</v>
      </c>
      <c r="G17" s="2"/>
    </row>
    <row r="18" spans="1:10" ht="15.6" customHeight="1">
      <c r="A18" s="213" t="s">
        <v>147</v>
      </c>
      <c r="B18" s="214">
        <v>0</v>
      </c>
      <c r="C18" s="214">
        <v>0</v>
      </c>
      <c r="D18" s="214">
        <v>0</v>
      </c>
      <c r="E18" s="214">
        <v>0</v>
      </c>
      <c r="F18" s="215"/>
    </row>
    <row r="19" spans="1:10" ht="15.6" customHeight="1">
      <c r="A19" s="213" t="s">
        <v>143</v>
      </c>
      <c r="B19" s="214">
        <v>4868</v>
      </c>
      <c r="C19" s="214">
        <v>15707</v>
      </c>
      <c r="D19" s="214">
        <v>4868</v>
      </c>
      <c r="E19" s="214">
        <v>15707</v>
      </c>
      <c r="F19" s="215">
        <v>222.65817584223501</v>
      </c>
    </row>
    <row r="20" spans="1:10" ht="15.6" customHeight="1">
      <c r="A20" s="213" t="s">
        <v>142</v>
      </c>
      <c r="B20" s="214">
        <v>3929</v>
      </c>
      <c r="C20" s="214">
        <v>6759</v>
      </c>
      <c r="D20" s="214">
        <v>3929</v>
      </c>
      <c r="E20" s="214">
        <v>6759</v>
      </c>
      <c r="F20" s="215">
        <v>72.028505981165694</v>
      </c>
      <c r="J20" s="224"/>
    </row>
    <row r="21" spans="1:10" ht="15.6" customHeight="1">
      <c r="A21" s="213" t="s">
        <v>149</v>
      </c>
      <c r="B21" s="214">
        <v>458279</v>
      </c>
      <c r="C21" s="214">
        <v>337775</v>
      </c>
      <c r="D21" s="214">
        <v>458279</v>
      </c>
      <c r="E21" s="214">
        <v>337775</v>
      </c>
      <c r="F21" s="215">
        <v>-26.294898958931132</v>
      </c>
    </row>
    <row r="22" spans="1:10" ht="15.6" customHeight="1">
      <c r="A22" s="213" t="s">
        <v>146</v>
      </c>
      <c r="B22" s="214">
        <v>21084</v>
      </c>
      <c r="C22" s="214">
        <v>17738</v>
      </c>
      <c r="D22" s="214">
        <v>21084</v>
      </c>
      <c r="E22" s="214">
        <v>17738</v>
      </c>
      <c r="F22" s="215">
        <v>-15.869853917662679</v>
      </c>
    </row>
    <row r="23" spans="1:10" ht="15.6" customHeight="1">
      <c r="A23" s="213" t="s">
        <v>165</v>
      </c>
      <c r="B23" s="214">
        <v>4216</v>
      </c>
      <c r="C23" s="214">
        <v>2709</v>
      </c>
      <c r="D23" s="214">
        <v>4216</v>
      </c>
      <c r="E23" s="214">
        <v>2709</v>
      </c>
      <c r="F23" s="215">
        <v>-35.744781783681219</v>
      </c>
    </row>
    <row r="24" spans="1:10" ht="15.6" customHeight="1">
      <c r="A24" s="213" t="s">
        <v>141</v>
      </c>
      <c r="B24" s="214">
        <v>0</v>
      </c>
      <c r="C24" s="214">
        <v>0</v>
      </c>
      <c r="D24" s="214">
        <v>0</v>
      </c>
      <c r="E24" s="214">
        <v>0</v>
      </c>
      <c r="F24" s="215"/>
    </row>
    <row r="25" spans="1:10" ht="15.6" customHeight="1">
      <c r="A25" s="213" t="s">
        <v>140</v>
      </c>
      <c r="B25" s="214">
        <v>0</v>
      </c>
      <c r="C25" s="214">
        <v>0</v>
      </c>
      <c r="D25" s="214">
        <v>0</v>
      </c>
      <c r="E25" s="214">
        <v>0</v>
      </c>
      <c r="F25" s="215"/>
    </row>
    <row r="26" spans="1:10" ht="15.6" customHeight="1">
      <c r="A26" s="213" t="s">
        <v>152</v>
      </c>
      <c r="B26" s="214">
        <v>0</v>
      </c>
      <c r="C26" s="214">
        <v>0</v>
      </c>
      <c r="D26" s="214">
        <v>0</v>
      </c>
      <c r="E26" s="214">
        <v>0</v>
      </c>
      <c r="F26" s="215"/>
    </row>
    <row r="27" spans="1:10" ht="15.6" customHeight="1">
      <c r="A27" s="213" t="s">
        <v>173</v>
      </c>
      <c r="B27" s="214">
        <v>0</v>
      </c>
      <c r="C27" s="214">
        <v>0</v>
      </c>
      <c r="D27" s="214">
        <v>0</v>
      </c>
      <c r="E27" s="214">
        <v>0</v>
      </c>
      <c r="F27" s="215"/>
    </row>
    <row r="28" spans="1:10" ht="15.6" customHeight="1">
      <c r="A28" s="213" t="s">
        <v>177</v>
      </c>
      <c r="B28" s="214">
        <v>29035</v>
      </c>
      <c r="C28" s="214">
        <v>29596</v>
      </c>
      <c r="D28" s="214">
        <v>29035</v>
      </c>
      <c r="E28" s="214">
        <v>29596</v>
      </c>
      <c r="F28" s="215">
        <v>1.932150852419497</v>
      </c>
    </row>
    <row r="29" spans="1:10" ht="15.6" customHeight="1">
      <c r="A29" s="213" t="s">
        <v>178</v>
      </c>
      <c r="B29" s="214">
        <v>0</v>
      </c>
      <c r="C29" s="214">
        <v>0</v>
      </c>
      <c r="D29" s="214">
        <v>0</v>
      </c>
      <c r="E29" s="214">
        <v>0</v>
      </c>
      <c r="F29" s="215"/>
    </row>
    <row r="30" spans="1:10" ht="15.6" customHeight="1">
      <c r="A30" s="213" t="s">
        <v>179</v>
      </c>
      <c r="B30" s="214">
        <v>0</v>
      </c>
      <c r="C30" s="214">
        <v>0</v>
      </c>
      <c r="D30" s="214">
        <v>0</v>
      </c>
      <c r="E30" s="214">
        <v>0</v>
      </c>
      <c r="F30" s="215"/>
    </row>
    <row r="31" spans="1:10" ht="15.6" customHeight="1">
      <c r="A31" s="213" t="s">
        <v>180</v>
      </c>
      <c r="B31" s="214">
        <v>164223</v>
      </c>
      <c r="C31" s="214">
        <v>230801</v>
      </c>
      <c r="D31" s="214">
        <v>164223</v>
      </c>
      <c r="E31" s="214">
        <v>230801</v>
      </c>
      <c r="F31" s="215">
        <v>40.541215298709687</v>
      </c>
    </row>
    <row r="32" spans="1:10" ht="15.6" customHeight="1">
      <c r="A32" s="213" t="s">
        <v>181</v>
      </c>
      <c r="B32" s="214">
        <v>20924</v>
      </c>
      <c r="C32" s="214">
        <v>12676</v>
      </c>
      <c r="D32" s="214">
        <v>20924</v>
      </c>
      <c r="E32" s="214">
        <v>12676</v>
      </c>
      <c r="F32" s="215">
        <v>-39.418849168419037</v>
      </c>
    </row>
    <row r="33" spans="1:6" ht="15.6" customHeight="1">
      <c r="A33" s="213" t="s">
        <v>182</v>
      </c>
      <c r="B33" s="214">
        <v>0</v>
      </c>
      <c r="C33" s="214">
        <v>0</v>
      </c>
      <c r="D33" s="214">
        <v>0</v>
      </c>
      <c r="E33" s="214">
        <v>0</v>
      </c>
    </row>
    <row r="34" spans="1:6" ht="15.6" customHeight="1">
      <c r="A34" s="213" t="s">
        <v>183</v>
      </c>
      <c r="B34" s="214">
        <v>0</v>
      </c>
      <c r="C34" s="214">
        <v>0</v>
      </c>
      <c r="D34" s="214">
        <v>0</v>
      </c>
      <c r="E34" s="214">
        <v>0</v>
      </c>
    </row>
    <row r="35" spans="1:6" ht="15.6" customHeight="1">
      <c r="A35" s="217" t="s">
        <v>153</v>
      </c>
      <c r="B35" s="218">
        <f>SUM(B7:B34)</f>
        <v>2020701</v>
      </c>
      <c r="C35" s="218">
        <f>SUM(C7:C34)</f>
        <v>1683465</v>
      </c>
      <c r="D35" s="218">
        <f>SUM(D7:D34)</f>
        <v>2020701</v>
      </c>
      <c r="E35" s="218">
        <f>SUM(E7:E34)</f>
        <v>1683465</v>
      </c>
      <c r="F35" s="219">
        <f>E35*100/D35-100</f>
        <v>-16.689059885653549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6" priority="1">
      <formula>MOD(ROW(),2)=0</formula>
    </cfRule>
  </conditionalFormatting>
  <conditionalFormatting sqref="F7:F35">
    <cfRule type="expression" dxfId="5" priority="2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F12192-8917-4324-B933-B9321755CF6F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193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81" t="s">
        <v>1</v>
      </c>
      <c r="B5" s="282" t="s">
        <v>176</v>
      </c>
      <c r="C5" s="282"/>
      <c r="D5" s="282" t="s">
        <v>0</v>
      </c>
      <c r="E5" s="282"/>
      <c r="F5" s="282"/>
      <c r="N5" s="74" t="s">
        <v>185</v>
      </c>
    </row>
    <row r="6" spans="1:14" ht="15.6" customHeight="1">
      <c r="A6" s="281"/>
      <c r="B6" s="212">
        <v>2024</v>
      </c>
      <c r="C6" s="212">
        <v>2025</v>
      </c>
      <c r="D6" s="212">
        <v>2024</v>
      </c>
      <c r="E6" s="212">
        <v>2025</v>
      </c>
      <c r="F6" s="154" t="s">
        <v>186</v>
      </c>
    </row>
    <row r="7" spans="1:14" ht="15.6" customHeight="1">
      <c r="A7" s="213" t="s">
        <v>18</v>
      </c>
      <c r="B7" s="214">
        <v>23192</v>
      </c>
      <c r="C7" s="214">
        <v>50450</v>
      </c>
      <c r="D7" s="214">
        <v>23192</v>
      </c>
      <c r="E7" s="214">
        <v>50450</v>
      </c>
      <c r="F7" s="215">
        <v>117.53190755432909</v>
      </c>
      <c r="G7" s="6"/>
    </row>
    <row r="8" spans="1:14" s="33" customFormat="1" ht="15.6" customHeight="1">
      <c r="A8" s="213" t="s">
        <v>11</v>
      </c>
      <c r="B8" s="214">
        <v>49698</v>
      </c>
      <c r="C8" s="214">
        <v>0</v>
      </c>
      <c r="D8" s="214">
        <v>49698</v>
      </c>
      <c r="E8" s="214">
        <v>0</v>
      </c>
      <c r="F8" s="215">
        <v>-100</v>
      </c>
      <c r="G8" s="216"/>
    </row>
    <row r="9" spans="1:14" ht="15.6" customHeight="1">
      <c r="A9" s="213" t="s">
        <v>8</v>
      </c>
      <c r="B9" s="214">
        <v>185957</v>
      </c>
      <c r="C9" s="214">
        <v>124339</v>
      </c>
      <c r="D9" s="214">
        <v>185957</v>
      </c>
      <c r="E9" s="214">
        <v>124339</v>
      </c>
      <c r="F9" s="215">
        <v>-33.135617373909028</v>
      </c>
      <c r="G9" s="6"/>
    </row>
    <row r="10" spans="1:14" ht="15.6" customHeight="1">
      <c r="A10" s="213" t="s">
        <v>10</v>
      </c>
      <c r="B10" s="214">
        <v>50933</v>
      </c>
      <c r="C10" s="214">
        <v>106517</v>
      </c>
      <c r="D10" s="214">
        <v>50933</v>
      </c>
      <c r="E10" s="214">
        <v>106517</v>
      </c>
      <c r="F10" s="215">
        <v>109.1316042644258</v>
      </c>
    </row>
    <row r="11" spans="1:14" ht="15.6" customHeight="1">
      <c r="A11" s="213" t="s">
        <v>9</v>
      </c>
      <c r="B11" s="214">
        <v>0</v>
      </c>
      <c r="C11" s="214">
        <v>0</v>
      </c>
      <c r="D11" s="214">
        <v>0</v>
      </c>
      <c r="E11" s="214">
        <v>0</v>
      </c>
      <c r="F11" s="215"/>
    </row>
    <row r="12" spans="1:14" ht="15.6" customHeight="1">
      <c r="A12" s="213" t="s">
        <v>6</v>
      </c>
      <c r="B12" s="214">
        <v>63387</v>
      </c>
      <c r="C12" s="214">
        <v>89506</v>
      </c>
      <c r="D12" s="214">
        <v>63387</v>
      </c>
      <c r="E12" s="214">
        <v>89506</v>
      </c>
      <c r="F12" s="215">
        <v>41.205609983119558</v>
      </c>
    </row>
    <row r="13" spans="1:14" ht="15.6" customHeight="1">
      <c r="A13" s="213" t="s">
        <v>175</v>
      </c>
      <c r="B13" s="214">
        <v>0</v>
      </c>
      <c r="C13" s="214">
        <v>0</v>
      </c>
      <c r="D13" s="214">
        <v>0</v>
      </c>
      <c r="E13" s="214">
        <v>0</v>
      </c>
      <c r="F13" s="215"/>
    </row>
    <row r="14" spans="1:14" ht="15.6" customHeight="1">
      <c r="A14" s="213" t="s">
        <v>148</v>
      </c>
      <c r="B14" s="214">
        <v>76341</v>
      </c>
      <c r="C14" s="214">
        <v>89654</v>
      </c>
      <c r="D14" s="214">
        <v>76341</v>
      </c>
      <c r="E14" s="214">
        <v>89654</v>
      </c>
      <c r="F14" s="215">
        <v>17.438859852503899</v>
      </c>
    </row>
    <row r="15" spans="1:14" ht="15.6" customHeight="1">
      <c r="A15" s="213" t="s">
        <v>145</v>
      </c>
      <c r="B15" s="214">
        <v>112836</v>
      </c>
      <c r="C15" s="214">
        <v>187627</v>
      </c>
      <c r="D15" s="214">
        <v>112836</v>
      </c>
      <c r="E15" s="214">
        <v>187627</v>
      </c>
      <c r="F15" s="215">
        <v>66.282923889538807</v>
      </c>
    </row>
    <row r="16" spans="1:14" ht="15.6" customHeight="1">
      <c r="A16" s="213" t="s">
        <v>144</v>
      </c>
      <c r="B16" s="214">
        <v>222789</v>
      </c>
      <c r="C16" s="214">
        <v>166566</v>
      </c>
      <c r="D16" s="214">
        <v>222789</v>
      </c>
      <c r="E16" s="214">
        <v>166566</v>
      </c>
      <c r="F16" s="215">
        <v>-25.23598561867956</v>
      </c>
      <c r="G16" s="1"/>
    </row>
    <row r="17" spans="1:7" ht="15.6" customHeight="1">
      <c r="A17" s="213" t="s">
        <v>150</v>
      </c>
      <c r="B17" s="214">
        <v>103415</v>
      </c>
      <c r="C17" s="214">
        <v>86597</v>
      </c>
      <c r="D17" s="214">
        <v>103415</v>
      </c>
      <c r="E17" s="214">
        <v>86597</v>
      </c>
      <c r="F17" s="215">
        <v>-16.262631146352081</v>
      </c>
      <c r="G17" s="2"/>
    </row>
    <row r="18" spans="1:7" ht="15.6" customHeight="1">
      <c r="A18" s="213" t="s">
        <v>147</v>
      </c>
      <c r="B18" s="214">
        <v>0</v>
      </c>
      <c r="C18" s="214">
        <v>0</v>
      </c>
      <c r="D18" s="214">
        <v>0</v>
      </c>
      <c r="E18" s="214">
        <v>0</v>
      </c>
      <c r="F18" s="215"/>
    </row>
    <row r="19" spans="1:7" ht="15.6" customHeight="1">
      <c r="A19" s="213" t="s">
        <v>143</v>
      </c>
      <c r="B19" s="214">
        <v>54389</v>
      </c>
      <c r="C19" s="214">
        <v>61304</v>
      </c>
      <c r="D19" s="214">
        <v>54389</v>
      </c>
      <c r="E19" s="214">
        <v>61304</v>
      </c>
      <c r="F19" s="215">
        <v>12.71396789792054</v>
      </c>
    </row>
    <row r="20" spans="1:7" ht="15.6" customHeight="1">
      <c r="A20" s="213" t="s">
        <v>142</v>
      </c>
      <c r="B20" s="214">
        <v>209666</v>
      </c>
      <c r="C20" s="214">
        <v>230904</v>
      </c>
      <c r="D20" s="214">
        <v>209666</v>
      </c>
      <c r="E20" s="214">
        <v>230904</v>
      </c>
      <c r="F20" s="215">
        <v>10.12944397279483</v>
      </c>
    </row>
    <row r="21" spans="1:7" ht="15.6" customHeight="1">
      <c r="A21" s="213" t="s">
        <v>149</v>
      </c>
      <c r="B21" s="214">
        <v>133411</v>
      </c>
      <c r="C21" s="214">
        <v>154211</v>
      </c>
      <c r="D21" s="214">
        <v>133411</v>
      </c>
      <c r="E21" s="214">
        <v>154211</v>
      </c>
      <c r="F21" s="215">
        <v>15.59091829009601</v>
      </c>
    </row>
    <row r="22" spans="1:7" ht="15.6" customHeight="1">
      <c r="A22" s="213" t="s">
        <v>146</v>
      </c>
      <c r="B22" s="214">
        <v>8</v>
      </c>
      <c r="C22" s="214">
        <v>0</v>
      </c>
      <c r="D22" s="214">
        <v>8</v>
      </c>
      <c r="E22" s="214">
        <v>0</v>
      </c>
      <c r="F22" s="215">
        <v>-100</v>
      </c>
    </row>
    <row r="23" spans="1:7" ht="15.6" customHeight="1">
      <c r="A23" s="213" t="s">
        <v>165</v>
      </c>
      <c r="B23" s="214">
        <v>21525</v>
      </c>
      <c r="C23" s="214">
        <v>11560</v>
      </c>
      <c r="D23" s="214">
        <v>21525</v>
      </c>
      <c r="E23" s="214">
        <v>11560</v>
      </c>
      <c r="F23" s="215">
        <v>-46.29500580720093</v>
      </c>
    </row>
    <row r="24" spans="1:7" ht="15.6" customHeight="1">
      <c r="A24" s="213" t="s">
        <v>141</v>
      </c>
      <c r="B24" s="214">
        <v>0</v>
      </c>
      <c r="C24" s="214">
        <v>0</v>
      </c>
      <c r="D24" s="214">
        <v>0</v>
      </c>
      <c r="E24" s="214">
        <v>0</v>
      </c>
      <c r="F24" s="215"/>
    </row>
    <row r="25" spans="1:7" ht="15.6" customHeight="1">
      <c r="A25" s="213" t="s">
        <v>140</v>
      </c>
      <c r="B25" s="214">
        <v>0</v>
      </c>
      <c r="C25" s="214">
        <v>0</v>
      </c>
      <c r="D25" s="214">
        <v>0</v>
      </c>
      <c r="E25" s="214">
        <v>0</v>
      </c>
      <c r="F25" s="215"/>
    </row>
    <row r="26" spans="1:7" ht="15.6" customHeight="1">
      <c r="A26" s="213" t="s">
        <v>152</v>
      </c>
      <c r="B26" s="214">
        <v>37374</v>
      </c>
      <c r="C26" s="214">
        <v>16019</v>
      </c>
      <c r="D26" s="214">
        <v>37374</v>
      </c>
      <c r="E26" s="214">
        <v>16019</v>
      </c>
      <c r="F26" s="215">
        <v>-57.138652539198382</v>
      </c>
    </row>
    <row r="27" spans="1:7" ht="15.6" customHeight="1">
      <c r="A27" s="213" t="s">
        <v>173</v>
      </c>
      <c r="B27" s="214">
        <v>2000</v>
      </c>
      <c r="C27" s="214">
        <v>0</v>
      </c>
      <c r="D27" s="214">
        <v>2000</v>
      </c>
      <c r="E27" s="214">
        <v>0</v>
      </c>
      <c r="F27" s="215">
        <v>-100</v>
      </c>
    </row>
    <row r="28" spans="1:7" ht="15.6" customHeight="1">
      <c r="A28" s="213" t="s">
        <v>177</v>
      </c>
      <c r="B28" s="214">
        <v>0</v>
      </c>
      <c r="C28" s="214">
        <v>892</v>
      </c>
      <c r="D28" s="214">
        <v>0</v>
      </c>
      <c r="E28" s="214">
        <v>892</v>
      </c>
      <c r="F28" s="215"/>
    </row>
    <row r="29" spans="1:7" ht="15.6" customHeight="1">
      <c r="A29" s="213" t="s">
        <v>178</v>
      </c>
      <c r="B29" s="214">
        <v>85286</v>
      </c>
      <c r="C29" s="214">
        <v>39146</v>
      </c>
      <c r="D29" s="214">
        <v>85286</v>
      </c>
      <c r="E29" s="214">
        <v>39146</v>
      </c>
      <c r="F29" s="215">
        <v>-54.100321271955544</v>
      </c>
    </row>
    <row r="30" spans="1:7" ht="15.6" customHeight="1">
      <c r="A30" s="213" t="s">
        <v>179</v>
      </c>
      <c r="B30" s="214">
        <v>32961</v>
      </c>
      <c r="C30" s="214">
        <v>41208</v>
      </c>
      <c r="D30" s="214">
        <v>32961</v>
      </c>
      <c r="E30" s="214">
        <v>41208</v>
      </c>
      <c r="F30" s="215">
        <v>25.020478747610809</v>
      </c>
    </row>
    <row r="31" spans="1:7" ht="15.6" customHeight="1">
      <c r="A31" s="213" t="s">
        <v>180</v>
      </c>
      <c r="B31" s="214">
        <v>0</v>
      </c>
      <c r="C31" s="214">
        <v>6685</v>
      </c>
      <c r="D31" s="214">
        <v>0</v>
      </c>
      <c r="E31" s="214">
        <v>6685</v>
      </c>
      <c r="F31" s="215"/>
    </row>
    <row r="32" spans="1:7" ht="15.6" customHeight="1">
      <c r="A32" s="213" t="s">
        <v>181</v>
      </c>
      <c r="B32" s="214">
        <v>41579</v>
      </c>
      <c r="C32" s="214">
        <v>61596</v>
      </c>
      <c r="D32" s="214">
        <v>41579</v>
      </c>
      <c r="E32" s="214">
        <v>61596</v>
      </c>
      <c r="F32" s="215">
        <v>48.142090959378521</v>
      </c>
    </row>
    <row r="33" spans="1:6" ht="15.6" customHeight="1">
      <c r="A33" s="213" t="s">
        <v>182</v>
      </c>
      <c r="B33" s="214">
        <v>0</v>
      </c>
      <c r="C33" s="214">
        <v>0</v>
      </c>
      <c r="D33" s="214">
        <v>0</v>
      </c>
      <c r="E33" s="214">
        <v>0</v>
      </c>
    </row>
    <row r="34" spans="1:6" ht="15.6" customHeight="1">
      <c r="A34" s="213" t="s">
        <v>183</v>
      </c>
      <c r="B34" s="214">
        <v>0</v>
      </c>
      <c r="C34" s="214">
        <v>3414</v>
      </c>
      <c r="D34" s="214">
        <v>0</v>
      </c>
      <c r="E34" s="214">
        <v>3414</v>
      </c>
    </row>
    <row r="35" spans="1:6" ht="15.6" customHeight="1">
      <c r="A35" s="217" t="s">
        <v>153</v>
      </c>
      <c r="B35" s="218">
        <f>SUM(B7:B34)</f>
        <v>1506747</v>
      </c>
      <c r="C35" s="218">
        <f>SUM(C7:C34)</f>
        <v>1528195</v>
      </c>
      <c r="D35" s="218">
        <f>SUM(D7:D34)</f>
        <v>1506747</v>
      </c>
      <c r="E35" s="218">
        <f>SUM(E7:E34)</f>
        <v>1528195</v>
      </c>
      <c r="F35" s="219">
        <f>E35*100/D35-100</f>
        <v>1.4234639259278481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7 F8:F32 A8:E34">
    <cfRule type="expression" dxfId="4" priority="2">
      <formula>MOD(ROW(),2)=0</formula>
    </cfRule>
  </conditionalFormatting>
  <conditionalFormatting sqref="F7:F32">
    <cfRule type="expression" dxfId="3" priority="1">
      <formula>F7&lt;0</formula>
    </cfRule>
  </conditionalFormatting>
  <conditionalFormatting sqref="F35">
    <cfRule type="expression" dxfId="2" priority="3">
      <formula>F35&lt;0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808A55-CC90-44A7-BBCF-7B8B7F6A0F5F}">
  <sheetPr codeName="Hoja4"/>
  <dimension ref="A1:O49"/>
  <sheetViews>
    <sheetView zoomScale="75" zoomScaleNormal="75" workbookViewId="0"/>
  </sheetViews>
  <sheetFormatPr baseColWidth="10" defaultColWidth="11.42578125" defaultRowHeight="15"/>
  <cols>
    <col min="1" max="1" width="20.85546875" customWidth="1"/>
    <col min="2" max="2" width="46" customWidth="1"/>
    <col min="3" max="5" width="14.7109375" customWidth="1"/>
    <col min="6" max="6" width="8" customWidth="1"/>
    <col min="7" max="9" width="14.7109375" customWidth="1"/>
    <col min="10" max="10" width="8" customWidth="1"/>
    <col min="11" max="13" width="14.7109375" customWidth="1"/>
    <col min="14" max="14" width="8" customWidth="1"/>
  </cols>
  <sheetData>
    <row r="1" spans="1:15" ht="20.25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20.25">
      <c r="A2" s="79"/>
      <c r="B2" s="79"/>
      <c r="C2" s="82"/>
    </row>
    <row r="3" spans="1:15" ht="20.25">
      <c r="A3" s="82"/>
      <c r="B3" s="82"/>
      <c r="C3" s="82"/>
    </row>
    <row r="4" spans="1:15">
      <c r="A4" s="83" t="s">
        <v>51</v>
      </c>
      <c r="B4" s="31"/>
      <c r="N4" s="113" t="s">
        <v>172</v>
      </c>
    </row>
    <row r="5" spans="1:15">
      <c r="A5" s="83"/>
      <c r="B5" s="83"/>
      <c r="C5" s="275" t="s">
        <v>3</v>
      </c>
      <c r="D5" s="275"/>
      <c r="E5" s="275"/>
      <c r="F5" s="275"/>
      <c r="G5" s="275" t="s">
        <v>4</v>
      </c>
      <c r="H5" s="275"/>
      <c r="I5" s="275"/>
      <c r="J5" s="275"/>
      <c r="K5" s="275" t="s">
        <v>5</v>
      </c>
      <c r="L5" s="275"/>
      <c r="M5" s="275"/>
      <c r="N5" s="275"/>
    </row>
    <row r="6" spans="1:15">
      <c r="A6" s="273" t="s">
        <v>88</v>
      </c>
      <c r="B6" s="273"/>
      <c r="C6" s="276" t="s">
        <v>89</v>
      </c>
      <c r="D6" s="276"/>
      <c r="E6" s="277" t="s">
        <v>12</v>
      </c>
      <c r="F6" s="277"/>
      <c r="G6" s="277" t="s">
        <v>89</v>
      </c>
      <c r="H6" s="277"/>
      <c r="I6" s="277" t="s">
        <v>12</v>
      </c>
      <c r="J6" s="277"/>
      <c r="K6" s="277" t="s">
        <v>89</v>
      </c>
      <c r="L6" s="277"/>
      <c r="M6" s="277" t="s">
        <v>12</v>
      </c>
      <c r="N6" s="277"/>
    </row>
    <row r="7" spans="1:15">
      <c r="A7" s="273"/>
      <c r="B7" s="273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>
      <c r="A8" s="274" t="s">
        <v>90</v>
      </c>
      <c r="B8" s="102" t="s">
        <v>91</v>
      </c>
      <c r="C8" s="103"/>
      <c r="D8" s="92"/>
      <c r="E8" s="98">
        <f>D8-C8</f>
        <v>0</v>
      </c>
      <c r="F8" s="104" t="e">
        <f>((D8*100/C8)-100)</f>
        <v>#DIV/0!</v>
      </c>
      <c r="G8" s="91"/>
      <c r="H8" s="92"/>
      <c r="I8" s="98">
        <f>H8-G8</f>
        <v>0</v>
      </c>
      <c r="J8" s="104" t="e">
        <f>((H8*100/G8)-100)</f>
        <v>#DIV/0!</v>
      </c>
      <c r="K8" s="91"/>
      <c r="L8" s="92"/>
      <c r="M8" s="98">
        <f>L8-K8</f>
        <v>0</v>
      </c>
      <c r="N8" s="104" t="e">
        <f>((L8*100/K8)-100)</f>
        <v>#DIV/0!</v>
      </c>
      <c r="O8" s="132"/>
    </row>
    <row r="9" spans="1:15">
      <c r="A9" s="274"/>
      <c r="B9" s="116" t="s">
        <v>92</v>
      </c>
      <c r="C9" s="117"/>
      <c r="D9" s="115"/>
      <c r="E9" s="86">
        <f>D9-C9</f>
        <v>0</v>
      </c>
      <c r="F9" s="87" t="e">
        <f>((D9*100/C9)-100)</f>
        <v>#DIV/0!</v>
      </c>
      <c r="G9" s="128"/>
      <c r="H9" s="115"/>
      <c r="I9" s="86">
        <f>H9-G9</f>
        <v>0</v>
      </c>
      <c r="J9" s="87" t="e">
        <f>((H9*100/G9)-100)</f>
        <v>#DIV/0!</v>
      </c>
      <c r="K9" s="128"/>
      <c r="L9" s="115"/>
      <c r="M9" s="86">
        <f>L9-K9</f>
        <v>0</v>
      </c>
      <c r="N9" s="89" t="e">
        <f>((L9*100/K9)-100)</f>
        <v>#DIV/0!</v>
      </c>
    </row>
    <row r="10" spans="1:15">
      <c r="A10" s="274"/>
      <c r="B10" s="90" t="s">
        <v>93</v>
      </c>
      <c r="C10" s="93"/>
      <c r="D10" s="94"/>
      <c r="E10" s="86">
        <f t="shared" ref="E10:E15" si="0">D10-C10</f>
        <v>0</v>
      </c>
      <c r="F10" s="87" t="e">
        <f t="shared" ref="F10:F16" si="1">((D10*100/C10)-100)</f>
        <v>#DIV/0!</v>
      </c>
      <c r="G10" s="95"/>
      <c r="H10" s="94"/>
      <c r="I10" s="86">
        <f t="shared" ref="I10:I15" si="2">H10-G10</f>
        <v>0</v>
      </c>
      <c r="J10" s="87" t="e">
        <f t="shared" ref="J10:J16" si="3">((H10*100/G10)-100)</f>
        <v>#DIV/0!</v>
      </c>
      <c r="K10" s="95"/>
      <c r="L10" s="94"/>
      <c r="M10" s="86">
        <f t="shared" ref="M10:M15" si="4">L10-K10</f>
        <v>0</v>
      </c>
      <c r="N10" s="89" t="e">
        <f t="shared" ref="N10:N16" si="5">((L10*100/K10)-100)</f>
        <v>#DIV/0!</v>
      </c>
    </row>
    <row r="11" spans="1:15">
      <c r="A11" s="274"/>
      <c r="B11" s="116" t="s">
        <v>94</v>
      </c>
      <c r="C11" s="117"/>
      <c r="D11" s="115"/>
      <c r="E11" s="86">
        <f t="shared" si="0"/>
        <v>0</v>
      </c>
      <c r="F11" s="87" t="e">
        <f t="shared" si="1"/>
        <v>#DIV/0!</v>
      </c>
      <c r="G11" s="128"/>
      <c r="H11" s="115"/>
      <c r="I11" s="86">
        <f t="shared" si="2"/>
        <v>0</v>
      </c>
      <c r="J11" s="87" t="e">
        <f t="shared" si="3"/>
        <v>#DIV/0!</v>
      </c>
      <c r="K11" s="128"/>
      <c r="L11" s="115"/>
      <c r="M11" s="86">
        <f t="shared" si="4"/>
        <v>0</v>
      </c>
      <c r="N11" s="89" t="e">
        <f t="shared" si="5"/>
        <v>#DIV/0!</v>
      </c>
    </row>
    <row r="12" spans="1:15">
      <c r="A12" s="274"/>
      <c r="B12" s="90" t="s">
        <v>95</v>
      </c>
      <c r="C12" s="93"/>
      <c r="D12" s="94"/>
      <c r="E12" s="86">
        <f t="shared" si="0"/>
        <v>0</v>
      </c>
      <c r="F12" s="87" t="e">
        <f t="shared" si="1"/>
        <v>#DIV/0!</v>
      </c>
      <c r="G12" s="95"/>
      <c r="H12" s="94"/>
      <c r="I12" s="86">
        <f t="shared" si="2"/>
        <v>0</v>
      </c>
      <c r="J12" s="87" t="e">
        <f t="shared" si="3"/>
        <v>#DIV/0!</v>
      </c>
      <c r="K12" s="95"/>
      <c r="L12" s="94"/>
      <c r="M12" s="86">
        <f t="shared" si="4"/>
        <v>0</v>
      </c>
      <c r="N12" s="89" t="e">
        <f t="shared" si="5"/>
        <v>#DIV/0!</v>
      </c>
    </row>
    <row r="13" spans="1:15">
      <c r="A13" s="274"/>
      <c r="B13" s="116" t="s">
        <v>96</v>
      </c>
      <c r="C13" s="117"/>
      <c r="D13" s="115"/>
      <c r="E13" s="86">
        <f t="shared" si="0"/>
        <v>0</v>
      </c>
      <c r="F13" s="87" t="e">
        <f t="shared" si="1"/>
        <v>#DIV/0!</v>
      </c>
      <c r="G13" s="128"/>
      <c r="H13" s="115"/>
      <c r="I13" s="86">
        <f t="shared" si="2"/>
        <v>0</v>
      </c>
      <c r="J13" s="87" t="e">
        <f t="shared" si="3"/>
        <v>#DIV/0!</v>
      </c>
      <c r="K13" s="128"/>
      <c r="L13" s="115"/>
      <c r="M13" s="86">
        <f t="shared" si="4"/>
        <v>0</v>
      </c>
      <c r="N13" s="89" t="e">
        <f t="shared" si="5"/>
        <v>#DIV/0!</v>
      </c>
    </row>
    <row r="14" spans="1:15">
      <c r="A14" s="274"/>
      <c r="B14" s="90" t="s">
        <v>97</v>
      </c>
      <c r="C14" s="93"/>
      <c r="D14" s="94"/>
      <c r="E14" s="86">
        <f t="shared" si="0"/>
        <v>0</v>
      </c>
      <c r="F14" s="87" t="e">
        <f t="shared" si="1"/>
        <v>#DIV/0!</v>
      </c>
      <c r="G14" s="95"/>
      <c r="H14" s="94"/>
      <c r="I14" s="86">
        <f t="shared" si="2"/>
        <v>0</v>
      </c>
      <c r="J14" s="87" t="e">
        <f t="shared" si="3"/>
        <v>#DIV/0!</v>
      </c>
      <c r="K14" s="95"/>
      <c r="L14" s="94"/>
      <c r="M14" s="86">
        <f t="shared" si="4"/>
        <v>0</v>
      </c>
      <c r="N14" s="89" t="e">
        <f t="shared" si="5"/>
        <v>#DIV/0!</v>
      </c>
    </row>
    <row r="15" spans="1:15">
      <c r="A15" s="274"/>
      <c r="B15" s="116" t="s">
        <v>98</v>
      </c>
      <c r="C15" s="117"/>
      <c r="D15" s="115"/>
      <c r="E15" s="86">
        <f t="shared" si="0"/>
        <v>0</v>
      </c>
      <c r="F15" s="87" t="e">
        <f t="shared" si="1"/>
        <v>#DIV/0!</v>
      </c>
      <c r="G15" s="128"/>
      <c r="H15" s="115"/>
      <c r="I15" s="86">
        <f t="shared" si="2"/>
        <v>0</v>
      </c>
      <c r="J15" s="87" t="e">
        <f t="shared" si="3"/>
        <v>#DIV/0!</v>
      </c>
      <c r="K15" s="128"/>
      <c r="L15" s="115"/>
      <c r="M15" s="86">
        <f t="shared" si="4"/>
        <v>0</v>
      </c>
      <c r="N15" s="89" t="e">
        <f t="shared" si="5"/>
        <v>#DIV/0!</v>
      </c>
    </row>
    <row r="16" spans="1:15">
      <c r="A16" s="274"/>
      <c r="B16" s="105" t="s">
        <v>99</v>
      </c>
      <c r="C16" s="106"/>
      <c r="D16" s="97"/>
      <c r="E16" s="100">
        <f>D16-C16</f>
        <v>0</v>
      </c>
      <c r="F16" s="87" t="e">
        <f t="shared" si="1"/>
        <v>#DIV/0!</v>
      </c>
      <c r="G16" s="96"/>
      <c r="H16" s="97"/>
      <c r="I16" s="100">
        <f>H16-G16</f>
        <v>0</v>
      </c>
      <c r="J16" s="87" t="e">
        <f t="shared" si="3"/>
        <v>#DIV/0!</v>
      </c>
      <c r="K16" s="96"/>
      <c r="L16" s="97"/>
      <c r="M16" s="100">
        <f>L16-K16</f>
        <v>0</v>
      </c>
      <c r="N16" s="89" t="e">
        <f t="shared" si="5"/>
        <v>#DIV/0!</v>
      </c>
    </row>
    <row r="17" spans="1:14">
      <c r="A17" s="270" t="s">
        <v>100</v>
      </c>
      <c r="B17" s="118" t="s">
        <v>101</v>
      </c>
      <c r="C17" s="119"/>
      <c r="D17" s="120"/>
      <c r="E17" s="98">
        <f>D17-C17</f>
        <v>0</v>
      </c>
      <c r="F17" s="104" t="e">
        <f>((D17*100/C17)-100)</f>
        <v>#DIV/0!</v>
      </c>
      <c r="G17" s="129"/>
      <c r="H17" s="120"/>
      <c r="I17" s="98">
        <f>H17-G17</f>
        <v>0</v>
      </c>
      <c r="J17" s="104" t="e">
        <f>((H17*100/G17)-100)</f>
        <v>#DIV/0!</v>
      </c>
      <c r="K17" s="129"/>
      <c r="L17" s="120"/>
      <c r="M17" s="98">
        <f>L17-K17</f>
        <v>0</v>
      </c>
      <c r="N17" s="99" t="e">
        <f>((L17*100/K17)-100)</f>
        <v>#DIV/0!</v>
      </c>
    </row>
    <row r="18" spans="1:14">
      <c r="A18" s="270"/>
      <c r="B18" s="90" t="s">
        <v>102</v>
      </c>
      <c r="C18" s="93"/>
      <c r="D18" s="94"/>
      <c r="E18" s="86">
        <f>D18-C18</f>
        <v>0</v>
      </c>
      <c r="F18" s="87" t="e">
        <f>((D18*100/C18)-100)</f>
        <v>#DIV/0!</v>
      </c>
      <c r="G18" s="95"/>
      <c r="H18" s="94"/>
      <c r="I18" s="86">
        <f>H18-G18</f>
        <v>0</v>
      </c>
      <c r="J18" s="87" t="e">
        <f>((H18*100/G18)-100)</f>
        <v>#DIV/0!</v>
      </c>
      <c r="K18" s="95"/>
      <c r="L18" s="94"/>
      <c r="M18" s="86">
        <f>L18-K18</f>
        <v>0</v>
      </c>
      <c r="N18" s="89" t="e">
        <f>((L18*100/K18)-100)</f>
        <v>#DIV/0!</v>
      </c>
    </row>
    <row r="19" spans="1:14">
      <c r="A19" s="270"/>
      <c r="B19" s="116" t="s">
        <v>103</v>
      </c>
      <c r="C19" s="117"/>
      <c r="D19" s="115"/>
      <c r="E19" s="86">
        <f t="shared" ref="E19:E20" si="6">D19-C19</f>
        <v>0</v>
      </c>
      <c r="F19" s="87" t="e">
        <f t="shared" ref="F19:F20" si="7">((D19*100/C19)-100)</f>
        <v>#DIV/0!</v>
      </c>
      <c r="G19" s="128"/>
      <c r="H19" s="115"/>
      <c r="I19" s="86">
        <f t="shared" ref="I19:I20" si="8">H19-G19</f>
        <v>0</v>
      </c>
      <c r="J19" s="87" t="e">
        <f t="shared" ref="J19:J20" si="9">((H19*100/G19)-100)</f>
        <v>#DIV/0!</v>
      </c>
      <c r="K19" s="128"/>
      <c r="L19" s="115"/>
      <c r="M19" s="86">
        <f t="shared" ref="M19:M20" si="10">L19-K19</f>
        <v>0</v>
      </c>
      <c r="N19" s="89" t="e">
        <f t="shared" ref="N19:N20" si="11">((L19*100/K19)-100)</f>
        <v>#DIV/0!</v>
      </c>
    </row>
    <row r="20" spans="1:14">
      <c r="A20" s="270"/>
      <c r="B20" s="90" t="s">
        <v>104</v>
      </c>
      <c r="C20" s="93"/>
      <c r="D20" s="94"/>
      <c r="E20" s="86">
        <f t="shared" si="6"/>
        <v>0</v>
      </c>
      <c r="F20" s="87" t="e">
        <f t="shared" si="7"/>
        <v>#DIV/0!</v>
      </c>
      <c r="G20" s="95"/>
      <c r="H20" s="94"/>
      <c r="I20" s="86">
        <f t="shared" si="8"/>
        <v>0</v>
      </c>
      <c r="J20" s="87" t="e">
        <f t="shared" si="9"/>
        <v>#DIV/0!</v>
      </c>
      <c r="K20" s="95"/>
      <c r="L20" s="94"/>
      <c r="M20" s="86">
        <f t="shared" si="10"/>
        <v>0</v>
      </c>
      <c r="N20" s="89" t="e">
        <f t="shared" si="11"/>
        <v>#DIV/0!</v>
      </c>
    </row>
    <row r="21" spans="1:14">
      <c r="A21" s="270"/>
      <c r="B21" s="121" t="s">
        <v>105</v>
      </c>
      <c r="C21" s="122"/>
      <c r="D21" s="123"/>
      <c r="E21" s="100">
        <f t="shared" ref="E21:E32" si="12">D21-C21</f>
        <v>0</v>
      </c>
      <c r="F21" s="87" t="e">
        <f t="shared" ref="F21:F32" si="13">((D21*100/C21)-100)</f>
        <v>#DIV/0!</v>
      </c>
      <c r="G21" s="130"/>
      <c r="H21" s="123"/>
      <c r="I21" s="100">
        <f t="shared" ref="I21:I32" si="14">H21-G21</f>
        <v>0</v>
      </c>
      <c r="J21" s="87" t="e">
        <f t="shared" ref="J21:J32" si="15">((H21*100/G21)-100)</f>
        <v>#DIV/0!</v>
      </c>
      <c r="K21" s="130"/>
      <c r="L21" s="123"/>
      <c r="M21" s="100">
        <f t="shared" ref="M21:M32" si="16">L21-K21</f>
        <v>0</v>
      </c>
      <c r="N21" s="89" t="e">
        <f t="shared" ref="N21:N32" si="17">((L21*100/K21)-100)</f>
        <v>#DIV/0!</v>
      </c>
    </row>
    <row r="22" spans="1:14">
      <c r="A22" s="270" t="s">
        <v>106</v>
      </c>
      <c r="B22" s="102" t="s">
        <v>107</v>
      </c>
      <c r="C22" s="103"/>
      <c r="D22" s="92"/>
      <c r="E22" s="98">
        <f t="shared" si="12"/>
        <v>0</v>
      </c>
      <c r="F22" s="104" t="e">
        <f t="shared" si="13"/>
        <v>#DIV/0!</v>
      </c>
      <c r="G22" s="91"/>
      <c r="H22" s="92"/>
      <c r="I22" s="98">
        <f t="shared" si="14"/>
        <v>0</v>
      </c>
      <c r="J22" s="104" t="e">
        <f t="shared" si="15"/>
        <v>#DIV/0!</v>
      </c>
      <c r="K22" s="91"/>
      <c r="L22" s="92"/>
      <c r="M22" s="98">
        <f t="shared" si="16"/>
        <v>0</v>
      </c>
      <c r="N22" s="99" t="e">
        <f t="shared" si="17"/>
        <v>#DIV/0!</v>
      </c>
    </row>
    <row r="23" spans="1:14">
      <c r="A23" s="270"/>
      <c r="B23" s="121" t="s">
        <v>108</v>
      </c>
      <c r="C23" s="122"/>
      <c r="D23" s="123"/>
      <c r="E23" s="100">
        <f t="shared" si="12"/>
        <v>0</v>
      </c>
      <c r="F23" s="107" t="e">
        <f t="shared" si="13"/>
        <v>#DIV/0!</v>
      </c>
      <c r="G23" s="130"/>
      <c r="H23" s="123"/>
      <c r="I23" s="100">
        <f t="shared" si="14"/>
        <v>0</v>
      </c>
      <c r="J23" s="107" t="e">
        <f t="shared" si="15"/>
        <v>#DIV/0!</v>
      </c>
      <c r="K23" s="130"/>
      <c r="L23" s="123"/>
      <c r="M23" s="100">
        <f t="shared" si="16"/>
        <v>0</v>
      </c>
      <c r="N23" s="101" t="e">
        <f t="shared" si="17"/>
        <v>#DIV/0!</v>
      </c>
    </row>
    <row r="24" spans="1:14">
      <c r="A24" s="270" t="s">
        <v>109</v>
      </c>
      <c r="B24" s="102" t="s">
        <v>110</v>
      </c>
      <c r="C24" s="103"/>
      <c r="D24" s="92"/>
      <c r="E24" s="98">
        <f t="shared" si="12"/>
        <v>0</v>
      </c>
      <c r="F24" s="104" t="e">
        <f t="shared" si="13"/>
        <v>#DIV/0!</v>
      </c>
      <c r="G24" s="91"/>
      <c r="H24" s="92"/>
      <c r="I24" s="98">
        <f t="shared" si="14"/>
        <v>0</v>
      </c>
      <c r="J24" s="104" t="e">
        <f t="shared" si="15"/>
        <v>#DIV/0!</v>
      </c>
      <c r="K24" s="91"/>
      <c r="L24" s="92"/>
      <c r="M24" s="98">
        <f t="shared" si="16"/>
        <v>0</v>
      </c>
      <c r="N24" s="99" t="e">
        <f t="shared" si="17"/>
        <v>#DIV/0!</v>
      </c>
    </row>
    <row r="25" spans="1:14">
      <c r="A25" s="270"/>
      <c r="B25" s="116" t="s">
        <v>111</v>
      </c>
      <c r="C25" s="117"/>
      <c r="D25" s="115"/>
      <c r="E25" s="86">
        <f t="shared" si="12"/>
        <v>0</v>
      </c>
      <c r="F25" s="87" t="e">
        <f t="shared" si="13"/>
        <v>#DIV/0!</v>
      </c>
      <c r="G25" s="128"/>
      <c r="H25" s="115"/>
      <c r="I25" s="86">
        <f t="shared" si="14"/>
        <v>0</v>
      </c>
      <c r="J25" s="87" t="e">
        <f t="shared" si="15"/>
        <v>#DIV/0!</v>
      </c>
      <c r="K25" s="128"/>
      <c r="L25" s="115"/>
      <c r="M25" s="86">
        <f t="shared" si="16"/>
        <v>0</v>
      </c>
      <c r="N25" s="89" t="e">
        <f t="shared" si="17"/>
        <v>#DIV/0!</v>
      </c>
    </row>
    <row r="26" spans="1:14">
      <c r="A26" s="270"/>
      <c r="B26" s="108" t="s">
        <v>112</v>
      </c>
      <c r="C26" s="106"/>
      <c r="D26" s="97"/>
      <c r="E26" s="100">
        <f t="shared" si="12"/>
        <v>0</v>
      </c>
      <c r="F26" s="87" t="e">
        <f t="shared" si="13"/>
        <v>#DIV/0!</v>
      </c>
      <c r="G26" s="96"/>
      <c r="H26" s="97"/>
      <c r="I26" s="100">
        <f t="shared" si="14"/>
        <v>0</v>
      </c>
      <c r="J26" s="87" t="e">
        <f t="shared" si="15"/>
        <v>#DIV/0!</v>
      </c>
      <c r="K26" s="96"/>
      <c r="L26" s="97"/>
      <c r="M26" s="100">
        <f t="shared" si="16"/>
        <v>0</v>
      </c>
      <c r="N26" s="89" t="e">
        <f t="shared" si="17"/>
        <v>#DIV/0!</v>
      </c>
    </row>
    <row r="27" spans="1:14" ht="25.5">
      <c r="A27" s="112" t="s">
        <v>113</v>
      </c>
      <c r="B27" s="124" t="s">
        <v>114</v>
      </c>
      <c r="C27" s="125"/>
      <c r="D27" s="126"/>
      <c r="E27" s="109">
        <f t="shared" si="12"/>
        <v>0</v>
      </c>
      <c r="F27" s="110" t="e">
        <f t="shared" si="13"/>
        <v>#DIV/0!</v>
      </c>
      <c r="G27" s="131"/>
      <c r="H27" s="126"/>
      <c r="I27" s="109">
        <f t="shared" si="14"/>
        <v>0</v>
      </c>
      <c r="J27" s="110" t="e">
        <f t="shared" si="15"/>
        <v>#DIV/0!</v>
      </c>
      <c r="K27" s="131"/>
      <c r="L27" s="126"/>
      <c r="M27" s="109">
        <f t="shared" si="16"/>
        <v>0</v>
      </c>
      <c r="N27" s="111" t="e">
        <f t="shared" si="17"/>
        <v>#DIV/0!</v>
      </c>
    </row>
    <row r="28" spans="1:14">
      <c r="A28" s="270" t="s">
        <v>115</v>
      </c>
      <c r="B28" s="102" t="s">
        <v>116</v>
      </c>
      <c r="C28" s="103"/>
      <c r="D28" s="92"/>
      <c r="E28" s="86">
        <f t="shared" si="12"/>
        <v>0</v>
      </c>
      <c r="F28" s="104" t="e">
        <f t="shared" si="13"/>
        <v>#DIV/0!</v>
      </c>
      <c r="G28" s="91"/>
      <c r="H28" s="92"/>
      <c r="I28" s="86">
        <f t="shared" si="14"/>
        <v>0</v>
      </c>
      <c r="J28" s="104" t="e">
        <f t="shared" si="15"/>
        <v>#DIV/0!</v>
      </c>
      <c r="K28" s="91"/>
      <c r="L28" s="92"/>
      <c r="M28" s="86">
        <f t="shared" si="16"/>
        <v>0</v>
      </c>
      <c r="N28" s="99" t="e">
        <f t="shared" si="17"/>
        <v>#DIV/0!</v>
      </c>
    </row>
    <row r="29" spans="1:14">
      <c r="A29" s="270"/>
      <c r="B29" s="116" t="s">
        <v>117</v>
      </c>
      <c r="C29" s="117"/>
      <c r="D29" s="115"/>
      <c r="E29" s="86">
        <f t="shared" si="12"/>
        <v>0</v>
      </c>
      <c r="F29" s="87" t="e">
        <f t="shared" si="13"/>
        <v>#DIV/0!</v>
      </c>
      <c r="G29" s="128"/>
      <c r="H29" s="115"/>
      <c r="I29" s="86">
        <f t="shared" si="14"/>
        <v>0</v>
      </c>
      <c r="J29" s="87" t="e">
        <f t="shared" si="15"/>
        <v>#DIV/0!</v>
      </c>
      <c r="K29" s="128"/>
      <c r="L29" s="115"/>
      <c r="M29" s="86">
        <f t="shared" si="16"/>
        <v>0</v>
      </c>
      <c r="N29" s="89" t="e">
        <f t="shared" si="17"/>
        <v>#DIV/0!</v>
      </c>
    </row>
    <row r="30" spans="1:14">
      <c r="A30" s="270"/>
      <c r="B30" s="105" t="s">
        <v>118</v>
      </c>
      <c r="C30" s="106"/>
      <c r="D30" s="97"/>
      <c r="E30" s="100">
        <f t="shared" si="12"/>
        <v>0</v>
      </c>
      <c r="F30" s="107" t="e">
        <f t="shared" si="13"/>
        <v>#DIV/0!</v>
      </c>
      <c r="G30" s="96"/>
      <c r="H30" s="97"/>
      <c r="I30" s="100">
        <f t="shared" si="14"/>
        <v>0</v>
      </c>
      <c r="J30" s="107" t="e">
        <f t="shared" si="15"/>
        <v>#DIV/0!</v>
      </c>
      <c r="K30" s="96"/>
      <c r="L30" s="97"/>
      <c r="M30" s="100">
        <f t="shared" si="16"/>
        <v>0</v>
      </c>
      <c r="N30" s="101" t="e">
        <f t="shared" si="17"/>
        <v>#DIV/0!</v>
      </c>
    </row>
    <row r="31" spans="1:14">
      <c r="A31" s="270" t="s">
        <v>119</v>
      </c>
      <c r="B31" s="118" t="s">
        <v>120</v>
      </c>
      <c r="C31" s="119"/>
      <c r="D31" s="120"/>
      <c r="E31" s="86">
        <f t="shared" si="12"/>
        <v>0</v>
      </c>
      <c r="F31" s="104" t="e">
        <f t="shared" si="13"/>
        <v>#DIV/0!</v>
      </c>
      <c r="G31" s="129"/>
      <c r="H31" s="120"/>
      <c r="I31" s="86">
        <f t="shared" si="14"/>
        <v>0</v>
      </c>
      <c r="J31" s="104" t="e">
        <f t="shared" si="15"/>
        <v>#DIV/0!</v>
      </c>
      <c r="K31" s="129"/>
      <c r="L31" s="120"/>
      <c r="M31" s="86">
        <f t="shared" si="16"/>
        <v>0</v>
      </c>
      <c r="N31" s="99" t="e">
        <f t="shared" si="17"/>
        <v>#DIV/0!</v>
      </c>
    </row>
    <row r="32" spans="1:14">
      <c r="A32" s="270"/>
      <c r="B32" s="90" t="s">
        <v>121</v>
      </c>
      <c r="C32" s="93"/>
      <c r="D32" s="94"/>
      <c r="E32" s="86">
        <f t="shared" si="12"/>
        <v>0</v>
      </c>
      <c r="F32" s="87" t="e">
        <f t="shared" si="13"/>
        <v>#DIV/0!</v>
      </c>
      <c r="G32" s="95"/>
      <c r="H32" s="94"/>
      <c r="I32" s="86">
        <f t="shared" si="14"/>
        <v>0</v>
      </c>
      <c r="J32" s="87" t="e">
        <f t="shared" si="15"/>
        <v>#DIV/0!</v>
      </c>
      <c r="K32" s="95"/>
      <c r="L32" s="94"/>
      <c r="M32" s="86">
        <f t="shared" si="16"/>
        <v>0</v>
      </c>
      <c r="N32" s="89" t="e">
        <f t="shared" si="17"/>
        <v>#DIV/0!</v>
      </c>
    </row>
    <row r="33" spans="1:14">
      <c r="A33" s="270"/>
      <c r="B33" s="116" t="s">
        <v>122</v>
      </c>
      <c r="C33" s="117"/>
      <c r="D33" s="115"/>
      <c r="E33" s="86">
        <f t="shared" ref="E33:E39" si="18">D33-C33</f>
        <v>0</v>
      </c>
      <c r="F33" s="87" t="e">
        <f t="shared" ref="F33:F40" si="19">((D33*100/C33)-100)</f>
        <v>#DIV/0!</v>
      </c>
      <c r="G33" s="128"/>
      <c r="H33" s="115"/>
      <c r="I33" s="86">
        <f t="shared" ref="I33:I39" si="20">H33-G33</f>
        <v>0</v>
      </c>
      <c r="J33" s="87" t="e">
        <f t="shared" ref="J33:J40" si="21">((H33*100/G33)-100)</f>
        <v>#DIV/0!</v>
      </c>
      <c r="K33" s="128"/>
      <c r="L33" s="115"/>
      <c r="M33" s="86">
        <f t="shared" ref="M33:M39" si="22">L33-K33</f>
        <v>0</v>
      </c>
      <c r="N33" s="89" t="e">
        <f t="shared" ref="N33:N40" si="23">((L33*100/K33)-100)</f>
        <v>#DIV/0!</v>
      </c>
    </row>
    <row r="34" spans="1:14">
      <c r="A34" s="270"/>
      <c r="B34" s="90" t="s">
        <v>123</v>
      </c>
      <c r="C34" s="93"/>
      <c r="D34" s="94"/>
      <c r="E34" s="86">
        <f t="shared" si="18"/>
        <v>0</v>
      </c>
      <c r="F34" s="87" t="e">
        <f>((D34*100/C34)-100)</f>
        <v>#DIV/0!</v>
      </c>
      <c r="G34" s="95"/>
      <c r="H34" s="94"/>
      <c r="I34" s="86">
        <f t="shared" si="20"/>
        <v>0</v>
      </c>
      <c r="J34" s="87" t="e">
        <f>((H34*100/G34)-100)</f>
        <v>#DIV/0!</v>
      </c>
      <c r="K34" s="95"/>
      <c r="L34" s="94"/>
      <c r="M34" s="86">
        <f t="shared" si="22"/>
        <v>0</v>
      </c>
      <c r="N34" s="89" t="e">
        <f>((L34*100/K34)-100)</f>
        <v>#DIV/0!</v>
      </c>
    </row>
    <row r="35" spans="1:14">
      <c r="A35" s="270"/>
      <c r="B35" s="116" t="s">
        <v>124</v>
      </c>
      <c r="C35" s="117"/>
      <c r="D35" s="115"/>
      <c r="E35" s="86">
        <f t="shared" si="18"/>
        <v>0</v>
      </c>
      <c r="F35" s="87" t="e">
        <f t="shared" si="19"/>
        <v>#DIV/0!</v>
      </c>
      <c r="G35" s="128"/>
      <c r="H35" s="115"/>
      <c r="I35" s="86">
        <f t="shared" si="20"/>
        <v>0</v>
      </c>
      <c r="J35" s="87" t="e">
        <f t="shared" si="21"/>
        <v>#DIV/0!</v>
      </c>
      <c r="K35" s="128"/>
      <c r="L35" s="115"/>
      <c r="M35" s="86">
        <f t="shared" si="22"/>
        <v>0</v>
      </c>
      <c r="N35" s="89" t="e">
        <f t="shared" si="23"/>
        <v>#DIV/0!</v>
      </c>
    </row>
    <row r="36" spans="1:14">
      <c r="A36" s="270"/>
      <c r="B36" s="90" t="s">
        <v>125</v>
      </c>
      <c r="C36" s="93"/>
      <c r="D36" s="94"/>
      <c r="E36" s="86">
        <f t="shared" si="18"/>
        <v>0</v>
      </c>
      <c r="F36" s="87" t="e">
        <f t="shared" si="19"/>
        <v>#DIV/0!</v>
      </c>
      <c r="G36" s="95"/>
      <c r="H36" s="94"/>
      <c r="I36" s="86">
        <f t="shared" si="20"/>
        <v>0</v>
      </c>
      <c r="J36" s="87" t="e">
        <f t="shared" si="21"/>
        <v>#DIV/0!</v>
      </c>
      <c r="K36" s="95"/>
      <c r="L36" s="94"/>
      <c r="M36" s="86">
        <f t="shared" si="22"/>
        <v>0</v>
      </c>
      <c r="N36" s="89" t="e">
        <f t="shared" si="23"/>
        <v>#DIV/0!</v>
      </c>
    </row>
    <row r="37" spans="1:14">
      <c r="A37" s="270"/>
      <c r="B37" s="127" t="s">
        <v>126</v>
      </c>
      <c r="C37" s="117"/>
      <c r="D37" s="115"/>
      <c r="E37" s="86">
        <f t="shared" si="18"/>
        <v>0</v>
      </c>
      <c r="F37" s="87" t="e">
        <f t="shared" si="19"/>
        <v>#DIV/0!</v>
      </c>
      <c r="G37" s="128"/>
      <c r="H37" s="115"/>
      <c r="I37" s="86">
        <f t="shared" si="20"/>
        <v>0</v>
      </c>
      <c r="J37" s="87" t="e">
        <f t="shared" si="21"/>
        <v>#DIV/0!</v>
      </c>
      <c r="K37" s="128"/>
      <c r="L37" s="115"/>
      <c r="M37" s="86">
        <f t="shared" si="22"/>
        <v>0</v>
      </c>
      <c r="N37" s="89" t="e">
        <f t="shared" si="23"/>
        <v>#DIV/0!</v>
      </c>
    </row>
    <row r="38" spans="1:14">
      <c r="A38" s="270"/>
      <c r="B38" s="90" t="s">
        <v>127</v>
      </c>
      <c r="C38" s="93"/>
      <c r="D38" s="94"/>
      <c r="E38" s="86">
        <f t="shared" si="18"/>
        <v>0</v>
      </c>
      <c r="F38" s="87" t="e">
        <f t="shared" si="19"/>
        <v>#DIV/0!</v>
      </c>
      <c r="G38" s="95"/>
      <c r="H38" s="94"/>
      <c r="I38" s="86">
        <f t="shared" si="20"/>
        <v>0</v>
      </c>
      <c r="J38" s="87" t="e">
        <f t="shared" si="21"/>
        <v>#DIV/0!</v>
      </c>
      <c r="K38" s="95"/>
      <c r="L38" s="94"/>
      <c r="M38" s="86">
        <f t="shared" si="22"/>
        <v>0</v>
      </c>
      <c r="N38" s="89" t="e">
        <f t="shared" si="23"/>
        <v>#DIV/0!</v>
      </c>
    </row>
    <row r="39" spans="1:14">
      <c r="A39" s="270"/>
      <c r="B39" s="116" t="s">
        <v>128</v>
      </c>
      <c r="C39" s="117"/>
      <c r="D39" s="115"/>
      <c r="E39" s="86">
        <f t="shared" si="18"/>
        <v>0</v>
      </c>
      <c r="F39" s="87" t="e">
        <f t="shared" si="19"/>
        <v>#DIV/0!</v>
      </c>
      <c r="G39" s="128"/>
      <c r="H39" s="115"/>
      <c r="I39" s="86">
        <f t="shared" si="20"/>
        <v>0</v>
      </c>
      <c r="J39" s="87" t="e">
        <f t="shared" si="21"/>
        <v>#DIV/0!</v>
      </c>
      <c r="K39" s="128"/>
      <c r="L39" s="115"/>
      <c r="M39" s="86">
        <f t="shared" si="22"/>
        <v>0</v>
      </c>
      <c r="N39" s="89" t="e">
        <f t="shared" si="23"/>
        <v>#DIV/0!</v>
      </c>
    </row>
    <row r="40" spans="1:14">
      <c r="A40" s="270"/>
      <c r="B40" s="105" t="s">
        <v>129</v>
      </c>
      <c r="C40" s="106"/>
      <c r="D40" s="97"/>
      <c r="E40" s="100">
        <f>D40-C40</f>
        <v>0</v>
      </c>
      <c r="F40" s="87" t="e">
        <f t="shared" si="19"/>
        <v>#DIV/0!</v>
      </c>
      <c r="G40" s="96"/>
      <c r="H40" s="97"/>
      <c r="I40" s="100">
        <f>H40-G40</f>
        <v>0</v>
      </c>
      <c r="J40" s="87" t="e">
        <f t="shared" si="21"/>
        <v>#DIV/0!</v>
      </c>
      <c r="K40" s="96"/>
      <c r="L40" s="97"/>
      <c r="M40" s="100">
        <f>L40-K40</f>
        <v>0</v>
      </c>
      <c r="N40" s="89" t="e">
        <f t="shared" si="23"/>
        <v>#DIV/0!</v>
      </c>
    </row>
    <row r="41" spans="1:14">
      <c r="A41" s="270" t="s">
        <v>130</v>
      </c>
      <c r="B41" s="118" t="s">
        <v>131</v>
      </c>
      <c r="C41" s="119"/>
      <c r="D41" s="120"/>
      <c r="E41" s="98">
        <f>D41-C41</f>
        <v>0</v>
      </c>
      <c r="F41" s="104" t="e">
        <f t="shared" ref="F41:F48" si="24">((D41*100/C41)-100)</f>
        <v>#DIV/0!</v>
      </c>
      <c r="G41" s="129"/>
      <c r="H41" s="120"/>
      <c r="I41" s="98">
        <f>H41-G41</f>
        <v>0</v>
      </c>
      <c r="J41" s="104" t="e">
        <f t="shared" ref="J41:J48" si="25">((H41*100/G41)-100)</f>
        <v>#DIV/0!</v>
      </c>
      <c r="K41" s="129"/>
      <c r="L41" s="120"/>
      <c r="M41" s="98">
        <f>L41-K41</f>
        <v>0</v>
      </c>
      <c r="N41" s="99" t="e">
        <f t="shared" ref="N41:N48" si="26">((L41*100/K41)-100)</f>
        <v>#DIV/0!</v>
      </c>
    </row>
    <row r="42" spans="1:14">
      <c r="A42" s="270"/>
      <c r="B42" s="90" t="s">
        <v>132</v>
      </c>
      <c r="C42" s="93"/>
      <c r="D42" s="94"/>
      <c r="E42" s="86">
        <f>D42-C42</f>
        <v>0</v>
      </c>
      <c r="F42" s="87" t="e">
        <f t="shared" si="24"/>
        <v>#DIV/0!</v>
      </c>
      <c r="G42" s="95"/>
      <c r="H42" s="94"/>
      <c r="I42" s="86">
        <f>H42-G42</f>
        <v>0</v>
      </c>
      <c r="J42" s="87" t="e">
        <f t="shared" si="25"/>
        <v>#DIV/0!</v>
      </c>
      <c r="K42" s="95"/>
      <c r="L42" s="94"/>
      <c r="M42" s="86">
        <f>L42-K42</f>
        <v>0</v>
      </c>
      <c r="N42" s="89" t="e">
        <f t="shared" si="26"/>
        <v>#DIV/0!</v>
      </c>
    </row>
    <row r="43" spans="1:14">
      <c r="A43" s="270"/>
      <c r="B43" s="116" t="s">
        <v>133</v>
      </c>
      <c r="C43" s="117"/>
      <c r="D43" s="115"/>
      <c r="E43" s="86">
        <f t="shared" ref="E43:E44" si="27">D43-C43</f>
        <v>0</v>
      </c>
      <c r="F43" s="87" t="e">
        <f t="shared" si="24"/>
        <v>#DIV/0!</v>
      </c>
      <c r="G43" s="128"/>
      <c r="H43" s="115"/>
      <c r="I43" s="86">
        <f t="shared" ref="I43:I44" si="28">H43-G43</f>
        <v>0</v>
      </c>
      <c r="J43" s="87" t="e">
        <f t="shared" si="25"/>
        <v>#DIV/0!</v>
      </c>
      <c r="K43" s="128"/>
      <c r="L43" s="115"/>
      <c r="M43" s="86">
        <f t="shared" ref="M43:M44" si="29">L43-K43</f>
        <v>0</v>
      </c>
      <c r="N43" s="89" t="e">
        <f t="shared" si="26"/>
        <v>#DIV/0!</v>
      </c>
    </row>
    <row r="44" spans="1:14">
      <c r="A44" s="270"/>
      <c r="B44" s="105" t="s">
        <v>134</v>
      </c>
      <c r="C44" s="106"/>
      <c r="D44" s="97"/>
      <c r="E44" s="86">
        <f t="shared" si="27"/>
        <v>0</v>
      </c>
      <c r="F44" s="107" t="e">
        <f t="shared" si="24"/>
        <v>#DIV/0!</v>
      </c>
      <c r="G44" s="96"/>
      <c r="H44" s="97"/>
      <c r="I44" s="86">
        <f t="shared" si="28"/>
        <v>0</v>
      </c>
      <c r="J44" s="107" t="e">
        <f t="shared" si="25"/>
        <v>#DIV/0!</v>
      </c>
      <c r="K44" s="96"/>
      <c r="L44" s="97"/>
      <c r="M44" s="86">
        <f t="shared" si="29"/>
        <v>0</v>
      </c>
      <c r="N44" s="101" t="e">
        <f t="shared" si="26"/>
        <v>#DIV/0!</v>
      </c>
    </row>
    <row r="45" spans="1:14">
      <c r="A45" s="271" t="s">
        <v>135</v>
      </c>
      <c r="B45" s="118" t="s">
        <v>136</v>
      </c>
      <c r="C45" s="119"/>
      <c r="D45" s="120"/>
      <c r="E45" s="98">
        <f>D45-C45</f>
        <v>0</v>
      </c>
      <c r="F45" s="104" t="e">
        <f t="shared" si="24"/>
        <v>#DIV/0!</v>
      </c>
      <c r="G45" s="129"/>
      <c r="H45" s="120"/>
      <c r="I45" s="98">
        <f>H45-G45</f>
        <v>0</v>
      </c>
      <c r="J45" s="104" t="e">
        <f t="shared" si="25"/>
        <v>#DIV/0!</v>
      </c>
      <c r="K45" s="129"/>
      <c r="L45" s="120"/>
      <c r="M45" s="98">
        <f>L45-K45</f>
        <v>0</v>
      </c>
      <c r="N45" s="99" t="e">
        <f t="shared" si="26"/>
        <v>#DIV/0!</v>
      </c>
    </row>
    <row r="46" spans="1:14">
      <c r="A46" s="271"/>
      <c r="B46" s="90" t="s">
        <v>137</v>
      </c>
      <c r="C46" s="93"/>
      <c r="D46" s="94"/>
      <c r="E46" s="86">
        <f>D46-C46</f>
        <v>0</v>
      </c>
      <c r="F46" s="87" t="e">
        <f t="shared" si="24"/>
        <v>#DIV/0!</v>
      </c>
      <c r="G46" s="95"/>
      <c r="H46" s="94"/>
      <c r="I46" s="86">
        <f>H46-G46</f>
        <v>0</v>
      </c>
      <c r="J46" s="87" t="e">
        <f t="shared" si="25"/>
        <v>#DIV/0!</v>
      </c>
      <c r="K46" s="95"/>
      <c r="L46" s="94"/>
      <c r="M46" s="86">
        <f>L46-K46</f>
        <v>0</v>
      </c>
      <c r="N46" s="89" t="e">
        <f t="shared" si="26"/>
        <v>#DIV/0!</v>
      </c>
    </row>
    <row r="47" spans="1:14">
      <c r="A47" s="271"/>
      <c r="B47" s="121" t="s">
        <v>138</v>
      </c>
      <c r="C47" s="122"/>
      <c r="D47" s="123"/>
      <c r="E47" s="100">
        <f>D47-C47</f>
        <v>0</v>
      </c>
      <c r="F47" s="107" t="e">
        <f t="shared" si="24"/>
        <v>#DIV/0!</v>
      </c>
      <c r="G47" s="130"/>
      <c r="H47" s="123"/>
      <c r="I47" s="100">
        <f>H47-G47</f>
        <v>0</v>
      </c>
      <c r="J47" s="107" t="e">
        <f t="shared" si="25"/>
        <v>#DIV/0!</v>
      </c>
      <c r="K47" s="130"/>
      <c r="L47" s="123"/>
      <c r="M47" s="100">
        <f>L47-K47</f>
        <v>0</v>
      </c>
      <c r="N47" s="101" t="e">
        <f t="shared" si="26"/>
        <v>#DIV/0!</v>
      </c>
    </row>
    <row r="48" spans="1:14">
      <c r="A48" s="272" t="s">
        <v>139</v>
      </c>
      <c r="B48" s="272"/>
      <c r="C48" s="84">
        <f>SUM(C8:C47)</f>
        <v>0</v>
      </c>
      <c r="D48" s="84">
        <f>SUM(D8:D47)</f>
        <v>0</v>
      </c>
      <c r="E48" s="84">
        <f>D48-C48</f>
        <v>0</v>
      </c>
      <c r="F48" s="85" t="e">
        <f t="shared" si="24"/>
        <v>#DIV/0!</v>
      </c>
      <c r="G48" s="84">
        <f>SUM(G8:G47)</f>
        <v>0</v>
      </c>
      <c r="H48" s="84">
        <f>SUM(H8:H47)</f>
        <v>0</v>
      </c>
      <c r="I48" s="84">
        <f>H48-G48</f>
        <v>0</v>
      </c>
      <c r="J48" s="85" t="e">
        <f t="shared" si="25"/>
        <v>#DIV/0!</v>
      </c>
      <c r="K48" s="84">
        <f>SUM(K8:K47)</f>
        <v>0</v>
      </c>
      <c r="L48" s="84">
        <f>SUM(L8:L47)</f>
        <v>0</v>
      </c>
      <c r="M48" s="84">
        <f>L48-K48</f>
        <v>0</v>
      </c>
      <c r="N48" s="85" t="e">
        <f t="shared" si="26"/>
        <v>#DIV/0!</v>
      </c>
    </row>
    <row r="49" spans="1:14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</sheetData>
  <mergeCells count="19">
    <mergeCell ref="C5:F5"/>
    <mergeCell ref="G5:J5"/>
    <mergeCell ref="K5:N5"/>
    <mergeCell ref="C6:D6"/>
    <mergeCell ref="E6:F6"/>
    <mergeCell ref="G6:H6"/>
    <mergeCell ref="I6:J6"/>
    <mergeCell ref="K6:L6"/>
    <mergeCell ref="M6:N6"/>
    <mergeCell ref="A6:B7"/>
    <mergeCell ref="A8:A16"/>
    <mergeCell ref="A17:A21"/>
    <mergeCell ref="A22:A23"/>
    <mergeCell ref="A24:A26"/>
    <mergeCell ref="A28:A30"/>
    <mergeCell ref="A31:A40"/>
    <mergeCell ref="A41:A44"/>
    <mergeCell ref="A45:A47"/>
    <mergeCell ref="A48:B48"/>
  </mergeCells>
  <conditionalFormatting sqref="E8:E47">
    <cfRule type="dataBar" priority="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{28EAD48D-4ED3-44E6-8D7B-B45CF261476F}</x14:id>
        </ext>
      </extLst>
    </cfRule>
  </conditionalFormatting>
  <conditionalFormatting sqref="E8:F48">
    <cfRule type="expression" dxfId="73" priority="8">
      <formula>E8&lt;0</formula>
    </cfRule>
  </conditionalFormatting>
  <conditionalFormatting sqref="I8:I47">
    <cfRule type="dataBar" priority="2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{DCB8A62D-9270-4BCF-A841-A4721CA02C8D}</x14:id>
        </ext>
      </extLst>
    </cfRule>
  </conditionalFormatting>
  <conditionalFormatting sqref="I8:J48">
    <cfRule type="expression" dxfId="72" priority="6">
      <formula>I8&lt;0</formula>
    </cfRule>
  </conditionalFormatting>
  <conditionalFormatting sqref="M8:M47">
    <cfRule type="dataBar" priority="1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{7D982779-69C9-49CE-8E61-72A357EFC91F}</x14:id>
        </ext>
      </extLst>
    </cfRule>
  </conditionalFormatting>
  <conditionalFormatting sqref="M8:N48">
    <cfRule type="expression" dxfId="71" priority="4">
      <formula>M8&lt;0</formula>
    </cfRule>
  </conditionalFormatting>
  <pageMargins left="0.70866141732283505" right="0.70866141732283505" top="0.74803149606299202" bottom="0.74803149606299202" header="0.31496062992126" footer="0.31496062992126"/>
  <pageSetup paperSize="9" scale="55" orientation="landscape" r:id="rId1"/>
  <ignoredErrors>
    <ignoredError sqref="E8" evalError="1" listDataValidation="1" calculatedColumn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8EAD48D-4ED3-44E6-8D7B-B45CF26147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DCB8A62D-9270-4BCF-A841-A4721CA02C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7D982779-69C9-49CE-8E61-72A357EFC9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44EDB8-C80F-4A29-80B6-1B0B5E93CE4C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194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81" t="s">
        <v>1</v>
      </c>
      <c r="B5" s="282" t="s">
        <v>176</v>
      </c>
      <c r="C5" s="282"/>
      <c r="D5" s="282" t="s">
        <v>0</v>
      </c>
      <c r="E5" s="282"/>
      <c r="F5" s="282"/>
      <c r="N5" s="74" t="s">
        <v>185</v>
      </c>
    </row>
    <row r="6" spans="1:14" ht="15.6" customHeight="1">
      <c r="A6" s="281"/>
      <c r="B6" s="212">
        <v>2024</v>
      </c>
      <c r="C6" s="212">
        <v>2025</v>
      </c>
      <c r="D6" s="212">
        <v>2024</v>
      </c>
      <c r="E6" s="212">
        <v>2025</v>
      </c>
      <c r="F6" s="154" t="s">
        <v>186</v>
      </c>
    </row>
    <row r="7" spans="1:14" ht="15.6" customHeight="1">
      <c r="A7" s="213" t="s">
        <v>18</v>
      </c>
      <c r="B7" s="214">
        <v>5092</v>
      </c>
      <c r="C7" s="214">
        <v>3010</v>
      </c>
      <c r="D7" s="214">
        <v>5092</v>
      </c>
      <c r="E7" s="214">
        <v>3010</v>
      </c>
      <c r="F7" s="215">
        <v>-40.887666928515323</v>
      </c>
      <c r="G7" s="6"/>
    </row>
    <row r="8" spans="1:14" s="33" customFormat="1" ht="15.6" customHeight="1">
      <c r="A8" s="213" t="s">
        <v>11</v>
      </c>
      <c r="B8" s="214">
        <v>2532</v>
      </c>
      <c r="C8" s="214">
        <v>7513</v>
      </c>
      <c r="D8" s="214">
        <v>2532</v>
      </c>
      <c r="E8" s="214">
        <v>7513</v>
      </c>
      <c r="F8" s="215">
        <v>196.72195892575041</v>
      </c>
    </row>
    <row r="9" spans="1:14" ht="15.6" customHeight="1">
      <c r="A9" s="213" t="s">
        <v>8</v>
      </c>
      <c r="B9" s="214">
        <v>25621</v>
      </c>
      <c r="C9" s="214">
        <v>37181</v>
      </c>
      <c r="D9" s="214">
        <v>25621</v>
      </c>
      <c r="E9" s="214">
        <v>37181</v>
      </c>
      <c r="F9" s="215">
        <v>45.119238124975602</v>
      </c>
      <c r="G9" s="6"/>
    </row>
    <row r="10" spans="1:14" ht="15.6" customHeight="1">
      <c r="A10" s="213" t="s">
        <v>10</v>
      </c>
      <c r="B10" s="214">
        <v>62751</v>
      </c>
      <c r="C10" s="214">
        <v>92489</v>
      </c>
      <c r="D10" s="214">
        <v>62751</v>
      </c>
      <c r="E10" s="214">
        <v>92489</v>
      </c>
      <c r="F10" s="215">
        <v>47.390479832990707</v>
      </c>
    </row>
    <row r="11" spans="1:14" ht="15.6" customHeight="1">
      <c r="A11" s="213" t="s">
        <v>9</v>
      </c>
      <c r="B11" s="214">
        <v>380216</v>
      </c>
      <c r="C11" s="214">
        <v>424588</v>
      </c>
      <c r="D11" s="214">
        <v>380216</v>
      </c>
      <c r="E11" s="214">
        <v>424588</v>
      </c>
      <c r="F11" s="215">
        <v>11.670208513055741</v>
      </c>
    </row>
    <row r="12" spans="1:14" ht="15.6" customHeight="1">
      <c r="A12" s="213" t="s">
        <v>6</v>
      </c>
      <c r="B12" s="214">
        <v>16276</v>
      </c>
      <c r="C12" s="214">
        <v>13535</v>
      </c>
      <c r="D12" s="214">
        <v>16276</v>
      </c>
      <c r="E12" s="214">
        <v>13535</v>
      </c>
      <c r="F12" s="215">
        <v>-16.840747112312609</v>
      </c>
    </row>
    <row r="13" spans="1:14" ht="15.6" customHeight="1">
      <c r="A13" s="213" t="s">
        <v>175</v>
      </c>
      <c r="B13" s="214">
        <v>319</v>
      </c>
      <c r="C13" s="214">
        <v>653</v>
      </c>
      <c r="D13" s="214">
        <v>319</v>
      </c>
      <c r="E13" s="214">
        <v>653</v>
      </c>
      <c r="F13" s="215">
        <v>104.70219435736681</v>
      </c>
    </row>
    <row r="14" spans="1:14" ht="15.6" customHeight="1">
      <c r="A14" s="213" t="s">
        <v>148</v>
      </c>
      <c r="B14" s="214">
        <v>691158</v>
      </c>
      <c r="C14" s="214">
        <v>733140</v>
      </c>
      <c r="D14" s="214">
        <v>691158</v>
      </c>
      <c r="E14" s="214">
        <v>733140</v>
      </c>
      <c r="F14" s="215">
        <v>6.0741538114295119</v>
      </c>
    </row>
    <row r="15" spans="1:14" ht="15.6" customHeight="1">
      <c r="A15" s="213" t="s">
        <v>145</v>
      </c>
      <c r="B15" s="214">
        <v>224229</v>
      </c>
      <c r="C15" s="214">
        <v>215639</v>
      </c>
      <c r="D15" s="214">
        <v>224229</v>
      </c>
      <c r="E15" s="214">
        <v>215639</v>
      </c>
      <c r="F15" s="215">
        <v>-3.83090501228655</v>
      </c>
    </row>
    <row r="16" spans="1:14" ht="15.6" customHeight="1">
      <c r="A16" s="213" t="s">
        <v>144</v>
      </c>
      <c r="B16" s="214">
        <v>20743</v>
      </c>
      <c r="C16" s="214">
        <v>30945</v>
      </c>
      <c r="D16" s="214">
        <v>20743</v>
      </c>
      <c r="E16" s="214">
        <v>30945</v>
      </c>
      <c r="F16" s="215">
        <v>49.182856867376962</v>
      </c>
      <c r="G16" s="1"/>
    </row>
    <row r="17" spans="1:8" ht="15.6" customHeight="1">
      <c r="A17" s="213" t="s">
        <v>150</v>
      </c>
      <c r="B17" s="214">
        <v>40600</v>
      </c>
      <c r="C17" s="214">
        <v>64096</v>
      </c>
      <c r="D17" s="214">
        <v>40600</v>
      </c>
      <c r="E17" s="214">
        <v>64096</v>
      </c>
      <c r="F17" s="215">
        <v>57.871921182266021</v>
      </c>
      <c r="G17" s="2"/>
    </row>
    <row r="18" spans="1:8" ht="15.6" customHeight="1">
      <c r="A18" s="213" t="s">
        <v>147</v>
      </c>
      <c r="B18" s="214">
        <v>0</v>
      </c>
      <c r="C18" s="214">
        <v>0</v>
      </c>
      <c r="D18" s="214">
        <v>0</v>
      </c>
      <c r="E18" s="214">
        <v>0</v>
      </c>
      <c r="F18" s="215"/>
    </row>
    <row r="19" spans="1:8" ht="15.6" customHeight="1">
      <c r="A19" s="213" t="s">
        <v>143</v>
      </c>
      <c r="B19" s="214">
        <v>45581</v>
      </c>
      <c r="C19" s="214">
        <v>44665</v>
      </c>
      <c r="D19" s="214">
        <v>45581</v>
      </c>
      <c r="E19" s="214">
        <v>44665</v>
      </c>
      <c r="F19" s="215">
        <v>-2.0096092670191581</v>
      </c>
      <c r="H19" s="225"/>
    </row>
    <row r="20" spans="1:8" ht="15.6" customHeight="1">
      <c r="A20" s="213" t="s">
        <v>142</v>
      </c>
      <c r="B20" s="214">
        <v>51644</v>
      </c>
      <c r="C20" s="214">
        <v>56044</v>
      </c>
      <c r="D20" s="214">
        <v>51644</v>
      </c>
      <c r="E20" s="214">
        <v>56044</v>
      </c>
      <c r="F20" s="215">
        <v>8.5198667802648913</v>
      </c>
    </row>
    <row r="21" spans="1:8" ht="15.6" customHeight="1">
      <c r="A21" s="213" t="s">
        <v>149</v>
      </c>
      <c r="B21" s="214">
        <v>22358</v>
      </c>
      <c r="C21" s="214">
        <v>26227</v>
      </c>
      <c r="D21" s="214">
        <v>22358</v>
      </c>
      <c r="E21" s="214">
        <v>26227</v>
      </c>
      <c r="F21" s="215">
        <v>17.304767868324529</v>
      </c>
    </row>
    <row r="22" spans="1:8" ht="15.6" customHeight="1">
      <c r="A22" s="213" t="s">
        <v>146</v>
      </c>
      <c r="B22" s="214">
        <v>16371</v>
      </c>
      <c r="C22" s="214">
        <v>19771</v>
      </c>
      <c r="D22" s="214">
        <v>16371</v>
      </c>
      <c r="E22" s="214">
        <v>19771</v>
      </c>
      <c r="F22" s="215">
        <v>20.768431983385259</v>
      </c>
    </row>
    <row r="23" spans="1:8" ht="15.6" customHeight="1">
      <c r="A23" s="213" t="s">
        <v>165</v>
      </c>
      <c r="B23" s="214">
        <v>14577</v>
      </c>
      <c r="C23" s="214">
        <v>10600</v>
      </c>
      <c r="D23" s="214">
        <v>14577</v>
      </c>
      <c r="E23" s="214">
        <v>10600</v>
      </c>
      <c r="F23" s="215">
        <v>-27.282705632160258</v>
      </c>
    </row>
    <row r="24" spans="1:8" ht="15.6" customHeight="1">
      <c r="A24" s="213" t="s">
        <v>141</v>
      </c>
      <c r="B24" s="214">
        <v>53704</v>
      </c>
      <c r="C24" s="214">
        <v>47129</v>
      </c>
      <c r="D24" s="214">
        <v>53704</v>
      </c>
      <c r="E24" s="214">
        <v>47129</v>
      </c>
      <c r="F24" s="215">
        <v>-12.243035900491581</v>
      </c>
    </row>
    <row r="25" spans="1:8" ht="15.6" customHeight="1">
      <c r="A25" s="213" t="s">
        <v>140</v>
      </c>
      <c r="B25" s="214">
        <v>0</v>
      </c>
      <c r="C25" s="214">
        <v>0</v>
      </c>
      <c r="D25" s="214">
        <v>0</v>
      </c>
      <c r="E25" s="214">
        <v>0</v>
      </c>
      <c r="F25" s="215"/>
    </row>
    <row r="26" spans="1:8" ht="15.6" customHeight="1">
      <c r="A26" s="213" t="s">
        <v>152</v>
      </c>
      <c r="B26" s="214">
        <v>4163</v>
      </c>
      <c r="C26" s="214">
        <v>5845</v>
      </c>
      <c r="D26" s="214">
        <v>4163</v>
      </c>
      <c r="E26" s="214">
        <v>5845</v>
      </c>
      <c r="F26" s="215">
        <v>40.403555128513091</v>
      </c>
    </row>
    <row r="27" spans="1:8" ht="15.6" customHeight="1">
      <c r="A27" s="213" t="s">
        <v>173</v>
      </c>
      <c r="B27" s="214">
        <v>52533</v>
      </c>
      <c r="C27" s="214">
        <v>47410</v>
      </c>
      <c r="D27" s="214">
        <v>52533</v>
      </c>
      <c r="E27" s="214">
        <v>47410</v>
      </c>
      <c r="F27" s="215">
        <v>-9.7519654312527422</v>
      </c>
    </row>
    <row r="28" spans="1:8" ht="15.6" customHeight="1">
      <c r="A28" s="213" t="s">
        <v>177</v>
      </c>
      <c r="B28" s="214">
        <v>16813</v>
      </c>
      <c r="C28" s="214">
        <v>12898</v>
      </c>
      <c r="D28" s="214">
        <v>16813</v>
      </c>
      <c r="E28" s="214">
        <v>12898</v>
      </c>
      <c r="F28" s="215">
        <v>-23.28555284601201</v>
      </c>
    </row>
    <row r="29" spans="1:8" ht="15.6" customHeight="1">
      <c r="A29" s="213" t="s">
        <v>178</v>
      </c>
      <c r="B29" s="214">
        <v>108725</v>
      </c>
      <c r="C29" s="214">
        <v>93614</v>
      </c>
      <c r="D29" s="214">
        <v>108725</v>
      </c>
      <c r="E29" s="214">
        <v>93614</v>
      </c>
      <c r="F29" s="215">
        <v>-13.89836744079099</v>
      </c>
    </row>
    <row r="30" spans="1:8" ht="15.6" customHeight="1">
      <c r="A30" s="213" t="s">
        <v>179</v>
      </c>
      <c r="B30" s="214">
        <v>22060</v>
      </c>
      <c r="C30" s="214">
        <v>11374</v>
      </c>
      <c r="D30" s="214">
        <v>22060</v>
      </c>
      <c r="E30" s="214">
        <v>11374</v>
      </c>
      <c r="F30" s="215">
        <v>-48.440616500453309</v>
      </c>
    </row>
    <row r="31" spans="1:8" ht="15.6" customHeight="1">
      <c r="A31" s="213" t="s">
        <v>180</v>
      </c>
      <c r="B31" s="214">
        <v>43365</v>
      </c>
      <c r="C31" s="214">
        <v>52511</v>
      </c>
      <c r="D31" s="214">
        <v>43365</v>
      </c>
      <c r="E31" s="214">
        <v>52511</v>
      </c>
      <c r="F31" s="215">
        <v>21.09074138129829</v>
      </c>
    </row>
    <row r="32" spans="1:8" ht="15.6" customHeight="1">
      <c r="A32" s="213" t="s">
        <v>181</v>
      </c>
      <c r="B32" s="214">
        <v>957290</v>
      </c>
      <c r="C32" s="214">
        <v>1027451</v>
      </c>
      <c r="D32" s="214">
        <v>957290</v>
      </c>
      <c r="E32" s="214">
        <v>1027451</v>
      </c>
      <c r="F32" s="215">
        <v>7.3291270148021974</v>
      </c>
    </row>
    <row r="33" spans="1:6" ht="15.6" customHeight="1">
      <c r="A33" s="213" t="s">
        <v>182</v>
      </c>
      <c r="B33" s="214">
        <v>138075</v>
      </c>
      <c r="C33" s="214">
        <v>106104</v>
      </c>
      <c r="D33" s="214">
        <v>138075</v>
      </c>
      <c r="E33" s="214">
        <v>106104</v>
      </c>
      <c r="F33" s="215">
        <v>-23.154807170016301</v>
      </c>
    </row>
    <row r="34" spans="1:6" ht="15.6" customHeight="1">
      <c r="A34" s="213" t="s">
        <v>183</v>
      </c>
      <c r="B34" s="214">
        <v>21574</v>
      </c>
      <c r="C34" s="214">
        <v>26338</v>
      </c>
      <c r="D34" s="214">
        <v>21574</v>
      </c>
      <c r="E34" s="214">
        <v>26338</v>
      </c>
      <c r="F34" s="215">
        <v>22.082135904329292</v>
      </c>
    </row>
    <row r="35" spans="1:6" ht="15.6" customHeight="1">
      <c r="A35" s="217" t="s">
        <v>153</v>
      </c>
      <c r="B35" s="218">
        <f>SUM(B7:B34)</f>
        <v>3038370</v>
      </c>
      <c r="C35" s="218">
        <f>SUM(C7:C34)</f>
        <v>3210770</v>
      </c>
      <c r="D35" s="218">
        <f>SUM(D7:D34)</f>
        <v>3038370</v>
      </c>
      <c r="E35" s="218">
        <f>SUM(E7:E34)</f>
        <v>3210770</v>
      </c>
      <c r="F35" s="219">
        <f>E35*100/D35-100</f>
        <v>5.6740949917225407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1" priority="2">
      <formula>MOD(ROW(),2)=0</formula>
    </cfRule>
  </conditionalFormatting>
  <conditionalFormatting sqref="F7:F35">
    <cfRule type="expression" dxfId="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B4F136-A61A-4F3F-9878-7864AEDAEB73}">
  <sheetPr>
    <pageSetUpPr fitToPage="1"/>
  </sheetPr>
  <dimension ref="A1:K51"/>
  <sheetViews>
    <sheetView zoomScale="80" zoomScaleNormal="80" workbookViewId="0"/>
  </sheetViews>
  <sheetFormatPr baseColWidth="10" defaultColWidth="11.42578125" defaultRowHeight="1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5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226"/>
      <c r="B48" s="227"/>
      <c r="C48" s="227"/>
      <c r="D48" s="25"/>
      <c r="E48" s="19"/>
      <c r="F48" s="19"/>
      <c r="G48" s="227"/>
      <c r="H48" s="227"/>
      <c r="I48" s="227"/>
      <c r="J48" s="227"/>
      <c r="K48" s="227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86A4A4-FAA3-49A9-8D1C-2C877A4CC2D0}">
  <sheetPr>
    <pageSetUpPr fitToPage="1"/>
  </sheetPr>
  <dimension ref="A1:AS68"/>
  <sheetViews>
    <sheetView showGridLines="0" zoomScale="70" zoomScaleNormal="70" zoomScalePageLayoutView="60" workbookViewId="0">
      <selection activeCell="P37" sqref="P37"/>
    </sheetView>
  </sheetViews>
  <sheetFormatPr baseColWidth="10" defaultColWidth="11.42578125" defaultRowHeight="15" customHeight="1"/>
  <cols>
    <col min="1" max="1" width="3.7109375" style="151" customWidth="1"/>
    <col min="2" max="8" width="11.5703125" style="151" customWidth="1"/>
    <col min="9" max="9" width="3.7109375" style="151" customWidth="1"/>
    <col min="10" max="16" width="11.5703125" style="151" customWidth="1"/>
    <col min="17" max="17" width="3.7109375" style="151" customWidth="1"/>
    <col min="18" max="24" width="11.5703125" style="151" customWidth="1"/>
    <col min="25" max="25" width="11.42578125" style="230"/>
    <col min="26" max="45" width="12.85546875" style="230" customWidth="1"/>
    <col min="46" max="63" width="12.85546875" style="151" customWidth="1"/>
    <col min="64" max="16384" width="11.42578125" style="151"/>
  </cols>
  <sheetData>
    <row r="1" spans="1:42" ht="26.25">
      <c r="B1" s="228" t="s">
        <v>195</v>
      </c>
      <c r="C1" s="229"/>
      <c r="D1" s="229"/>
      <c r="E1" s="229"/>
      <c r="F1" s="229"/>
      <c r="G1" s="229"/>
      <c r="H1" s="229"/>
      <c r="J1" s="32"/>
      <c r="K1" s="32"/>
      <c r="L1" s="32"/>
      <c r="M1" s="32"/>
      <c r="N1" s="32"/>
      <c r="O1" s="32"/>
      <c r="P1" s="32"/>
      <c r="Q1" s="32"/>
      <c r="R1" s="32"/>
      <c r="S1" s="32"/>
      <c r="T1" s="229"/>
      <c r="U1" s="229"/>
      <c r="V1" s="229"/>
      <c r="W1" s="229"/>
      <c r="X1" s="229"/>
      <c r="Z1" s="230" t="s">
        <v>196</v>
      </c>
      <c r="AB1" s="39"/>
      <c r="AC1" s="231"/>
      <c r="AD1" s="39"/>
      <c r="AE1" s="39"/>
      <c r="AF1" s="231"/>
      <c r="AG1" s="39"/>
      <c r="AH1" s="39"/>
      <c r="AI1" s="231"/>
      <c r="AJ1" s="39"/>
      <c r="AK1" s="39"/>
      <c r="AL1" s="39"/>
      <c r="AM1" s="39"/>
      <c r="AN1" s="39"/>
      <c r="AO1" s="39"/>
    </row>
    <row r="2" spans="1:42" ht="15" customHeight="1">
      <c r="A2" s="232"/>
      <c r="B2" s="229"/>
      <c r="C2" s="229"/>
      <c r="D2" s="229"/>
      <c r="E2" s="229"/>
      <c r="F2" s="229"/>
      <c r="G2" s="229"/>
      <c r="H2" s="229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29"/>
      <c r="U2" s="229"/>
      <c r="V2" s="229"/>
      <c r="W2" s="229"/>
      <c r="X2" s="229"/>
      <c r="Z2" s="230" t="s">
        <v>197</v>
      </c>
    </row>
    <row r="3" spans="1:42" ht="15" customHeight="1">
      <c r="A3" s="229"/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Z3" s="230" t="s">
        <v>198</v>
      </c>
    </row>
    <row r="4" spans="1:42" ht="15" customHeight="1">
      <c r="A4" s="229"/>
      <c r="B4" s="229"/>
      <c r="C4" s="229"/>
      <c r="D4" s="229"/>
      <c r="E4" s="229"/>
      <c r="F4" s="229"/>
      <c r="G4" s="229"/>
      <c r="H4" s="229"/>
      <c r="I4" s="229"/>
      <c r="J4" s="229"/>
      <c r="K4" s="229"/>
      <c r="L4" s="229"/>
      <c r="M4" s="229"/>
      <c r="N4" s="229"/>
      <c r="O4" s="229"/>
      <c r="P4" s="229"/>
      <c r="Q4" s="229"/>
      <c r="R4" s="229"/>
      <c r="S4" s="229"/>
      <c r="T4" s="229"/>
      <c r="U4" s="229"/>
      <c r="V4" s="229"/>
      <c r="W4" s="229"/>
      <c r="X4" s="229"/>
    </row>
    <row r="5" spans="1:42" ht="15" customHeight="1">
      <c r="A5" s="229"/>
      <c r="B5" s="229"/>
      <c r="C5" s="229"/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</row>
    <row r="6" spans="1:42" ht="15" customHeight="1">
      <c r="A6" s="229"/>
      <c r="B6" s="229"/>
      <c r="C6" s="229"/>
      <c r="D6" s="229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29"/>
      <c r="S6" s="229"/>
      <c r="T6" s="229"/>
      <c r="U6" s="229"/>
      <c r="V6" s="229"/>
      <c r="W6" s="229"/>
      <c r="X6" s="233" t="s">
        <v>199</v>
      </c>
      <c r="Z6" s="234" t="s">
        <v>200</v>
      </c>
      <c r="AA6" s="234"/>
      <c r="AF6" s="234" t="s">
        <v>201</v>
      </c>
      <c r="AG6" s="234"/>
      <c r="AL6" s="234" t="s">
        <v>202</v>
      </c>
      <c r="AM6" s="234"/>
    </row>
    <row r="7" spans="1:42" ht="15" customHeight="1">
      <c r="A7" s="229"/>
      <c r="B7" s="229"/>
      <c r="C7" s="229"/>
      <c r="D7" s="229"/>
      <c r="E7" s="229"/>
      <c r="F7" s="229"/>
      <c r="G7" s="229"/>
      <c r="H7" s="229"/>
      <c r="I7" s="229"/>
      <c r="J7" s="229"/>
      <c r="K7" s="229"/>
      <c r="L7" s="229"/>
      <c r="M7" s="229"/>
      <c r="N7" s="229"/>
      <c r="O7" s="229"/>
      <c r="P7" s="229"/>
      <c r="Q7" s="229"/>
      <c r="R7" s="229"/>
      <c r="S7" s="229"/>
      <c r="T7" s="229"/>
      <c r="U7" s="229"/>
      <c r="V7" s="229"/>
      <c r="W7" s="229"/>
      <c r="X7" s="229"/>
      <c r="AA7" s="235">
        <v>2019</v>
      </c>
      <c r="AB7" s="235">
        <v>2020</v>
      </c>
      <c r="AC7" s="235">
        <v>2021</v>
      </c>
      <c r="AD7" s="235">
        <v>2022</v>
      </c>
      <c r="AG7" s="235">
        <v>2019</v>
      </c>
      <c r="AH7" s="235">
        <v>2020</v>
      </c>
      <c r="AI7" s="235">
        <v>2021</v>
      </c>
      <c r="AJ7" s="235">
        <v>2022</v>
      </c>
      <c r="AM7" s="235">
        <v>2019</v>
      </c>
      <c r="AN7" s="235">
        <v>2020</v>
      </c>
      <c r="AO7" s="235">
        <v>2021</v>
      </c>
      <c r="AP7" s="235">
        <v>2022</v>
      </c>
    </row>
    <row r="8" spans="1:42" ht="15" customHeight="1">
      <c r="A8" s="229"/>
      <c r="B8" s="229"/>
      <c r="C8" s="229"/>
      <c r="D8" s="229"/>
      <c r="E8" s="229"/>
      <c r="F8" s="229"/>
      <c r="G8" s="229"/>
      <c r="H8" s="229"/>
      <c r="I8" s="229"/>
      <c r="J8" s="229"/>
      <c r="K8" s="229"/>
      <c r="L8" s="229"/>
      <c r="M8" s="229"/>
      <c r="N8" s="229"/>
      <c r="O8" s="229"/>
      <c r="P8" s="229"/>
      <c r="Q8" s="229"/>
      <c r="R8" s="229"/>
      <c r="S8" s="229"/>
      <c r="T8" s="229"/>
      <c r="U8" s="229"/>
      <c r="V8" s="229"/>
      <c r="W8" s="229"/>
      <c r="X8" s="229"/>
      <c r="Z8" s="230" t="s">
        <v>203</v>
      </c>
      <c r="AA8" s="236">
        <v>46820440</v>
      </c>
      <c r="AB8" s="236">
        <v>45800165</v>
      </c>
      <c r="AC8" s="236">
        <v>42493337</v>
      </c>
      <c r="AD8" s="236">
        <v>46756593</v>
      </c>
      <c r="AF8" s="230" t="s">
        <v>203</v>
      </c>
      <c r="AG8" s="236">
        <v>15006507</v>
      </c>
      <c r="AH8" s="236">
        <v>16073289</v>
      </c>
      <c r="AI8" s="236">
        <v>13213428</v>
      </c>
      <c r="AJ8" s="236">
        <v>15176514</v>
      </c>
      <c r="AL8" s="230" t="s">
        <v>203</v>
      </c>
      <c r="AM8" s="236">
        <v>9115628</v>
      </c>
      <c r="AN8" s="236">
        <v>7108259</v>
      </c>
      <c r="AO8" s="236">
        <v>6476535</v>
      </c>
      <c r="AP8" s="236">
        <v>8185760</v>
      </c>
    </row>
    <row r="9" spans="1:42" ht="15" customHeight="1">
      <c r="A9" s="229"/>
      <c r="B9" s="229"/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  <c r="P9" s="229"/>
      <c r="Q9" s="229"/>
      <c r="R9" s="229"/>
      <c r="S9" s="229"/>
      <c r="T9" s="229"/>
      <c r="U9" s="229"/>
      <c r="V9" s="229"/>
      <c r="W9" s="229"/>
      <c r="X9" s="229"/>
      <c r="Z9" s="230" t="s">
        <v>204</v>
      </c>
      <c r="AA9" s="236">
        <v>44583561</v>
      </c>
      <c r="AB9" s="236">
        <v>43109659</v>
      </c>
      <c r="AC9" s="236">
        <v>40489010</v>
      </c>
      <c r="AD9" s="236">
        <v>43967035</v>
      </c>
      <c r="AF9" s="230" t="s">
        <v>204</v>
      </c>
      <c r="AG9" s="236">
        <v>14348549</v>
      </c>
      <c r="AH9" s="236">
        <v>14002412</v>
      </c>
      <c r="AI9" s="236">
        <v>12145827</v>
      </c>
      <c r="AJ9" s="236">
        <v>13961403</v>
      </c>
      <c r="AL9" s="230" t="s">
        <v>204</v>
      </c>
      <c r="AM9" s="236">
        <v>7843248</v>
      </c>
      <c r="AN9" s="236">
        <v>6425079</v>
      </c>
      <c r="AO9" s="236">
        <v>6094779</v>
      </c>
      <c r="AP9" s="236">
        <v>7406116</v>
      </c>
    </row>
    <row r="10" spans="1:42" ht="15" customHeight="1">
      <c r="A10" s="229"/>
      <c r="B10" s="229"/>
      <c r="C10" s="229"/>
      <c r="D10" s="229"/>
      <c r="E10" s="229"/>
      <c r="F10" s="229"/>
      <c r="G10" s="229"/>
      <c r="H10" s="229"/>
      <c r="I10" s="229"/>
      <c r="J10" s="229"/>
      <c r="K10" s="229"/>
      <c r="L10" s="229"/>
      <c r="M10" s="229"/>
      <c r="N10" s="229"/>
      <c r="O10" s="229"/>
      <c r="P10" s="229"/>
      <c r="Q10" s="229"/>
      <c r="R10" s="229"/>
      <c r="S10" s="229"/>
      <c r="T10" s="229"/>
      <c r="U10" s="229"/>
      <c r="V10" s="229"/>
      <c r="W10" s="229"/>
      <c r="X10" s="229"/>
      <c r="Z10" s="230" t="s">
        <v>205</v>
      </c>
      <c r="AA10" s="236">
        <v>48353601</v>
      </c>
      <c r="AB10" s="236">
        <v>44303648</v>
      </c>
      <c r="AC10" s="236">
        <v>46455313</v>
      </c>
      <c r="AD10" s="236">
        <v>45981761</v>
      </c>
      <c r="AF10" s="230" t="s">
        <v>205</v>
      </c>
      <c r="AG10" s="236">
        <v>15951378</v>
      </c>
      <c r="AH10" s="236">
        <v>14965286</v>
      </c>
      <c r="AI10" s="236">
        <v>14413642</v>
      </c>
      <c r="AJ10" s="236">
        <v>15107748</v>
      </c>
      <c r="AL10" s="230" t="s">
        <v>205</v>
      </c>
      <c r="AM10" s="236">
        <v>7398685</v>
      </c>
      <c r="AN10" s="236">
        <v>6499455</v>
      </c>
      <c r="AO10" s="236">
        <v>7109023</v>
      </c>
      <c r="AP10" s="236">
        <v>6819146</v>
      </c>
    </row>
    <row r="11" spans="1:42" ht="15" customHeight="1">
      <c r="A11" s="229"/>
      <c r="B11" s="229"/>
      <c r="C11" s="229"/>
      <c r="D11" s="229"/>
      <c r="E11" s="229"/>
      <c r="F11" s="229"/>
      <c r="G11" s="229"/>
      <c r="H11" s="229"/>
      <c r="I11" s="229"/>
      <c r="J11" s="229"/>
      <c r="K11" s="229"/>
      <c r="L11" s="229"/>
      <c r="M11" s="229"/>
      <c r="N11" s="229"/>
      <c r="O11" s="229"/>
      <c r="P11" s="229"/>
      <c r="Q11" s="229"/>
      <c r="R11" s="229"/>
      <c r="S11" s="229"/>
      <c r="T11" s="229"/>
      <c r="U11" s="229"/>
      <c r="V11" s="229"/>
      <c r="W11" s="229"/>
      <c r="X11" s="229"/>
      <c r="Z11" s="230" t="s">
        <v>206</v>
      </c>
      <c r="AA11" s="236">
        <v>46400443</v>
      </c>
      <c r="AB11" s="236">
        <v>41795682</v>
      </c>
      <c r="AC11" s="236">
        <v>45471169</v>
      </c>
      <c r="AD11" s="236">
        <v>48522626</v>
      </c>
      <c r="AF11" s="230" t="s">
        <v>206</v>
      </c>
      <c r="AG11" s="236">
        <v>14553222</v>
      </c>
      <c r="AH11" s="236">
        <v>15115366</v>
      </c>
      <c r="AI11" s="236">
        <v>13408185</v>
      </c>
      <c r="AJ11" s="236">
        <v>15751949</v>
      </c>
      <c r="AL11" s="230" t="s">
        <v>206</v>
      </c>
      <c r="AM11" s="236">
        <v>6775183</v>
      </c>
      <c r="AN11" s="236">
        <v>6003312</v>
      </c>
      <c r="AO11" s="236">
        <v>7240918</v>
      </c>
      <c r="AP11" s="236">
        <v>7881967</v>
      </c>
    </row>
    <row r="12" spans="1:42" ht="15" customHeight="1">
      <c r="A12" s="229"/>
      <c r="B12" s="229"/>
      <c r="C12" s="229"/>
      <c r="D12" s="229"/>
      <c r="E12" s="229"/>
      <c r="F12" s="229"/>
      <c r="G12" s="229"/>
      <c r="H12" s="229"/>
      <c r="I12" s="229"/>
      <c r="J12" s="229"/>
      <c r="K12" s="229"/>
      <c r="L12" s="229"/>
      <c r="M12" s="229"/>
      <c r="N12" s="229"/>
      <c r="O12" s="229"/>
      <c r="P12" s="229"/>
      <c r="Q12" s="229"/>
      <c r="R12" s="229"/>
      <c r="S12" s="229"/>
      <c r="T12" s="229"/>
      <c r="U12" s="229"/>
      <c r="V12" s="229"/>
      <c r="W12" s="229"/>
      <c r="X12" s="229"/>
      <c r="Z12" s="230" t="s">
        <v>207</v>
      </c>
      <c r="AA12" s="236">
        <v>51071331</v>
      </c>
      <c r="AB12" s="236">
        <v>38167109</v>
      </c>
      <c r="AC12" s="236">
        <v>45495539</v>
      </c>
      <c r="AD12" s="236">
        <v>51334993</v>
      </c>
      <c r="AF12" s="230" t="s">
        <v>207</v>
      </c>
      <c r="AG12" s="236">
        <v>17078651</v>
      </c>
      <c r="AH12" s="236">
        <v>13043138</v>
      </c>
      <c r="AI12" s="236">
        <v>14380272</v>
      </c>
      <c r="AJ12" s="236">
        <v>16007624</v>
      </c>
      <c r="AL12" s="230" t="s">
        <v>207</v>
      </c>
      <c r="AM12" s="236">
        <v>7434110</v>
      </c>
      <c r="AN12" s="236">
        <v>4900444</v>
      </c>
      <c r="AO12" s="236">
        <v>6778350</v>
      </c>
      <c r="AP12" s="236">
        <v>8087600</v>
      </c>
    </row>
    <row r="13" spans="1:42" ht="15" customHeight="1">
      <c r="A13" s="229"/>
      <c r="B13" s="229"/>
      <c r="C13" s="229"/>
      <c r="D13" s="229"/>
      <c r="E13" s="229"/>
      <c r="F13" s="229"/>
      <c r="G13" s="229"/>
      <c r="H13" s="229"/>
      <c r="I13" s="229"/>
      <c r="J13" s="229"/>
      <c r="K13" s="229"/>
      <c r="L13" s="229"/>
      <c r="M13" s="229"/>
      <c r="N13" s="229"/>
      <c r="O13" s="229"/>
      <c r="P13" s="229"/>
      <c r="Q13" s="229"/>
      <c r="R13" s="229"/>
      <c r="S13" s="229"/>
      <c r="T13" s="229"/>
      <c r="U13" s="229"/>
      <c r="V13" s="229"/>
      <c r="W13" s="229"/>
      <c r="X13" s="229"/>
      <c r="Z13" s="230" t="s">
        <v>208</v>
      </c>
      <c r="AA13" s="236">
        <v>47139627</v>
      </c>
      <c r="AB13" s="236">
        <v>40233166</v>
      </c>
      <c r="AC13" s="236">
        <v>44903502</v>
      </c>
      <c r="AD13" s="236">
        <v>48228965</v>
      </c>
      <c r="AF13" s="230" t="s">
        <v>208</v>
      </c>
      <c r="AG13" s="236">
        <v>16093379</v>
      </c>
      <c r="AH13" s="236">
        <v>13043509</v>
      </c>
      <c r="AI13" s="236">
        <v>13541010</v>
      </c>
      <c r="AJ13" s="236">
        <v>15221080</v>
      </c>
      <c r="AL13" s="230" t="s">
        <v>208</v>
      </c>
      <c r="AM13" s="236">
        <v>6893378</v>
      </c>
      <c r="AN13" s="236">
        <v>5893666</v>
      </c>
      <c r="AO13" s="236">
        <v>6990004</v>
      </c>
      <c r="AP13" s="236">
        <v>7884812</v>
      </c>
    </row>
    <row r="14" spans="1:42" ht="15" customHeight="1">
      <c r="A14" s="229"/>
      <c r="B14" s="229"/>
      <c r="C14" s="229"/>
      <c r="D14" s="229"/>
      <c r="E14" s="229"/>
      <c r="F14" s="229"/>
      <c r="G14" s="229"/>
      <c r="H14" s="229"/>
      <c r="I14" s="229"/>
      <c r="J14" s="229"/>
      <c r="K14" s="229"/>
      <c r="L14" s="229"/>
      <c r="M14" s="229"/>
      <c r="N14" s="229"/>
      <c r="O14" s="229"/>
      <c r="P14" s="229"/>
      <c r="Q14" s="229"/>
      <c r="R14" s="229"/>
      <c r="S14" s="229"/>
      <c r="T14" s="229"/>
      <c r="U14" s="229"/>
      <c r="V14" s="229"/>
      <c r="W14" s="229"/>
      <c r="X14" s="229"/>
      <c r="Z14" s="230" t="s">
        <v>209</v>
      </c>
      <c r="AA14" s="236">
        <v>48818378</v>
      </c>
      <c r="AB14" s="236">
        <v>42217915</v>
      </c>
      <c r="AC14" s="236">
        <v>46051657</v>
      </c>
      <c r="AD14" s="236">
        <v>48153701</v>
      </c>
      <c r="AF14" s="230" t="s">
        <v>209</v>
      </c>
      <c r="AG14" s="236">
        <v>16173719</v>
      </c>
      <c r="AH14" s="236">
        <v>13620638</v>
      </c>
      <c r="AI14" s="236">
        <v>14490452</v>
      </c>
      <c r="AJ14" s="236">
        <v>16239218</v>
      </c>
      <c r="AL14" s="230" t="s">
        <v>209</v>
      </c>
      <c r="AM14" s="236">
        <v>7261076</v>
      </c>
      <c r="AN14" s="236">
        <v>5583770</v>
      </c>
      <c r="AO14" s="236">
        <v>6913445</v>
      </c>
      <c r="AP14" s="236">
        <v>7117785</v>
      </c>
    </row>
    <row r="15" spans="1:42" ht="15" customHeight="1">
      <c r="A15" s="229"/>
      <c r="B15" s="229"/>
      <c r="C15" s="229"/>
      <c r="D15" s="229"/>
      <c r="E15" s="229"/>
      <c r="F15" s="229"/>
      <c r="G15" s="229"/>
      <c r="H15" s="229"/>
      <c r="I15" s="229"/>
      <c r="J15" s="229"/>
      <c r="K15" s="229"/>
      <c r="L15" s="229"/>
      <c r="M15" s="229"/>
      <c r="N15" s="229"/>
      <c r="O15" s="229"/>
      <c r="P15" s="229"/>
      <c r="Q15" s="229"/>
      <c r="R15" s="229"/>
      <c r="S15" s="229"/>
      <c r="T15" s="229"/>
      <c r="U15" s="229"/>
      <c r="V15" s="229"/>
      <c r="W15" s="229"/>
      <c r="X15" s="229"/>
      <c r="Z15" s="230" t="s">
        <v>210</v>
      </c>
      <c r="AA15" s="236">
        <v>48198107</v>
      </c>
      <c r="AB15" s="236">
        <v>42978437</v>
      </c>
      <c r="AC15" s="236">
        <v>48800280</v>
      </c>
      <c r="AD15" s="236"/>
      <c r="AF15" s="230" t="s">
        <v>210</v>
      </c>
      <c r="AG15" s="236">
        <v>17632595</v>
      </c>
      <c r="AH15" s="236">
        <v>14001773</v>
      </c>
      <c r="AI15" s="236">
        <v>16512152</v>
      </c>
      <c r="AJ15" s="236"/>
      <c r="AL15" s="230" t="s">
        <v>210</v>
      </c>
      <c r="AM15" s="236">
        <v>7612537</v>
      </c>
      <c r="AN15" s="236">
        <v>6338903</v>
      </c>
      <c r="AO15" s="236">
        <v>8077202</v>
      </c>
      <c r="AP15" s="236"/>
    </row>
    <row r="16" spans="1:42" ht="15" customHeight="1">
      <c r="A16" s="229"/>
      <c r="B16" s="229"/>
      <c r="C16" s="229"/>
      <c r="D16" s="229"/>
      <c r="E16" s="229"/>
      <c r="F16" s="229"/>
      <c r="G16" s="229"/>
      <c r="H16" s="229"/>
      <c r="I16" s="229"/>
      <c r="J16" s="229"/>
      <c r="K16" s="229"/>
      <c r="L16" s="229"/>
      <c r="M16" s="229"/>
      <c r="N16" s="229"/>
      <c r="O16" s="229"/>
      <c r="P16" s="229"/>
      <c r="Q16" s="229"/>
      <c r="R16" s="229"/>
      <c r="S16" s="229"/>
      <c r="T16" s="229"/>
      <c r="U16" s="229"/>
      <c r="V16" s="229"/>
      <c r="W16" s="229"/>
      <c r="X16" s="229"/>
      <c r="Z16" s="230" t="s">
        <v>211</v>
      </c>
      <c r="AA16" s="236">
        <v>46635887</v>
      </c>
      <c r="AB16" s="236">
        <v>43349327</v>
      </c>
      <c r="AC16" s="236">
        <v>45052533</v>
      </c>
      <c r="AD16" s="236"/>
      <c r="AF16" s="230" t="s">
        <v>211</v>
      </c>
      <c r="AG16" s="236">
        <v>15419568</v>
      </c>
      <c r="AH16" s="236">
        <v>13231512</v>
      </c>
      <c r="AI16" s="236">
        <v>14197332</v>
      </c>
      <c r="AJ16" s="236"/>
      <c r="AL16" s="230" t="s">
        <v>211</v>
      </c>
      <c r="AM16" s="236">
        <v>8176343</v>
      </c>
      <c r="AN16" s="236">
        <v>7349376</v>
      </c>
      <c r="AO16" s="236">
        <v>7429205</v>
      </c>
      <c r="AP16" s="236"/>
    </row>
    <row r="17" spans="1:42" ht="15" customHeight="1">
      <c r="A17" s="229"/>
      <c r="B17" s="229"/>
      <c r="C17" s="229"/>
      <c r="D17" s="229"/>
      <c r="E17" s="229"/>
      <c r="F17" s="229"/>
      <c r="G17" s="229"/>
      <c r="H17" s="229"/>
      <c r="I17" s="229"/>
      <c r="J17" s="229"/>
      <c r="K17" s="229"/>
      <c r="L17" s="229"/>
      <c r="M17" s="229"/>
      <c r="N17" s="229"/>
      <c r="O17" s="229"/>
      <c r="P17" s="229"/>
      <c r="Q17" s="229"/>
      <c r="R17" s="229"/>
      <c r="S17" s="229"/>
      <c r="T17" s="229"/>
      <c r="U17" s="229"/>
      <c r="V17" s="229"/>
      <c r="W17" s="229"/>
      <c r="X17" s="229"/>
      <c r="Z17" s="230" t="s">
        <v>212</v>
      </c>
      <c r="AA17" s="236">
        <v>48624088</v>
      </c>
      <c r="AB17" s="236">
        <v>45985008</v>
      </c>
      <c r="AC17" s="236">
        <v>46987477</v>
      </c>
      <c r="AD17" s="236"/>
      <c r="AF17" s="230" t="s">
        <v>212</v>
      </c>
      <c r="AG17" s="236">
        <v>15747355</v>
      </c>
      <c r="AH17" s="236">
        <v>13918205</v>
      </c>
      <c r="AI17" s="236">
        <v>15124052</v>
      </c>
      <c r="AJ17" s="236"/>
      <c r="AL17" s="230" t="s">
        <v>212</v>
      </c>
      <c r="AM17" s="236">
        <v>8099276</v>
      </c>
      <c r="AN17" s="236">
        <v>7703032</v>
      </c>
      <c r="AO17" s="236">
        <v>7715340</v>
      </c>
      <c r="AP17" s="236"/>
    </row>
    <row r="18" spans="1:42" ht="15" customHeight="1">
      <c r="A18" s="229"/>
      <c r="B18" s="229"/>
      <c r="C18" s="229"/>
      <c r="D18" s="229"/>
      <c r="E18" s="229"/>
      <c r="F18" s="229"/>
      <c r="G18" s="229"/>
      <c r="H18" s="229"/>
      <c r="I18" s="229"/>
      <c r="J18" s="229"/>
      <c r="K18" s="229"/>
      <c r="L18" s="229"/>
      <c r="M18" s="229"/>
      <c r="N18" s="229"/>
      <c r="O18" s="229"/>
      <c r="P18" s="229"/>
      <c r="Q18" s="229"/>
      <c r="R18" s="229"/>
      <c r="S18" s="229"/>
      <c r="T18" s="229"/>
      <c r="U18" s="229"/>
      <c r="V18" s="229"/>
      <c r="W18" s="229"/>
      <c r="X18" s="229"/>
      <c r="Z18" s="230" t="s">
        <v>213</v>
      </c>
      <c r="AA18" s="236">
        <v>43594127</v>
      </c>
      <c r="AB18" s="236">
        <v>43641437</v>
      </c>
      <c r="AC18" s="236">
        <v>45669918</v>
      </c>
      <c r="AD18" s="236"/>
      <c r="AF18" s="230" t="s">
        <v>213</v>
      </c>
      <c r="AG18" s="236">
        <v>13891905</v>
      </c>
      <c r="AH18" s="236">
        <v>12143165</v>
      </c>
      <c r="AI18" s="236">
        <v>14606259</v>
      </c>
      <c r="AJ18" s="236"/>
      <c r="AL18" s="230" t="s">
        <v>213</v>
      </c>
      <c r="AM18" s="236">
        <v>7088673</v>
      </c>
      <c r="AN18" s="236">
        <v>7146925</v>
      </c>
      <c r="AO18" s="236">
        <v>6799164</v>
      </c>
      <c r="AP18" s="236"/>
    </row>
    <row r="19" spans="1:42" ht="15" customHeight="1">
      <c r="A19" s="229"/>
      <c r="B19" s="229"/>
      <c r="C19" s="229"/>
      <c r="D19" s="229"/>
      <c r="E19" s="229"/>
      <c r="F19" s="229"/>
      <c r="G19" s="229"/>
      <c r="H19" s="229"/>
      <c r="I19" s="229"/>
      <c r="J19" s="229"/>
      <c r="K19" s="229"/>
      <c r="L19" s="229"/>
      <c r="M19" s="229"/>
      <c r="N19" s="229"/>
      <c r="O19" s="229"/>
      <c r="P19" s="229"/>
      <c r="Q19" s="229"/>
      <c r="R19" s="229"/>
      <c r="S19" s="229"/>
      <c r="T19" s="229"/>
      <c r="U19" s="229"/>
      <c r="V19" s="229"/>
      <c r="W19" s="229"/>
      <c r="X19" s="229"/>
      <c r="Z19" s="230" t="s">
        <v>214</v>
      </c>
      <c r="AA19" s="236">
        <v>43965686</v>
      </c>
      <c r="AB19" s="236">
        <v>43897248</v>
      </c>
      <c r="AC19" s="236">
        <v>46519669</v>
      </c>
      <c r="AD19" s="236"/>
      <c r="AF19" s="230" t="s">
        <v>214</v>
      </c>
      <c r="AG19" s="236">
        <v>15094063</v>
      </c>
      <c r="AH19" s="236">
        <v>13745088</v>
      </c>
      <c r="AI19" s="236">
        <v>14827296</v>
      </c>
      <c r="AJ19" s="236"/>
      <c r="AL19" s="230" t="s">
        <v>214</v>
      </c>
      <c r="AM19" s="236">
        <v>6896804</v>
      </c>
      <c r="AN19" s="236">
        <v>6165562</v>
      </c>
      <c r="AO19" s="236">
        <v>7356730</v>
      </c>
      <c r="AP19" s="236"/>
    </row>
    <row r="20" spans="1:42" ht="15" customHeight="1">
      <c r="A20" s="229"/>
      <c r="B20" s="229"/>
      <c r="C20" s="229"/>
      <c r="D20" s="229"/>
      <c r="E20" s="229"/>
      <c r="F20" s="229"/>
      <c r="G20" s="229"/>
      <c r="H20" s="229"/>
      <c r="I20" s="229"/>
      <c r="J20" s="229"/>
      <c r="K20" s="229"/>
      <c r="L20" s="229"/>
      <c r="M20" s="229"/>
      <c r="N20" s="229"/>
      <c r="O20" s="229"/>
      <c r="P20" s="229"/>
      <c r="Q20" s="229"/>
      <c r="R20" s="229"/>
      <c r="S20" s="229"/>
      <c r="T20" s="229"/>
      <c r="U20" s="229"/>
      <c r="V20" s="229"/>
      <c r="W20" s="229"/>
      <c r="X20" s="229"/>
      <c r="AB20" s="236"/>
      <c r="AC20" s="236"/>
      <c r="AD20" s="236"/>
      <c r="AH20" s="236"/>
      <c r="AI20" s="236"/>
      <c r="AJ20" s="236"/>
      <c r="AN20" s="236"/>
      <c r="AO20" s="236"/>
      <c r="AP20" s="236"/>
    </row>
    <row r="21" spans="1:42" ht="15" customHeight="1">
      <c r="A21" s="229"/>
      <c r="B21" s="229"/>
      <c r="C21" s="229"/>
      <c r="D21" s="229"/>
      <c r="E21" s="229"/>
      <c r="F21" s="229"/>
      <c r="G21" s="229"/>
      <c r="H21" s="229"/>
      <c r="I21" s="229"/>
      <c r="J21" s="229"/>
      <c r="K21" s="229"/>
      <c r="L21" s="229"/>
      <c r="M21" s="229"/>
      <c r="N21" s="229"/>
      <c r="O21" s="229"/>
      <c r="P21" s="229"/>
      <c r="Q21" s="229"/>
      <c r="R21" s="229"/>
      <c r="S21" s="229"/>
      <c r="T21" s="229"/>
      <c r="U21" s="229"/>
      <c r="V21" s="229"/>
      <c r="W21" s="229"/>
      <c r="X21" s="229"/>
    </row>
    <row r="22" spans="1:42" ht="15" customHeight="1">
      <c r="A22" s="229"/>
      <c r="B22" s="229"/>
      <c r="C22" s="229"/>
      <c r="D22" s="229"/>
      <c r="E22" s="229"/>
      <c r="F22" s="229"/>
      <c r="G22" s="229"/>
      <c r="H22" s="229"/>
      <c r="I22" s="229"/>
      <c r="J22" s="229"/>
      <c r="K22" s="229"/>
      <c r="L22" s="229"/>
      <c r="M22" s="229"/>
      <c r="N22" s="229"/>
      <c r="O22" s="229"/>
      <c r="P22" s="229"/>
      <c r="Q22" s="229"/>
      <c r="R22" s="229"/>
      <c r="S22" s="229"/>
      <c r="T22" s="229"/>
      <c r="U22" s="229"/>
      <c r="V22" s="229"/>
      <c r="W22" s="229"/>
      <c r="X22" s="229"/>
      <c r="AC22" s="236"/>
    </row>
    <row r="23" spans="1:42" ht="15" customHeight="1">
      <c r="A23" s="229"/>
      <c r="B23" s="229"/>
      <c r="C23" s="229"/>
      <c r="D23" s="229"/>
      <c r="E23" s="229"/>
      <c r="F23" s="229"/>
      <c r="G23" s="229"/>
      <c r="H23" s="229"/>
      <c r="I23" s="229"/>
      <c r="J23" s="229"/>
      <c r="K23" s="229"/>
      <c r="L23" s="229"/>
      <c r="M23" s="229"/>
      <c r="N23" s="229"/>
      <c r="O23" s="229"/>
      <c r="P23" s="229"/>
      <c r="Q23" s="229"/>
      <c r="R23" s="229"/>
      <c r="S23" s="229"/>
      <c r="T23" s="229"/>
      <c r="U23" s="229"/>
      <c r="V23" s="229"/>
      <c r="W23" s="229"/>
      <c r="X23" s="229"/>
      <c r="AC23" s="236"/>
    </row>
    <row r="24" spans="1:42" ht="15" customHeight="1">
      <c r="A24" s="229"/>
      <c r="B24" s="229"/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229"/>
      <c r="X24" s="229"/>
      <c r="AC24" s="236"/>
    </row>
    <row r="25" spans="1:42" ht="15" customHeight="1">
      <c r="A25" s="229"/>
      <c r="B25" s="229"/>
      <c r="C25" s="229"/>
      <c r="D25" s="229"/>
      <c r="E25" s="229"/>
      <c r="F25" s="229"/>
      <c r="G25" s="229"/>
      <c r="H25" s="229"/>
      <c r="I25" s="229"/>
      <c r="J25" s="229"/>
      <c r="K25" s="229"/>
      <c r="L25" s="229"/>
      <c r="M25" s="229"/>
      <c r="N25" s="229"/>
      <c r="O25" s="229"/>
      <c r="P25" s="229"/>
      <c r="Q25" s="229"/>
      <c r="R25" s="229"/>
      <c r="S25" s="229"/>
      <c r="T25" s="229"/>
      <c r="U25" s="229"/>
      <c r="V25" s="229"/>
      <c r="W25" s="229"/>
      <c r="X25" s="229"/>
      <c r="AC25" s="236"/>
    </row>
    <row r="26" spans="1:42" ht="15" customHeight="1">
      <c r="A26" s="229"/>
      <c r="B26" s="229"/>
      <c r="C26" s="229"/>
      <c r="D26" s="229"/>
      <c r="E26" s="229"/>
      <c r="F26" s="229"/>
      <c r="G26" s="229"/>
      <c r="H26" s="229"/>
      <c r="I26" s="229"/>
      <c r="J26" s="229"/>
      <c r="K26" s="229"/>
      <c r="L26" s="229"/>
      <c r="M26" s="229"/>
      <c r="N26" s="229"/>
      <c r="O26" s="229"/>
      <c r="P26" s="229"/>
      <c r="Q26" s="229"/>
      <c r="R26" s="229"/>
      <c r="S26" s="229"/>
      <c r="T26" s="229"/>
      <c r="U26" s="229"/>
      <c r="V26" s="229"/>
      <c r="W26" s="229"/>
      <c r="X26" s="229"/>
      <c r="AC26" s="236"/>
    </row>
    <row r="27" spans="1:42" ht="15" customHeight="1">
      <c r="A27" s="229"/>
      <c r="B27" s="229"/>
      <c r="C27" s="229"/>
      <c r="D27" s="229"/>
      <c r="E27" s="229"/>
      <c r="F27" s="229"/>
      <c r="G27" s="229"/>
      <c r="H27" s="229"/>
      <c r="I27" s="229"/>
      <c r="J27" s="229"/>
      <c r="K27" s="229"/>
      <c r="L27" s="229"/>
      <c r="M27" s="229"/>
      <c r="N27" s="229"/>
      <c r="O27" s="229"/>
      <c r="P27" s="229"/>
      <c r="Q27" s="229"/>
      <c r="R27" s="229"/>
      <c r="S27" s="229"/>
      <c r="T27" s="229"/>
      <c r="U27" s="229"/>
      <c r="V27" s="229"/>
      <c r="W27" s="229"/>
      <c r="X27" s="229"/>
      <c r="AC27" s="236"/>
    </row>
    <row r="28" spans="1:42" ht="15" customHeight="1">
      <c r="A28" s="229"/>
      <c r="B28" s="229"/>
      <c r="C28" s="229"/>
      <c r="D28" s="229"/>
      <c r="E28" s="229"/>
      <c r="F28" s="229"/>
      <c r="G28" s="229"/>
      <c r="H28" s="229"/>
      <c r="I28" s="229"/>
      <c r="J28" s="229"/>
      <c r="K28" s="229"/>
      <c r="L28" s="229"/>
      <c r="M28" s="229"/>
      <c r="N28" s="229"/>
      <c r="O28" s="229"/>
      <c r="P28" s="229"/>
      <c r="Q28" s="229"/>
      <c r="R28" s="229"/>
      <c r="S28" s="229"/>
      <c r="T28" s="229"/>
      <c r="U28" s="229"/>
      <c r="V28" s="229"/>
      <c r="W28" s="229"/>
      <c r="X28" s="229"/>
      <c r="AC28" s="236"/>
    </row>
    <row r="29" spans="1:42" ht="15" customHeight="1">
      <c r="A29" s="229"/>
      <c r="B29" s="229"/>
      <c r="C29" s="229"/>
      <c r="D29" s="229"/>
      <c r="E29" s="229"/>
      <c r="F29" s="229"/>
      <c r="G29" s="229"/>
      <c r="H29" s="229"/>
      <c r="I29" s="229"/>
      <c r="J29" s="229"/>
      <c r="K29" s="229"/>
      <c r="L29" s="229"/>
      <c r="M29" s="229"/>
      <c r="N29" s="229"/>
      <c r="O29" s="229"/>
      <c r="P29" s="229"/>
      <c r="Q29" s="229"/>
      <c r="R29" s="229"/>
      <c r="S29" s="229"/>
      <c r="T29" s="229"/>
      <c r="U29" s="229"/>
      <c r="V29" s="229"/>
      <c r="W29" s="229"/>
      <c r="X29" s="229"/>
      <c r="AC29" s="236"/>
    </row>
    <row r="30" spans="1:42" ht="15" customHeight="1">
      <c r="A30" s="229"/>
      <c r="B30" s="229"/>
      <c r="C30" s="229"/>
      <c r="D30" s="229"/>
      <c r="E30" s="229"/>
      <c r="F30" s="229"/>
      <c r="G30" s="229"/>
      <c r="H30" s="229"/>
      <c r="I30" s="229"/>
      <c r="J30" s="229"/>
      <c r="K30" s="229"/>
      <c r="L30" s="229"/>
      <c r="M30" s="229"/>
      <c r="N30" s="229"/>
      <c r="O30" s="229"/>
      <c r="P30" s="229"/>
      <c r="Q30" s="229"/>
      <c r="R30" s="229"/>
      <c r="S30" s="229"/>
      <c r="T30" s="229"/>
      <c r="U30" s="229"/>
      <c r="V30" s="229"/>
      <c r="W30" s="229"/>
      <c r="X30" s="229"/>
      <c r="AC30" s="236"/>
    </row>
    <row r="31" spans="1:42" ht="15" customHeight="1">
      <c r="A31" s="229"/>
      <c r="B31" s="229"/>
      <c r="C31" s="229"/>
      <c r="D31" s="229"/>
      <c r="E31" s="229"/>
      <c r="F31" s="229"/>
      <c r="G31" s="229"/>
      <c r="H31" s="229"/>
      <c r="I31" s="229"/>
      <c r="J31" s="229"/>
      <c r="K31" s="229"/>
      <c r="L31" s="229"/>
      <c r="M31" s="229"/>
      <c r="N31" s="229"/>
      <c r="O31" s="229"/>
      <c r="P31" s="229"/>
      <c r="Q31" s="229"/>
      <c r="R31" s="229"/>
      <c r="S31" s="229"/>
      <c r="T31" s="229"/>
      <c r="U31" s="229"/>
      <c r="V31" s="229"/>
      <c r="W31" s="229"/>
      <c r="X31" s="229"/>
      <c r="AC31" s="236"/>
    </row>
    <row r="32" spans="1:42" ht="15" customHeight="1">
      <c r="A32" s="229"/>
      <c r="B32" s="229"/>
      <c r="C32" s="229"/>
      <c r="D32" s="229"/>
      <c r="E32" s="229"/>
      <c r="F32" s="229"/>
      <c r="G32" s="229"/>
      <c r="H32" s="229"/>
      <c r="I32" s="229"/>
      <c r="J32" s="229"/>
      <c r="K32" s="229"/>
      <c r="L32" s="229"/>
      <c r="M32" s="229"/>
      <c r="N32" s="229"/>
      <c r="O32" s="229"/>
      <c r="P32" s="229"/>
      <c r="Q32" s="229"/>
      <c r="R32" s="229"/>
      <c r="S32" s="229"/>
      <c r="T32" s="229"/>
      <c r="U32" s="229"/>
      <c r="V32" s="229"/>
      <c r="W32" s="229"/>
      <c r="X32" s="229"/>
    </row>
    <row r="33" spans="1:42" ht="15" customHeight="1">
      <c r="A33" s="229"/>
      <c r="B33" s="229"/>
      <c r="C33" s="229"/>
      <c r="D33" s="229"/>
      <c r="E33" s="229"/>
      <c r="F33" s="229"/>
      <c r="G33" s="229"/>
      <c r="H33" s="229"/>
      <c r="I33" s="229"/>
      <c r="J33" s="229"/>
      <c r="K33" s="229"/>
      <c r="L33" s="229"/>
      <c r="M33" s="229"/>
      <c r="N33" s="229"/>
      <c r="O33" s="229"/>
      <c r="P33" s="229"/>
      <c r="Q33" s="229"/>
      <c r="R33" s="229"/>
      <c r="S33" s="229"/>
      <c r="T33" s="229"/>
      <c r="U33" s="229"/>
      <c r="V33" s="229"/>
      <c r="W33" s="229"/>
      <c r="X33" s="229"/>
      <c r="Z33" s="234" t="s">
        <v>215</v>
      </c>
      <c r="AA33" s="234"/>
      <c r="AB33" s="234"/>
      <c r="AF33" s="234" t="s">
        <v>216</v>
      </c>
      <c r="AG33" s="234"/>
      <c r="AL33" s="234" t="s">
        <v>217</v>
      </c>
      <c r="AM33" s="234"/>
    </row>
    <row r="34" spans="1:42" ht="15" customHeight="1">
      <c r="A34" s="229"/>
      <c r="B34" s="229"/>
      <c r="C34" s="229"/>
      <c r="D34" s="229"/>
      <c r="E34" s="229"/>
      <c r="F34" s="229"/>
      <c r="G34" s="229"/>
      <c r="H34" s="229"/>
      <c r="I34" s="229"/>
      <c r="J34" s="229"/>
      <c r="K34" s="229"/>
      <c r="L34" s="229"/>
      <c r="M34" s="229"/>
      <c r="N34" s="229"/>
      <c r="O34" s="229"/>
      <c r="P34" s="229"/>
      <c r="Q34" s="229"/>
      <c r="R34" s="229"/>
      <c r="S34" s="229"/>
      <c r="T34" s="229"/>
      <c r="U34" s="229"/>
      <c r="V34" s="229"/>
      <c r="W34" s="229"/>
      <c r="X34" s="229"/>
      <c r="AA34" s="235">
        <v>2019</v>
      </c>
      <c r="AB34" s="235">
        <v>2020</v>
      </c>
      <c r="AC34" s="235">
        <v>2021</v>
      </c>
      <c r="AD34" s="235">
        <v>2022</v>
      </c>
      <c r="AG34" s="235">
        <v>2019</v>
      </c>
      <c r="AH34" s="235">
        <v>2020</v>
      </c>
      <c r="AI34" s="235">
        <v>2021</v>
      </c>
      <c r="AJ34" s="235">
        <v>2022</v>
      </c>
      <c r="AM34" s="235">
        <v>2019</v>
      </c>
      <c r="AN34" s="235">
        <v>2020</v>
      </c>
      <c r="AO34" s="235">
        <v>2021</v>
      </c>
      <c r="AP34" s="235">
        <v>2022</v>
      </c>
    </row>
    <row r="35" spans="1:42" ht="15" customHeight="1">
      <c r="A35" s="229"/>
      <c r="B35" s="229"/>
      <c r="C35" s="229"/>
      <c r="D35" s="229"/>
      <c r="E35" s="229"/>
      <c r="F35" s="229"/>
      <c r="G35" s="229"/>
      <c r="H35" s="229"/>
      <c r="I35" s="229"/>
      <c r="J35" s="229"/>
      <c r="K35" s="229"/>
      <c r="L35" s="229"/>
      <c r="M35" s="229"/>
      <c r="N35" s="229"/>
      <c r="O35" s="229"/>
      <c r="P35" s="229"/>
      <c r="Q35" s="229"/>
      <c r="R35" s="229"/>
      <c r="S35" s="229"/>
      <c r="T35" s="229"/>
      <c r="U35" s="229"/>
      <c r="V35" s="229"/>
      <c r="W35" s="229"/>
      <c r="X35" s="229"/>
      <c r="Z35" s="230" t="s">
        <v>203</v>
      </c>
      <c r="AA35" s="236">
        <v>21616722</v>
      </c>
      <c r="AB35" s="236">
        <v>21713940</v>
      </c>
      <c r="AC35" s="236">
        <v>21954468</v>
      </c>
      <c r="AD35" s="236">
        <v>22253438</v>
      </c>
      <c r="AF35" s="230" t="s">
        <v>203</v>
      </c>
      <c r="AG35" s="236">
        <v>15688961</v>
      </c>
      <c r="AH35" s="236">
        <v>15760826</v>
      </c>
      <c r="AI35" s="236">
        <v>16670260</v>
      </c>
      <c r="AJ35" s="236">
        <v>15955111</v>
      </c>
      <c r="AL35" s="230" t="s">
        <v>203</v>
      </c>
      <c r="AM35" s="236">
        <v>1426519</v>
      </c>
      <c r="AN35" s="236">
        <v>1436084</v>
      </c>
      <c r="AO35" s="236">
        <v>1487154</v>
      </c>
      <c r="AP35" s="236">
        <v>1460985</v>
      </c>
    </row>
    <row r="36" spans="1:42" ht="15" customHeight="1">
      <c r="A36" s="229"/>
      <c r="B36" s="229"/>
      <c r="C36" s="229"/>
      <c r="D36" s="229"/>
      <c r="E36" s="229"/>
      <c r="F36" s="229"/>
      <c r="G36" s="229"/>
      <c r="H36" s="229"/>
      <c r="I36" s="229"/>
      <c r="J36" s="229"/>
      <c r="K36" s="229"/>
      <c r="L36" s="229"/>
      <c r="M36" s="229"/>
      <c r="N36" s="229"/>
      <c r="O36" s="229"/>
      <c r="P36" s="229"/>
      <c r="Q36" s="229"/>
      <c r="R36" s="229"/>
      <c r="S36" s="229"/>
      <c r="T36" s="229"/>
      <c r="U36" s="229"/>
      <c r="V36" s="229"/>
      <c r="W36" s="229"/>
      <c r="X36" s="229"/>
      <c r="Z36" s="230" t="s">
        <v>204</v>
      </c>
      <c r="AA36" s="236">
        <v>21387737</v>
      </c>
      <c r="AB36" s="236">
        <v>21770037</v>
      </c>
      <c r="AC36" s="236">
        <v>21414677</v>
      </c>
      <c r="AD36" s="236">
        <v>21336156</v>
      </c>
      <c r="AF36" s="230" t="s">
        <v>204</v>
      </c>
      <c r="AG36" s="236">
        <v>15273403</v>
      </c>
      <c r="AH36" s="236">
        <v>15335512</v>
      </c>
      <c r="AI36" s="236">
        <v>15530857</v>
      </c>
      <c r="AJ36" s="236">
        <v>14718939</v>
      </c>
      <c r="AL36" s="230" t="s">
        <v>204</v>
      </c>
      <c r="AM36" s="236">
        <v>1390109</v>
      </c>
      <c r="AN36" s="236">
        <v>1383390</v>
      </c>
      <c r="AO36" s="236">
        <v>1366845</v>
      </c>
      <c r="AP36" s="236">
        <v>1349473</v>
      </c>
    </row>
    <row r="37" spans="1:42" ht="15" customHeight="1">
      <c r="A37" s="229"/>
      <c r="B37" s="229"/>
      <c r="C37" s="229"/>
      <c r="D37" s="229"/>
      <c r="E37" s="229"/>
      <c r="F37" s="229"/>
      <c r="G37" s="229"/>
      <c r="H37" s="229"/>
      <c r="I37" s="229"/>
      <c r="J37" s="229"/>
      <c r="K37" s="229"/>
      <c r="L37" s="229"/>
      <c r="M37" s="229"/>
      <c r="N37" s="229"/>
      <c r="O37" s="229"/>
      <c r="P37" s="229"/>
      <c r="Q37" s="229"/>
      <c r="R37" s="229"/>
      <c r="S37" s="229"/>
      <c r="T37" s="229"/>
      <c r="U37" s="229"/>
      <c r="V37" s="229"/>
      <c r="W37" s="229"/>
      <c r="X37" s="229"/>
      <c r="Z37" s="230" t="s">
        <v>205</v>
      </c>
      <c r="AA37" s="236">
        <v>23910619</v>
      </c>
      <c r="AB37" s="236">
        <v>21880853</v>
      </c>
      <c r="AC37" s="236">
        <v>23881813</v>
      </c>
      <c r="AD37" s="236">
        <v>22797540</v>
      </c>
      <c r="AF37" s="230" t="s">
        <v>205</v>
      </c>
      <c r="AG37" s="236">
        <v>16762324</v>
      </c>
      <c r="AH37" s="236">
        <v>15513384</v>
      </c>
      <c r="AI37" s="236">
        <v>16770863</v>
      </c>
      <c r="AJ37" s="236">
        <v>15576897</v>
      </c>
      <c r="AL37" s="230" t="s">
        <v>205</v>
      </c>
      <c r="AM37" s="236">
        <v>1468626</v>
      </c>
      <c r="AN37" s="236">
        <v>1346068</v>
      </c>
      <c r="AO37" s="236">
        <v>1483236</v>
      </c>
      <c r="AP37" s="236">
        <v>1386654</v>
      </c>
    </row>
    <row r="38" spans="1:42" ht="15" customHeight="1">
      <c r="A38" s="229"/>
      <c r="B38" s="229"/>
      <c r="C38" s="229"/>
      <c r="D38" s="229"/>
      <c r="E38" s="229"/>
      <c r="F38" s="229"/>
      <c r="G38" s="229"/>
      <c r="H38" s="229"/>
      <c r="I38" s="229"/>
      <c r="J38" s="229"/>
      <c r="K38" s="229"/>
      <c r="L38" s="229"/>
      <c r="M38" s="229"/>
      <c r="N38" s="229"/>
      <c r="O38" s="229"/>
      <c r="P38" s="229"/>
      <c r="Q38" s="229"/>
      <c r="R38" s="229"/>
      <c r="S38" s="229"/>
      <c r="T38" s="229"/>
      <c r="U38" s="229"/>
      <c r="V38" s="229"/>
      <c r="W38" s="229"/>
      <c r="X38" s="229"/>
      <c r="Z38" s="230" t="s">
        <v>206</v>
      </c>
      <c r="AA38" s="236">
        <v>23932607</v>
      </c>
      <c r="AB38" s="236">
        <v>19851154</v>
      </c>
      <c r="AC38" s="236">
        <v>23820669</v>
      </c>
      <c r="AD38" s="236">
        <v>23589473</v>
      </c>
      <c r="AF38" s="230" t="s">
        <v>206</v>
      </c>
      <c r="AG38" s="236">
        <v>17092661</v>
      </c>
      <c r="AH38" s="236">
        <v>15415920</v>
      </c>
      <c r="AI38" s="236">
        <v>17248759</v>
      </c>
      <c r="AJ38" s="236">
        <v>16524574</v>
      </c>
      <c r="AL38" s="230" t="s">
        <v>206</v>
      </c>
      <c r="AM38" s="236">
        <v>1482835</v>
      </c>
      <c r="AN38" s="236">
        <v>1295678</v>
      </c>
      <c r="AO38" s="236">
        <v>1498199</v>
      </c>
      <c r="AP38" s="236">
        <v>1474935</v>
      </c>
    </row>
    <row r="39" spans="1:42" ht="15" customHeight="1">
      <c r="A39" s="229"/>
      <c r="B39" s="229"/>
      <c r="C39" s="229"/>
      <c r="D39" s="229"/>
      <c r="E39" s="229"/>
      <c r="F39" s="229"/>
      <c r="G39" s="229"/>
      <c r="H39" s="229"/>
      <c r="I39" s="229"/>
      <c r="J39" s="229"/>
      <c r="K39" s="229"/>
      <c r="L39" s="229"/>
      <c r="M39" s="229"/>
      <c r="N39" s="229"/>
      <c r="O39" s="229"/>
      <c r="P39" s="229"/>
      <c r="Q39" s="229"/>
      <c r="R39" s="229"/>
      <c r="S39" s="229"/>
      <c r="T39" s="229"/>
      <c r="U39" s="229"/>
      <c r="V39" s="229"/>
      <c r="W39" s="229"/>
      <c r="X39" s="229"/>
      <c r="Z39" s="230" t="s">
        <v>207</v>
      </c>
      <c r="AA39" s="236">
        <v>25421795</v>
      </c>
      <c r="AB39" s="236">
        <v>19456818</v>
      </c>
      <c r="AC39" s="236">
        <v>23325659</v>
      </c>
      <c r="AD39" s="236">
        <v>25966576</v>
      </c>
      <c r="AF39" s="230" t="s">
        <v>207</v>
      </c>
      <c r="AG39" s="236">
        <v>17842847</v>
      </c>
      <c r="AH39" s="236">
        <v>14370790</v>
      </c>
      <c r="AI39" s="236">
        <v>16358886</v>
      </c>
      <c r="AJ39" s="236">
        <v>17841436</v>
      </c>
      <c r="AL39" s="230" t="s">
        <v>207</v>
      </c>
      <c r="AM39" s="236">
        <v>1569777</v>
      </c>
      <c r="AN39" s="236">
        <v>1232285</v>
      </c>
      <c r="AO39" s="236">
        <v>1434774</v>
      </c>
      <c r="AP39" s="236">
        <v>1604300</v>
      </c>
    </row>
    <row r="40" spans="1:42" ht="15" customHeight="1">
      <c r="A40" s="229"/>
      <c r="B40" s="229"/>
      <c r="C40" s="229"/>
      <c r="D40" s="229"/>
      <c r="E40" s="229"/>
      <c r="F40" s="229"/>
      <c r="G40" s="229"/>
      <c r="H40" s="229"/>
      <c r="I40" s="229"/>
      <c r="J40" s="229"/>
      <c r="K40" s="229"/>
      <c r="L40" s="229"/>
      <c r="M40" s="229"/>
      <c r="N40" s="229"/>
      <c r="O40" s="229"/>
      <c r="P40" s="229"/>
      <c r="Q40" s="229"/>
      <c r="R40" s="229"/>
      <c r="S40" s="229"/>
      <c r="T40" s="229"/>
      <c r="U40" s="229"/>
      <c r="V40" s="229"/>
      <c r="W40" s="229"/>
      <c r="X40" s="229"/>
      <c r="Z40" s="230" t="s">
        <v>208</v>
      </c>
      <c r="AA40" s="236">
        <v>23125768</v>
      </c>
      <c r="AB40" s="236">
        <v>20538508</v>
      </c>
      <c r="AC40" s="236">
        <v>23428423</v>
      </c>
      <c r="AD40" s="236">
        <v>23932527</v>
      </c>
      <c r="AF40" s="230" t="s">
        <v>208</v>
      </c>
      <c r="AG40" s="236">
        <v>16406477</v>
      </c>
      <c r="AH40" s="236">
        <v>15053681</v>
      </c>
      <c r="AI40" s="236">
        <v>16563394</v>
      </c>
      <c r="AJ40" s="236">
        <v>16148010</v>
      </c>
      <c r="AL40" s="230" t="s">
        <v>208</v>
      </c>
      <c r="AM40" s="236">
        <v>1459480</v>
      </c>
      <c r="AN40" s="236">
        <v>1272315</v>
      </c>
      <c r="AO40" s="236">
        <v>1478879</v>
      </c>
      <c r="AP40" s="236">
        <v>1474713</v>
      </c>
    </row>
    <row r="41" spans="1:42" ht="15" customHeight="1">
      <c r="A41" s="229"/>
      <c r="B41" s="229"/>
      <c r="C41" s="229"/>
      <c r="D41" s="229"/>
      <c r="E41" s="229"/>
      <c r="F41" s="229"/>
      <c r="G41" s="229"/>
      <c r="H41" s="229"/>
      <c r="I41" s="229"/>
      <c r="J41" s="229"/>
      <c r="K41" s="229"/>
      <c r="L41" s="229"/>
      <c r="M41" s="229"/>
      <c r="N41" s="229"/>
      <c r="O41" s="229"/>
      <c r="P41" s="229"/>
      <c r="Q41" s="229"/>
      <c r="R41" s="229"/>
      <c r="S41" s="229"/>
      <c r="T41" s="229"/>
      <c r="U41" s="229"/>
      <c r="V41" s="229"/>
      <c r="W41" s="229"/>
      <c r="X41" s="229"/>
      <c r="Z41" s="230" t="s">
        <v>209</v>
      </c>
      <c r="AA41" s="236">
        <v>24306034</v>
      </c>
      <c r="AB41" s="236">
        <v>22269168</v>
      </c>
      <c r="AC41" s="236">
        <v>23652061</v>
      </c>
      <c r="AD41" s="236">
        <v>23546583</v>
      </c>
      <c r="AF41" s="230" t="s">
        <v>209</v>
      </c>
      <c r="AG41" s="236">
        <v>17282258</v>
      </c>
      <c r="AH41" s="236">
        <v>16353888</v>
      </c>
      <c r="AI41" s="236">
        <v>17042833</v>
      </c>
      <c r="AJ41" s="236">
        <v>16416328</v>
      </c>
      <c r="AL41" s="230" t="s">
        <v>209</v>
      </c>
      <c r="AM41" s="236">
        <v>1551040</v>
      </c>
      <c r="AN41" s="236">
        <v>1405762</v>
      </c>
      <c r="AO41" s="236">
        <v>1554049</v>
      </c>
      <c r="AP41" s="236">
        <v>1518965</v>
      </c>
    </row>
    <row r="42" spans="1:42" ht="15" customHeight="1">
      <c r="A42" s="229"/>
      <c r="B42" s="229"/>
      <c r="C42" s="229"/>
      <c r="D42" s="229"/>
      <c r="E42" s="229"/>
      <c r="F42" s="229"/>
      <c r="G42" s="229"/>
      <c r="H42" s="229"/>
      <c r="I42" s="229"/>
      <c r="J42" s="229"/>
      <c r="K42" s="229"/>
      <c r="L42" s="229"/>
      <c r="M42" s="229"/>
      <c r="N42" s="229"/>
      <c r="O42" s="229"/>
      <c r="P42" s="229"/>
      <c r="Q42" s="229"/>
      <c r="R42" s="229"/>
      <c r="S42" s="229"/>
      <c r="T42" s="229"/>
      <c r="U42" s="229"/>
      <c r="V42" s="229"/>
      <c r="W42" s="229"/>
      <c r="X42" s="229"/>
      <c r="Z42" s="230" t="s">
        <v>210</v>
      </c>
      <c r="AA42" s="236">
        <v>21902550</v>
      </c>
      <c r="AB42" s="236">
        <v>21829983</v>
      </c>
      <c r="AC42" s="236">
        <v>23119760</v>
      </c>
      <c r="AD42" s="236"/>
      <c r="AF42" s="230" t="s">
        <v>210</v>
      </c>
      <c r="AG42" s="236">
        <v>16173912</v>
      </c>
      <c r="AH42" s="236">
        <v>16721585</v>
      </c>
      <c r="AI42" s="236">
        <v>16886911</v>
      </c>
      <c r="AJ42" s="236"/>
      <c r="AL42" s="230" t="s">
        <v>210</v>
      </c>
      <c r="AM42" s="236">
        <v>1468306</v>
      </c>
      <c r="AN42" s="236">
        <v>1449810</v>
      </c>
      <c r="AO42" s="236">
        <v>1522958</v>
      </c>
      <c r="AP42" s="236"/>
    </row>
    <row r="43" spans="1:42" ht="15" customHeight="1">
      <c r="A43" s="229"/>
      <c r="B43" s="229"/>
      <c r="C43" s="229"/>
      <c r="D43" s="229"/>
      <c r="E43" s="229"/>
      <c r="F43" s="229"/>
      <c r="G43" s="229"/>
      <c r="H43" s="229"/>
      <c r="I43" s="229"/>
      <c r="J43" s="229"/>
      <c r="K43" s="229"/>
      <c r="L43" s="229"/>
      <c r="M43" s="229"/>
      <c r="N43" s="229"/>
      <c r="O43" s="229"/>
      <c r="P43" s="229"/>
      <c r="Q43" s="229"/>
      <c r="R43" s="229"/>
      <c r="S43" s="229"/>
      <c r="T43" s="229"/>
      <c r="U43" s="229"/>
      <c r="V43" s="229"/>
      <c r="W43" s="229"/>
      <c r="X43" s="229"/>
      <c r="Z43" s="230" t="s">
        <v>211</v>
      </c>
      <c r="AA43" s="236">
        <v>21969911</v>
      </c>
      <c r="AB43" s="236">
        <v>21967773</v>
      </c>
      <c r="AC43" s="236">
        <v>22394269</v>
      </c>
      <c r="AD43" s="236"/>
      <c r="AF43" s="230" t="s">
        <v>211</v>
      </c>
      <c r="AG43" s="236">
        <v>15730480</v>
      </c>
      <c r="AH43" s="236">
        <v>16527782</v>
      </c>
      <c r="AI43" s="236">
        <v>15999030</v>
      </c>
      <c r="AJ43" s="236"/>
      <c r="AL43" s="230" t="s">
        <v>211</v>
      </c>
      <c r="AM43" s="236">
        <v>1426564</v>
      </c>
      <c r="AN43" s="236">
        <v>1425631</v>
      </c>
      <c r="AO43" s="236">
        <v>1468002</v>
      </c>
      <c r="AP43" s="236"/>
    </row>
    <row r="44" spans="1:42" ht="15" customHeight="1">
      <c r="A44" s="229"/>
      <c r="B44" s="229"/>
      <c r="C44" s="229"/>
      <c r="D44" s="229"/>
      <c r="E44" s="229"/>
      <c r="F44" s="229"/>
      <c r="G44" s="229"/>
      <c r="H44" s="229"/>
      <c r="I44" s="229"/>
      <c r="J44" s="229"/>
      <c r="K44" s="229"/>
      <c r="L44" s="229"/>
      <c r="M44" s="229"/>
      <c r="N44" s="229"/>
      <c r="O44" s="229"/>
      <c r="P44" s="229"/>
      <c r="Q44" s="229"/>
      <c r="R44" s="229"/>
      <c r="S44" s="229"/>
      <c r="T44" s="229"/>
      <c r="U44" s="229"/>
      <c r="V44" s="229"/>
      <c r="W44" s="229"/>
      <c r="X44" s="229"/>
      <c r="Z44" s="230" t="s">
        <v>212</v>
      </c>
      <c r="AA44" s="236">
        <v>23848860</v>
      </c>
      <c r="AB44" s="236">
        <v>23542586</v>
      </c>
      <c r="AC44" s="236">
        <v>23042069</v>
      </c>
      <c r="AD44" s="236"/>
      <c r="AF44" s="230" t="s">
        <v>212</v>
      </c>
      <c r="AG44" s="236">
        <v>16909291</v>
      </c>
      <c r="AH44" s="236">
        <v>17663441</v>
      </c>
      <c r="AI44" s="236">
        <v>16285920</v>
      </c>
      <c r="AJ44" s="236"/>
      <c r="AL44" s="230" t="s">
        <v>212</v>
      </c>
      <c r="AM44" s="236">
        <v>1531356</v>
      </c>
      <c r="AN44" s="236">
        <v>1533480</v>
      </c>
      <c r="AO44" s="236">
        <v>1458303</v>
      </c>
      <c r="AP44" s="236"/>
    </row>
    <row r="45" spans="1:42" ht="15" customHeight="1">
      <c r="A45" s="229"/>
      <c r="B45" s="229"/>
      <c r="C45" s="229"/>
      <c r="D45" s="229"/>
      <c r="E45" s="229"/>
      <c r="F45" s="229"/>
      <c r="G45" s="229"/>
      <c r="H45" s="229"/>
      <c r="I45" s="229"/>
      <c r="J45" s="229"/>
      <c r="K45" s="229"/>
      <c r="L45" s="229"/>
      <c r="M45" s="229"/>
      <c r="N45" s="229"/>
      <c r="O45" s="229"/>
      <c r="P45" s="229"/>
      <c r="Q45" s="229"/>
      <c r="R45" s="229"/>
      <c r="S45" s="229"/>
      <c r="T45" s="229"/>
      <c r="U45" s="229"/>
      <c r="V45" s="229"/>
      <c r="W45" s="229"/>
      <c r="X45" s="229"/>
      <c r="Z45" s="230" t="s">
        <v>213</v>
      </c>
      <c r="AA45" s="236">
        <v>21694089</v>
      </c>
      <c r="AB45" s="236">
        <v>23498333</v>
      </c>
      <c r="AC45" s="236">
        <v>23050267</v>
      </c>
      <c r="AD45" s="236"/>
      <c r="AF45" s="230" t="s">
        <v>213</v>
      </c>
      <c r="AG45" s="236">
        <v>15188037</v>
      </c>
      <c r="AH45" s="236">
        <v>17495635</v>
      </c>
      <c r="AI45" s="236">
        <v>16197439</v>
      </c>
      <c r="AJ45" s="236"/>
      <c r="AL45" s="230" t="s">
        <v>213</v>
      </c>
      <c r="AM45" s="236">
        <v>1355608</v>
      </c>
      <c r="AN45" s="236">
        <v>1493039</v>
      </c>
      <c r="AO45" s="236">
        <v>1476539</v>
      </c>
      <c r="AP45" s="236"/>
    </row>
    <row r="46" spans="1:42" ht="15" customHeight="1">
      <c r="A46" s="229"/>
      <c r="B46" s="229"/>
      <c r="C46" s="229"/>
      <c r="D46" s="229"/>
      <c r="E46" s="229"/>
      <c r="F46" s="229"/>
      <c r="G46" s="229"/>
      <c r="H46" s="229"/>
      <c r="I46" s="229"/>
      <c r="J46" s="229"/>
      <c r="K46" s="229"/>
      <c r="L46" s="229"/>
      <c r="M46" s="229"/>
      <c r="N46" s="229"/>
      <c r="O46" s="229"/>
      <c r="P46" s="229"/>
      <c r="Q46" s="229"/>
      <c r="R46" s="229"/>
      <c r="S46" s="229"/>
      <c r="T46" s="229"/>
      <c r="U46" s="229"/>
      <c r="V46" s="229"/>
      <c r="W46" s="229"/>
      <c r="X46" s="229"/>
      <c r="Z46" s="230" t="s">
        <v>214</v>
      </c>
      <c r="AA46" s="236">
        <v>20944890</v>
      </c>
      <c r="AB46" s="236">
        <v>23129018</v>
      </c>
      <c r="AC46" s="236">
        <v>23101926</v>
      </c>
      <c r="AD46" s="236"/>
      <c r="AF46" s="230" t="s">
        <v>214</v>
      </c>
      <c r="AG46" s="236">
        <v>15091336</v>
      </c>
      <c r="AH46" s="236">
        <v>17404768</v>
      </c>
      <c r="AI46" s="236">
        <v>16403302</v>
      </c>
      <c r="AJ46" s="236"/>
      <c r="AL46" s="230" t="s">
        <v>214</v>
      </c>
      <c r="AM46" s="236">
        <v>1342806</v>
      </c>
      <c r="AN46" s="236">
        <v>1495290</v>
      </c>
      <c r="AO46" s="236">
        <v>1479590</v>
      </c>
      <c r="AP46" s="236"/>
    </row>
    <row r="47" spans="1:42" ht="15" customHeight="1">
      <c r="A47" s="229"/>
      <c r="B47" s="229"/>
      <c r="C47" s="229"/>
      <c r="D47" s="229"/>
      <c r="E47" s="229"/>
      <c r="F47" s="229"/>
      <c r="G47" s="229"/>
      <c r="H47" s="229"/>
      <c r="I47" s="229"/>
      <c r="J47" s="229"/>
      <c r="K47" s="229"/>
      <c r="L47" s="229"/>
      <c r="M47" s="229"/>
      <c r="N47" s="229"/>
      <c r="O47" s="229"/>
      <c r="P47" s="229"/>
      <c r="Q47" s="229"/>
      <c r="R47" s="229"/>
      <c r="S47" s="229"/>
      <c r="T47" s="229"/>
      <c r="U47" s="229"/>
      <c r="V47" s="229"/>
      <c r="W47" s="229"/>
      <c r="X47" s="229"/>
      <c r="AB47" s="236"/>
      <c r="AC47" s="236"/>
      <c r="AD47" s="236"/>
      <c r="AH47" s="236"/>
      <c r="AI47" s="236"/>
      <c r="AJ47" s="236"/>
      <c r="AN47" s="236"/>
      <c r="AO47" s="236"/>
      <c r="AP47" s="236"/>
    </row>
    <row r="48" spans="1:42" ht="15" customHeight="1">
      <c r="A48" s="229"/>
      <c r="B48" s="229"/>
      <c r="C48" s="229"/>
      <c r="D48" s="229"/>
      <c r="E48" s="229"/>
      <c r="F48" s="229"/>
      <c r="G48" s="229"/>
      <c r="H48" s="229"/>
      <c r="I48" s="229"/>
      <c r="J48" s="229"/>
      <c r="K48" s="229"/>
      <c r="L48" s="229"/>
      <c r="M48" s="229"/>
      <c r="N48" s="229"/>
      <c r="O48" s="229"/>
      <c r="P48" s="229"/>
      <c r="Q48" s="229"/>
      <c r="R48" s="229"/>
      <c r="S48" s="229"/>
      <c r="T48" s="229"/>
      <c r="U48" s="229"/>
      <c r="V48" s="229"/>
      <c r="W48" s="229"/>
      <c r="X48" s="229"/>
    </row>
    <row r="49" spans="1:27" ht="15" customHeight="1">
      <c r="A49" s="229"/>
      <c r="B49" s="229"/>
      <c r="C49" s="229"/>
      <c r="D49" s="229"/>
      <c r="E49" s="229"/>
      <c r="F49" s="229"/>
      <c r="G49" s="229"/>
      <c r="H49" s="229"/>
      <c r="I49" s="229"/>
      <c r="J49" s="229"/>
      <c r="K49" s="229"/>
      <c r="L49" s="229"/>
      <c r="M49" s="229"/>
      <c r="N49" s="229"/>
      <c r="O49" s="229"/>
      <c r="P49" s="229"/>
      <c r="Q49" s="229"/>
      <c r="R49" s="229"/>
      <c r="S49" s="229"/>
      <c r="T49" s="229"/>
      <c r="U49" s="229"/>
      <c r="V49" s="229"/>
      <c r="W49" s="229"/>
      <c r="X49" s="229"/>
    </row>
    <row r="50" spans="1:27" ht="15" customHeight="1">
      <c r="A50" s="229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9"/>
      <c r="R50" s="229"/>
      <c r="S50" s="229"/>
      <c r="T50" s="229"/>
      <c r="U50" s="229"/>
      <c r="V50" s="229"/>
      <c r="W50" s="229"/>
      <c r="X50" s="229"/>
    </row>
    <row r="51" spans="1:27" ht="15" customHeight="1">
      <c r="A51" s="229"/>
      <c r="B51" s="229"/>
      <c r="C51" s="229"/>
      <c r="D51" s="229"/>
      <c r="E51" s="229"/>
      <c r="F51" s="229"/>
      <c r="G51" s="229"/>
      <c r="H51" s="229"/>
      <c r="I51" s="229"/>
      <c r="J51" s="229"/>
      <c r="K51" s="229"/>
      <c r="L51" s="229"/>
      <c r="M51" s="229"/>
      <c r="N51" s="229"/>
      <c r="O51" s="229"/>
      <c r="P51" s="229"/>
      <c r="Q51" s="229"/>
      <c r="R51" s="229"/>
      <c r="S51" s="229"/>
      <c r="T51" s="229"/>
      <c r="U51" s="229"/>
      <c r="V51" s="229"/>
      <c r="W51" s="229"/>
      <c r="X51" s="229"/>
    </row>
    <row r="52" spans="1:27" ht="15" customHeight="1">
      <c r="A52" s="229"/>
      <c r="B52" s="229"/>
      <c r="C52" s="229"/>
      <c r="D52" s="229"/>
      <c r="E52" s="229"/>
      <c r="F52" s="229"/>
      <c r="G52" s="229"/>
      <c r="H52" s="229"/>
      <c r="I52" s="229"/>
      <c r="J52" s="229"/>
      <c r="K52" s="229"/>
      <c r="L52" s="229"/>
      <c r="M52" s="229"/>
      <c r="N52" s="229"/>
      <c r="O52" s="229"/>
      <c r="P52" s="229"/>
      <c r="Q52" s="229"/>
      <c r="R52" s="229"/>
      <c r="S52" s="229"/>
      <c r="T52" s="229"/>
      <c r="U52" s="229"/>
      <c r="V52" s="229"/>
      <c r="W52" s="229"/>
      <c r="X52" s="229"/>
    </row>
    <row r="53" spans="1:27" ht="15" customHeight="1">
      <c r="A53" s="229"/>
      <c r="B53" s="229"/>
      <c r="C53" s="229"/>
      <c r="D53" s="229"/>
      <c r="E53" s="229"/>
      <c r="F53" s="229"/>
      <c r="G53" s="229"/>
      <c r="H53" s="229"/>
      <c r="I53" s="229"/>
      <c r="J53" s="229"/>
      <c r="K53" s="229"/>
      <c r="L53" s="229"/>
      <c r="M53" s="229"/>
      <c r="N53" s="229"/>
      <c r="O53" s="229"/>
      <c r="P53" s="229"/>
      <c r="Q53" s="229"/>
      <c r="R53" s="229"/>
      <c r="S53" s="229"/>
      <c r="T53" s="229"/>
      <c r="U53" s="229"/>
      <c r="V53" s="229"/>
      <c r="W53" s="229"/>
      <c r="X53" s="229"/>
    </row>
    <row r="54" spans="1:27" ht="15" customHeight="1">
      <c r="A54" s="229"/>
      <c r="B54" s="229"/>
      <c r="C54" s="229"/>
      <c r="D54" s="229"/>
      <c r="E54" s="229"/>
      <c r="F54" s="229"/>
      <c r="G54" s="229"/>
      <c r="H54" s="229"/>
      <c r="I54" s="229"/>
      <c r="J54" s="229"/>
      <c r="K54" s="229"/>
      <c r="L54" s="229"/>
      <c r="M54" s="229"/>
      <c r="N54" s="229"/>
      <c r="O54" s="229"/>
      <c r="P54" s="229"/>
      <c r="Q54" s="229"/>
      <c r="R54" s="229"/>
      <c r="S54" s="229"/>
      <c r="T54" s="229"/>
      <c r="U54" s="229"/>
      <c r="V54" s="229"/>
      <c r="W54" s="229"/>
      <c r="X54" s="229"/>
      <c r="Z54" s="236"/>
      <c r="AA54" s="236"/>
    </row>
    <row r="55" spans="1:27" ht="15" customHeight="1">
      <c r="A55" s="229"/>
      <c r="B55" s="229"/>
      <c r="C55" s="229"/>
      <c r="D55" s="229"/>
      <c r="E55" s="229"/>
      <c r="F55" s="229"/>
      <c r="G55" s="229"/>
      <c r="H55" s="229"/>
      <c r="I55" s="229"/>
      <c r="J55" s="229"/>
      <c r="K55" s="229"/>
      <c r="L55" s="229"/>
      <c r="M55" s="229"/>
      <c r="N55" s="229"/>
      <c r="O55" s="229"/>
      <c r="P55" s="229"/>
      <c r="Q55" s="229"/>
      <c r="R55" s="229"/>
      <c r="S55" s="229"/>
      <c r="T55" s="229"/>
      <c r="U55" s="229"/>
      <c r="V55" s="229"/>
      <c r="W55" s="229"/>
      <c r="X55" s="229"/>
      <c r="Z55" s="236"/>
      <c r="AA55" s="236"/>
    </row>
    <row r="56" spans="1:27" ht="15" customHeight="1">
      <c r="A56" s="229"/>
      <c r="B56" s="229"/>
      <c r="C56" s="229"/>
      <c r="D56" s="229"/>
      <c r="E56" s="229"/>
      <c r="F56" s="229"/>
      <c r="G56" s="229"/>
      <c r="H56" s="229"/>
      <c r="I56" s="229"/>
      <c r="J56" s="229"/>
      <c r="K56" s="229"/>
      <c r="L56" s="229"/>
      <c r="M56" s="229"/>
      <c r="N56" s="229"/>
      <c r="O56" s="229"/>
      <c r="P56" s="229"/>
      <c r="Q56" s="229"/>
      <c r="R56" s="229"/>
      <c r="S56" s="229"/>
      <c r="T56" s="229"/>
      <c r="U56" s="229"/>
      <c r="V56" s="229"/>
      <c r="W56" s="229"/>
      <c r="X56" s="229"/>
      <c r="Z56" s="236"/>
      <c r="AA56" s="236"/>
    </row>
    <row r="57" spans="1:27" ht="15" customHeight="1">
      <c r="A57" s="229"/>
      <c r="B57" s="229"/>
      <c r="C57" s="229"/>
      <c r="D57" s="229"/>
      <c r="E57" s="229"/>
      <c r="F57" s="229"/>
      <c r="G57" s="229"/>
      <c r="H57" s="229"/>
      <c r="I57" s="229"/>
      <c r="J57" s="229"/>
      <c r="K57" s="229"/>
      <c r="L57" s="229"/>
      <c r="M57" s="229"/>
      <c r="N57" s="229"/>
      <c r="O57" s="229"/>
      <c r="P57" s="229"/>
      <c r="Q57" s="229"/>
      <c r="R57" s="229"/>
      <c r="S57" s="229"/>
      <c r="T57" s="229"/>
      <c r="U57" s="229"/>
      <c r="V57" s="229"/>
      <c r="W57" s="229"/>
      <c r="X57" s="229"/>
      <c r="Z57" s="236"/>
      <c r="AA57" s="236"/>
    </row>
    <row r="58" spans="1:27" ht="15" customHeight="1">
      <c r="A58" s="229"/>
      <c r="B58" s="229"/>
      <c r="C58" s="229"/>
      <c r="D58" s="229"/>
      <c r="E58" s="229"/>
      <c r="F58" s="229"/>
      <c r="G58" s="229"/>
      <c r="H58" s="229"/>
      <c r="I58" s="229"/>
      <c r="J58" s="229"/>
      <c r="K58" s="229"/>
      <c r="L58" s="229"/>
      <c r="M58" s="229"/>
      <c r="N58" s="229"/>
      <c r="O58" s="229"/>
      <c r="P58" s="229"/>
      <c r="Q58" s="229"/>
      <c r="R58" s="229"/>
      <c r="S58" s="229"/>
      <c r="T58" s="229"/>
      <c r="U58" s="229"/>
      <c r="V58" s="229"/>
      <c r="W58" s="229"/>
      <c r="X58" s="229"/>
      <c r="Z58" s="236"/>
      <c r="AA58" s="236"/>
    </row>
    <row r="59" spans="1:27" ht="15" customHeight="1">
      <c r="A59" s="229"/>
      <c r="B59" s="229"/>
      <c r="C59" s="229"/>
      <c r="D59" s="229"/>
      <c r="E59" s="229"/>
      <c r="F59" s="229"/>
      <c r="G59" s="229"/>
      <c r="H59" s="229"/>
      <c r="I59" s="229"/>
      <c r="J59" s="229"/>
      <c r="K59" s="229"/>
      <c r="L59" s="229"/>
      <c r="M59" s="229"/>
      <c r="N59" s="229"/>
      <c r="O59" s="229"/>
      <c r="P59" s="229"/>
      <c r="Q59" s="229"/>
      <c r="R59" s="229"/>
      <c r="S59" s="229"/>
      <c r="T59" s="229"/>
      <c r="U59" s="229"/>
      <c r="V59" s="229"/>
      <c r="W59" s="229"/>
      <c r="X59" s="229"/>
      <c r="Z59" s="236"/>
      <c r="AA59" s="236"/>
    </row>
    <row r="60" spans="1:27" ht="15" customHeight="1">
      <c r="B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Z60" s="236"/>
      <c r="AA60" s="236"/>
    </row>
    <row r="61" spans="1:27" ht="15" customHeight="1">
      <c r="B61" s="133"/>
      <c r="H61" s="16"/>
      <c r="I61" s="17"/>
      <c r="J61" s="16"/>
      <c r="K61" s="16"/>
      <c r="L61" s="17"/>
      <c r="M61" s="17"/>
      <c r="N61" s="16"/>
      <c r="O61" s="16"/>
      <c r="P61" s="17"/>
      <c r="Q61" s="24"/>
      <c r="Z61" s="236"/>
      <c r="AA61" s="236"/>
    </row>
    <row r="62" spans="1:27" ht="15" customHeight="1">
      <c r="B62" s="133"/>
      <c r="H62"/>
      <c r="I62"/>
      <c r="J62" s="17"/>
      <c r="K62" s="17"/>
      <c r="L62" s="17"/>
      <c r="M62"/>
      <c r="N62" s="17"/>
      <c r="O62" s="17"/>
      <c r="P62" s="17"/>
      <c r="Q62" s="17"/>
      <c r="Z62" s="236"/>
      <c r="AA62" s="236"/>
    </row>
    <row r="63" spans="1:27" ht="15" customHeight="1">
      <c r="B63" s="133"/>
      <c r="H63"/>
      <c r="I63"/>
      <c r="J63" s="133"/>
      <c r="K63" s="133"/>
      <c r="L63" s="133"/>
      <c r="M63"/>
      <c r="N63" s="133"/>
      <c r="O63" s="133"/>
      <c r="P63" s="133"/>
      <c r="Q63" s="133"/>
      <c r="Z63" s="236"/>
      <c r="AA63" s="236"/>
    </row>
    <row r="64" spans="1:27" ht="15" customHeight="1">
      <c r="B64" s="133"/>
      <c r="C64" s="133"/>
      <c r="D64" s="133"/>
      <c r="E64" s="133"/>
      <c r="F64" s="133"/>
      <c r="G64" s="133"/>
      <c r="H64"/>
      <c r="I64" s="133"/>
      <c r="J64" s="133"/>
      <c r="K64" s="133"/>
      <c r="L64" s="133"/>
      <c r="M64" s="133"/>
      <c r="N64" s="133"/>
      <c r="O64" s="133"/>
      <c r="P64" s="133"/>
      <c r="Q64" s="133"/>
      <c r="Z64" s="236"/>
      <c r="AA64" s="236"/>
    </row>
    <row r="65" spans="2:27" ht="15" customHeight="1"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Z65" s="236"/>
      <c r="AA65" s="236"/>
    </row>
    <row r="66" spans="2:27" ht="15" customHeight="1">
      <c r="B66" s="133"/>
      <c r="C66" s="17"/>
      <c r="D66" s="16"/>
      <c r="E66" s="16"/>
      <c r="F66" s="17"/>
      <c r="G66" s="24"/>
      <c r="H66" s="16"/>
      <c r="I66" s="17"/>
      <c r="J66" s="16"/>
      <c r="K66" s="16"/>
      <c r="L66" s="17"/>
      <c r="M66" s="17"/>
      <c r="N66" s="16"/>
      <c r="O66" s="16"/>
      <c r="P66" s="17"/>
      <c r="Q66" s="24"/>
    </row>
    <row r="67" spans="2:27" ht="15" customHeight="1">
      <c r="B67" s="133"/>
      <c r="C67"/>
      <c r="D67" s="17"/>
      <c r="E67" s="17"/>
      <c r="F67" s="17"/>
      <c r="G67" s="17"/>
      <c r="H67"/>
      <c r="I67"/>
      <c r="J67" s="17"/>
      <c r="K67" s="17"/>
      <c r="L67" s="17"/>
      <c r="M67"/>
      <c r="N67" s="17"/>
      <c r="O67" s="17"/>
      <c r="P67" s="17"/>
      <c r="Q67" s="17"/>
    </row>
    <row r="68" spans="2:27" ht="15" customHeight="1">
      <c r="B68" s="133"/>
      <c r="C68"/>
      <c r="D68" s="133"/>
      <c r="E68" s="133"/>
      <c r="F68" s="133"/>
      <c r="G68" s="133"/>
      <c r="H68"/>
      <c r="I68"/>
      <c r="J68" s="133"/>
      <c r="K68" s="133"/>
      <c r="L68" s="133"/>
      <c r="M68"/>
      <c r="N68" s="133"/>
      <c r="O68" s="133"/>
      <c r="P68" s="133"/>
      <c r="Q68" s="133"/>
    </row>
  </sheetData>
  <pageMargins left="0.63" right="0.25" top="0.47" bottom="0.19" header="0.3" footer="0.15"/>
  <pageSetup paperSize="9" scale="54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4B492A-2C28-4A2C-8D4F-02A9B4F7FF23}">
  <sheetPr>
    <pageSetUpPr fitToPage="1"/>
  </sheetPr>
  <dimension ref="A1:AQ59"/>
  <sheetViews>
    <sheetView showGridLines="0" zoomScale="70" zoomScaleNormal="70" workbookViewId="0">
      <selection activeCell="P37" sqref="P37"/>
    </sheetView>
  </sheetViews>
  <sheetFormatPr baseColWidth="10" defaultColWidth="11.42578125" defaultRowHeight="15" customHeight="1"/>
  <cols>
    <col min="1" max="1" width="3.7109375" style="224" customWidth="1"/>
    <col min="2" max="8" width="11.5703125" style="224" customWidth="1"/>
    <col min="9" max="9" width="3.7109375" style="224" customWidth="1"/>
    <col min="10" max="16" width="11.5703125" style="224" customWidth="1"/>
    <col min="17" max="17" width="3.7109375" style="224" customWidth="1"/>
    <col min="18" max="25" width="11.5703125" style="224" customWidth="1"/>
    <col min="26" max="27" width="12.85546875" style="240" customWidth="1"/>
    <col min="28" max="29" width="12.85546875" style="241" customWidth="1"/>
    <col min="30" max="31" width="12.85546875" style="240" customWidth="1"/>
    <col min="32" max="33" width="12.85546875" style="241" customWidth="1"/>
    <col min="34" max="35" width="12.85546875" style="240" customWidth="1"/>
    <col min="36" max="37" width="12.85546875" style="241" customWidth="1"/>
    <col min="38" max="43" width="12.85546875" style="240" customWidth="1"/>
    <col min="44" max="63" width="12.85546875" style="224" customWidth="1"/>
    <col min="64" max="16384" width="11.42578125" style="224"/>
  </cols>
  <sheetData>
    <row r="1" spans="1:39" ht="26.25">
      <c r="B1" s="228" t="s">
        <v>218</v>
      </c>
      <c r="C1" s="237"/>
      <c r="D1" s="237"/>
      <c r="E1" s="237"/>
      <c r="F1" s="237"/>
      <c r="G1" s="237"/>
      <c r="H1" s="237"/>
      <c r="I1" s="237"/>
      <c r="J1" s="237"/>
      <c r="K1" s="237"/>
      <c r="T1" s="238"/>
      <c r="U1" s="238"/>
      <c r="V1" s="238"/>
      <c r="W1" s="238"/>
      <c r="X1" s="238"/>
      <c r="Y1" s="238"/>
      <c r="Z1" s="239" t="s">
        <v>219</v>
      </c>
    </row>
    <row r="2" spans="1:39" ht="15" customHeight="1">
      <c r="A2" s="238"/>
      <c r="B2" s="238"/>
      <c r="C2" s="238"/>
      <c r="D2" s="238"/>
      <c r="E2" s="238"/>
      <c r="F2" s="238"/>
      <c r="G2" s="238"/>
      <c r="H2" s="238"/>
      <c r="I2" s="283"/>
      <c r="J2" s="283"/>
      <c r="K2" s="283"/>
      <c r="L2" s="283"/>
      <c r="M2" s="283"/>
      <c r="N2" s="283"/>
      <c r="O2" s="283"/>
      <c r="P2" s="283"/>
      <c r="Q2" s="283"/>
      <c r="R2" s="283"/>
      <c r="S2" s="283"/>
      <c r="T2" s="238"/>
      <c r="U2" s="238"/>
      <c r="V2" s="238"/>
      <c r="W2" s="238"/>
      <c r="X2" s="238"/>
      <c r="Y2" s="238"/>
      <c r="Z2" s="239" t="s">
        <v>220</v>
      </c>
    </row>
    <row r="3" spans="1:39" ht="15" customHeight="1">
      <c r="A3" s="238"/>
      <c r="B3" s="238"/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9" t="s">
        <v>221</v>
      </c>
    </row>
    <row r="4" spans="1:39" ht="15" customHeight="1">
      <c r="A4" s="238"/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  <c r="M4" s="238"/>
      <c r="N4" s="238"/>
      <c r="O4" s="238"/>
      <c r="P4" s="238"/>
      <c r="Q4" s="238"/>
      <c r="R4" s="238"/>
      <c r="S4" s="238"/>
      <c r="T4" s="238"/>
      <c r="U4" s="238"/>
      <c r="V4" s="238"/>
      <c r="W4" s="238"/>
      <c r="Y4" s="238"/>
      <c r="Z4" s="239" t="s">
        <v>222</v>
      </c>
    </row>
    <row r="5" spans="1:39" ht="15" customHeight="1">
      <c r="A5" s="238"/>
      <c r="B5" s="238"/>
      <c r="C5" s="238"/>
      <c r="D5" s="238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238"/>
      <c r="V5" s="238"/>
      <c r="W5" s="238"/>
      <c r="Y5" s="238"/>
      <c r="AE5" s="242"/>
    </row>
    <row r="6" spans="1:39" ht="15" customHeight="1">
      <c r="A6" s="238"/>
      <c r="B6" s="238"/>
      <c r="C6" s="238"/>
      <c r="D6" s="238"/>
      <c r="E6" s="238"/>
      <c r="F6" s="238"/>
      <c r="G6" s="238"/>
      <c r="H6" s="238"/>
      <c r="I6" s="238"/>
      <c r="J6" s="238"/>
      <c r="K6" s="238"/>
      <c r="L6" s="238"/>
      <c r="M6" s="238"/>
      <c r="N6" s="238"/>
      <c r="O6" s="238"/>
      <c r="P6" s="238"/>
      <c r="Q6" s="238"/>
      <c r="R6" s="238"/>
      <c r="S6" s="238"/>
      <c r="T6" s="238"/>
      <c r="U6" s="238"/>
      <c r="V6" s="238"/>
      <c r="W6" s="238"/>
      <c r="X6" s="233" t="s">
        <v>199</v>
      </c>
      <c r="Y6" s="238"/>
      <c r="Z6" s="242" t="s">
        <v>200</v>
      </c>
      <c r="AA6" s="241"/>
      <c r="AC6" s="240"/>
      <c r="AD6" s="242" t="s">
        <v>201</v>
      </c>
      <c r="AE6" s="241"/>
      <c r="AG6" s="240"/>
      <c r="AH6" s="242" t="s">
        <v>202</v>
      </c>
      <c r="AI6" s="241"/>
      <c r="AK6" s="240"/>
    </row>
    <row r="7" spans="1:39" ht="15" customHeight="1" thickBot="1">
      <c r="A7" s="238"/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  <c r="M7" s="238"/>
      <c r="N7" s="238"/>
      <c r="O7" s="238"/>
      <c r="P7" s="238"/>
      <c r="Q7" s="238"/>
      <c r="R7" s="238"/>
      <c r="S7" s="238"/>
      <c r="T7" s="238"/>
      <c r="U7" s="238"/>
      <c r="V7" s="238"/>
      <c r="W7" s="238"/>
      <c r="X7" s="238"/>
      <c r="Y7" s="238"/>
      <c r="AA7" s="243">
        <v>2021</v>
      </c>
      <c r="AB7" s="243">
        <v>2022</v>
      </c>
      <c r="AC7" s="240"/>
      <c r="AE7" s="243">
        <v>2021</v>
      </c>
      <c r="AF7" s="243">
        <v>2022</v>
      </c>
      <c r="AG7" s="240"/>
      <c r="AI7" s="243">
        <v>2021</v>
      </c>
      <c r="AJ7" s="243">
        <v>2022</v>
      </c>
      <c r="AK7" s="240"/>
    </row>
    <row r="8" spans="1:39" ht="15" customHeight="1">
      <c r="A8" s="238"/>
      <c r="B8" s="238"/>
      <c r="C8" s="238"/>
      <c r="D8" s="238"/>
      <c r="E8" s="238"/>
      <c r="F8" s="238"/>
      <c r="G8" s="238"/>
      <c r="H8" s="238"/>
      <c r="I8" s="238"/>
      <c r="J8" s="238"/>
      <c r="K8" s="238"/>
      <c r="L8" s="238"/>
      <c r="M8" s="238"/>
      <c r="N8" s="238"/>
      <c r="O8" s="238"/>
      <c r="P8" s="238"/>
      <c r="Q8" s="238"/>
      <c r="R8" s="238"/>
      <c r="S8" s="238"/>
      <c r="T8" s="238"/>
      <c r="U8" s="238"/>
      <c r="V8" s="238"/>
      <c r="W8" s="238"/>
      <c r="X8" s="238"/>
      <c r="Y8" s="238"/>
      <c r="Z8" s="240" t="s">
        <v>203</v>
      </c>
      <c r="AA8" s="241">
        <v>-7.2201224602575137E-2</v>
      </c>
      <c r="AB8" s="241">
        <v>0.10032763489485419</v>
      </c>
      <c r="AC8" s="240"/>
      <c r="AD8" s="240" t="s">
        <v>203</v>
      </c>
      <c r="AE8" s="241">
        <v>-0.17792630991703062</v>
      </c>
      <c r="AF8" s="241">
        <v>0.14856750269498575</v>
      </c>
      <c r="AG8" s="240"/>
      <c r="AH8" s="240" t="s">
        <v>203</v>
      </c>
      <c r="AI8" s="241">
        <v>-8.8871832047763069E-2</v>
      </c>
      <c r="AJ8" s="241">
        <v>0.26391040888376266</v>
      </c>
      <c r="AK8" s="240"/>
      <c r="AL8" s="244" t="s">
        <v>223</v>
      </c>
      <c r="AM8" s="245">
        <v>2022</v>
      </c>
    </row>
    <row r="9" spans="1:39" ht="15" customHeight="1" thickBot="1">
      <c r="A9" s="238"/>
      <c r="B9" s="238"/>
      <c r="C9" s="238"/>
      <c r="D9" s="238"/>
      <c r="E9" s="238"/>
      <c r="F9" s="238"/>
      <c r="G9" s="238"/>
      <c r="H9" s="238"/>
      <c r="I9" s="238"/>
      <c r="J9" s="238"/>
      <c r="K9" s="238"/>
      <c r="L9" s="238"/>
      <c r="M9" s="238"/>
      <c r="N9" s="238"/>
      <c r="O9" s="238"/>
      <c r="P9" s="238"/>
      <c r="Q9" s="238"/>
      <c r="R9" s="238"/>
      <c r="S9" s="238"/>
      <c r="T9" s="238"/>
      <c r="U9" s="238"/>
      <c r="V9" s="238"/>
      <c r="W9" s="238"/>
      <c r="X9" s="238"/>
      <c r="Y9" s="238"/>
      <c r="Z9" s="240" t="s">
        <v>204</v>
      </c>
      <c r="AA9" s="241">
        <v>-6.6668414505015788E-2</v>
      </c>
      <c r="AB9" s="241">
        <v>9.3288286965419326E-2</v>
      </c>
      <c r="AC9" s="240"/>
      <c r="AD9" s="240" t="s">
        <v>204</v>
      </c>
      <c r="AE9" s="241">
        <v>-0.15681915443965877</v>
      </c>
      <c r="AF9" s="241">
        <v>0.14900524483073341</v>
      </c>
      <c r="AG9" s="240"/>
      <c r="AH9" s="240" t="s">
        <v>204</v>
      </c>
      <c r="AI9" s="241">
        <v>-7.108549272914047E-2</v>
      </c>
      <c r="AJ9" s="241">
        <v>0.24027416704411322</v>
      </c>
      <c r="AK9" s="240"/>
      <c r="AL9" s="246" t="s">
        <v>224</v>
      </c>
      <c r="AM9" s="247">
        <v>2021</v>
      </c>
    </row>
    <row r="10" spans="1:39" ht="15" customHeight="1">
      <c r="A10" s="238"/>
      <c r="B10" s="238"/>
      <c r="C10" s="238"/>
      <c r="D10" s="238"/>
      <c r="E10" s="238"/>
      <c r="F10" s="238"/>
      <c r="G10" s="238"/>
      <c r="H10" s="238"/>
      <c r="I10" s="238"/>
      <c r="J10" s="238"/>
      <c r="K10" s="238"/>
      <c r="L10" s="238"/>
      <c r="M10" s="238"/>
      <c r="N10" s="238"/>
      <c r="O10" s="238"/>
      <c r="P10" s="238"/>
      <c r="Q10" s="238"/>
      <c r="R10" s="238"/>
      <c r="S10" s="238"/>
      <c r="T10" s="238"/>
      <c r="U10" s="238"/>
      <c r="V10" s="238"/>
      <c r="W10" s="238"/>
      <c r="X10" s="238"/>
      <c r="Y10" s="238"/>
      <c r="Z10" s="240" t="s">
        <v>205</v>
      </c>
      <c r="AA10" s="241">
        <v>-2.8344070185333834E-2</v>
      </c>
      <c r="AB10" s="241">
        <v>5.6148488778304542E-2</v>
      </c>
      <c r="AC10" s="240"/>
      <c r="AD10" s="240" t="s">
        <v>205</v>
      </c>
      <c r="AE10" s="241">
        <v>-0.11696213495499108</v>
      </c>
      <c r="AF10" s="241">
        <v>0.11245768695199644</v>
      </c>
      <c r="AG10" s="240"/>
      <c r="AH10" s="240" t="s">
        <v>205</v>
      </c>
      <c r="AI10" s="241">
        <v>-1.7593952076477848E-2</v>
      </c>
      <c r="AJ10" s="241">
        <v>0.1387519431196732</v>
      </c>
      <c r="AK10" s="240"/>
    </row>
    <row r="11" spans="1:39" ht="15" customHeight="1">
      <c r="A11" s="238"/>
      <c r="B11" s="238"/>
      <c r="C11" s="238"/>
      <c r="D11" s="238"/>
      <c r="E11" s="238"/>
      <c r="F11" s="238"/>
      <c r="G11" s="238"/>
      <c r="H11" s="238"/>
      <c r="I11" s="238"/>
      <c r="J11" s="238"/>
      <c r="K11" s="238"/>
      <c r="L11" s="238"/>
      <c r="M11" s="238"/>
      <c r="N11" s="238"/>
      <c r="O11" s="238"/>
      <c r="P11" s="238"/>
      <c r="Q11" s="238"/>
      <c r="R11" s="238"/>
      <c r="S11" s="238"/>
      <c r="T11" s="238"/>
      <c r="U11" s="238"/>
      <c r="V11" s="238"/>
      <c r="W11" s="238"/>
      <c r="X11" s="238"/>
      <c r="Y11" s="238"/>
      <c r="Z11" s="240" t="s">
        <v>206</v>
      </c>
      <c r="AA11" s="241">
        <v>-5.7325572809745044E-4</v>
      </c>
      <c r="AB11" s="241">
        <v>5.8997513498875519E-2</v>
      </c>
      <c r="AC11" s="240"/>
      <c r="AD11" s="240" t="s">
        <v>206</v>
      </c>
      <c r="AE11" s="241">
        <v>-0.11595235834858542</v>
      </c>
      <c r="AF11" s="241">
        <v>0.13223409586123908</v>
      </c>
      <c r="AG11" s="240"/>
      <c r="AH11" s="240" t="s">
        <v>206</v>
      </c>
      <c r="AI11" s="241">
        <v>3.3997020675711698E-2</v>
      </c>
      <c r="AJ11" s="241">
        <v>0.12524430974707529</v>
      </c>
      <c r="AK11" s="240"/>
    </row>
    <row r="12" spans="1:39" ht="15" customHeight="1">
      <c r="A12" s="238"/>
      <c r="B12" s="238"/>
      <c r="C12" s="238"/>
      <c r="D12" s="238"/>
      <c r="E12" s="238"/>
      <c r="F12" s="238"/>
      <c r="G12" s="238"/>
      <c r="H12" s="238"/>
      <c r="I12" s="238"/>
      <c r="J12" s="238"/>
      <c r="K12" s="238"/>
      <c r="L12" s="238"/>
      <c r="M12" s="238"/>
      <c r="N12" s="238"/>
      <c r="O12" s="238"/>
      <c r="P12" s="238"/>
      <c r="Q12" s="238"/>
      <c r="R12" s="238"/>
      <c r="S12" s="238"/>
      <c r="T12" s="238"/>
      <c r="U12" s="238"/>
      <c r="V12" s="238"/>
      <c r="W12" s="238"/>
      <c r="X12" s="238"/>
      <c r="Y12" s="238"/>
      <c r="Z12" s="240" t="s">
        <v>207</v>
      </c>
      <c r="AA12" s="241">
        <v>3.390670658299328E-2</v>
      </c>
      <c r="AB12" s="241">
        <v>7.3313610554215536E-2</v>
      </c>
      <c r="AC12" s="240"/>
      <c r="AD12" s="240" t="s">
        <v>207</v>
      </c>
      <c r="AE12" s="241">
        <v>-7.7024265100422581E-2</v>
      </c>
      <c r="AF12" s="241">
        <v>0.12498097655058843</v>
      </c>
      <c r="AG12" s="240"/>
      <c r="AH12" s="240" t="s">
        <v>207</v>
      </c>
      <c r="AI12" s="241">
        <v>8.9313646457463564E-2</v>
      </c>
      <c r="AJ12" s="241">
        <v>0.13890323046813166</v>
      </c>
      <c r="AK12" s="240"/>
    </row>
    <row r="13" spans="1:39" ht="15" customHeight="1">
      <c r="A13" s="238"/>
      <c r="B13" s="238"/>
      <c r="C13" s="238"/>
      <c r="D13" s="238"/>
      <c r="E13" s="238"/>
      <c r="F13" s="238"/>
      <c r="G13" s="238"/>
      <c r="H13" s="238"/>
      <c r="I13" s="238"/>
      <c r="J13" s="238"/>
      <c r="K13" s="238"/>
      <c r="L13" s="238"/>
      <c r="M13" s="238"/>
      <c r="N13" s="238"/>
      <c r="O13" s="238"/>
      <c r="P13" s="238"/>
      <c r="Q13" s="238"/>
      <c r="R13" s="238"/>
      <c r="S13" s="238"/>
      <c r="T13" s="238"/>
      <c r="U13" s="238"/>
      <c r="V13" s="238"/>
      <c r="W13" s="238"/>
      <c r="X13" s="238"/>
      <c r="Y13" s="238"/>
      <c r="Z13" s="240" t="s">
        <v>208</v>
      </c>
      <c r="AA13" s="241">
        <v>4.6953426504110073E-2</v>
      </c>
      <c r="AB13" s="241">
        <v>7.3439596797486642E-2</v>
      </c>
      <c r="AC13" s="240"/>
      <c r="AD13" s="240" t="s">
        <v>208</v>
      </c>
      <c r="AE13" s="241">
        <v>-5.9606414433635138E-2</v>
      </c>
      <c r="AF13" s="241">
        <v>0.12482933296494295</v>
      </c>
      <c r="AG13" s="240"/>
      <c r="AH13" s="240" t="s">
        <v>208</v>
      </c>
      <c r="AI13" s="241">
        <v>0.1047887990879228</v>
      </c>
      <c r="AJ13" s="241">
        <v>0.1370323317680443</v>
      </c>
      <c r="AK13" s="240"/>
    </row>
    <row r="14" spans="1:39" ht="15" customHeight="1">
      <c r="A14" s="238"/>
      <c r="B14" s="238"/>
      <c r="C14" s="238"/>
      <c r="D14" s="238"/>
      <c r="E14" s="238"/>
      <c r="F14" s="238"/>
      <c r="G14" s="238"/>
      <c r="H14" s="238"/>
      <c r="I14" s="238"/>
      <c r="J14" s="238"/>
      <c r="K14" s="238"/>
      <c r="L14" s="238"/>
      <c r="M14" s="238"/>
      <c r="N14" s="238"/>
      <c r="O14" s="238"/>
      <c r="P14" s="238"/>
      <c r="Q14" s="238"/>
      <c r="R14" s="238"/>
      <c r="S14" s="238"/>
      <c r="T14" s="238"/>
      <c r="U14" s="238"/>
      <c r="V14" s="238"/>
      <c r="W14" s="238"/>
      <c r="X14" s="238"/>
      <c r="Y14" s="238"/>
      <c r="Z14" s="240" t="s">
        <v>209</v>
      </c>
      <c r="AA14" s="241">
        <v>5.321626473091072E-2</v>
      </c>
      <c r="AB14" s="241">
        <v>6.9328686383827859E-2</v>
      </c>
      <c r="AC14" s="240"/>
      <c r="AD14" s="240" t="s">
        <v>209</v>
      </c>
      <c r="AE14" s="241">
        <v>-4.2766537305600705E-2</v>
      </c>
      <c r="AF14" s="241">
        <v>0.12420096505996853</v>
      </c>
      <c r="AG14" s="240"/>
      <c r="AH14" s="240" t="s">
        <v>209</v>
      </c>
      <c r="AI14" s="241">
        <v>0.12234334972297461</v>
      </c>
      <c r="AJ14" s="241">
        <v>0.12142355404340237</v>
      </c>
      <c r="AK14" s="240"/>
    </row>
    <row r="15" spans="1:39" ht="15" customHeight="1">
      <c r="A15" s="238"/>
      <c r="B15" s="238"/>
      <c r="C15" s="238"/>
      <c r="D15" s="238"/>
      <c r="E15" s="238"/>
      <c r="F15" s="238"/>
      <c r="G15" s="238"/>
      <c r="H15" s="238"/>
      <c r="I15" s="238"/>
      <c r="J15" s="238"/>
      <c r="K15" s="238"/>
      <c r="L15" s="238"/>
      <c r="M15" s="238"/>
      <c r="N15" s="238"/>
      <c r="O15" s="238"/>
      <c r="P15" s="238"/>
      <c r="Q15" s="238"/>
      <c r="R15" s="238"/>
      <c r="S15" s="238"/>
      <c r="T15" s="238"/>
      <c r="U15" s="238"/>
      <c r="V15" s="238"/>
      <c r="W15" s="238"/>
      <c r="X15" s="238"/>
      <c r="Y15" s="238"/>
      <c r="Z15" s="240" t="s">
        <v>210</v>
      </c>
      <c r="AA15" s="241">
        <v>6.3655221527360764E-2</v>
      </c>
      <c r="AC15" s="240"/>
      <c r="AD15" s="240" t="s">
        <v>210</v>
      </c>
      <c r="AE15" s="241">
        <v>-1.5460735481822497E-2</v>
      </c>
      <c r="AG15" s="240"/>
      <c r="AH15" s="240" t="s">
        <v>210</v>
      </c>
      <c r="AI15" s="241">
        <v>0.14209143876768907</v>
      </c>
      <c r="AK15" s="240"/>
    </row>
    <row r="16" spans="1:39" ht="15" customHeight="1">
      <c r="A16" s="238"/>
      <c r="B16" s="238"/>
      <c r="C16" s="238"/>
      <c r="D16" s="238"/>
      <c r="E16" s="238"/>
      <c r="F16" s="238"/>
      <c r="G16" s="238"/>
      <c r="H16" s="238"/>
      <c r="I16" s="238"/>
      <c r="J16" s="238"/>
      <c r="K16" s="238"/>
      <c r="L16" s="238"/>
      <c r="M16" s="238"/>
      <c r="N16" s="238"/>
      <c r="O16" s="238"/>
      <c r="P16" s="238"/>
      <c r="Q16" s="238"/>
      <c r="R16" s="238"/>
      <c r="S16" s="238"/>
      <c r="T16" s="238"/>
      <c r="U16" s="238"/>
      <c r="V16" s="238"/>
      <c r="W16" s="238"/>
      <c r="X16" s="238"/>
      <c r="Y16" s="238"/>
      <c r="Z16" s="240" t="s">
        <v>211</v>
      </c>
      <c r="AA16" s="241">
        <v>6.0889961969038495E-2</v>
      </c>
      <c r="AC16" s="240"/>
      <c r="AD16" s="240" t="s">
        <v>211</v>
      </c>
      <c r="AE16" s="241">
        <v>-6.2521025784393206E-3</v>
      </c>
      <c r="AG16" s="240"/>
      <c r="AH16" s="240" t="s">
        <v>211</v>
      </c>
      <c r="AI16" s="241">
        <v>0.12490043182571028</v>
      </c>
      <c r="AK16" s="240"/>
    </row>
    <row r="17" spans="1:37" ht="15" customHeight="1">
      <c r="A17" s="238"/>
      <c r="B17" s="238"/>
      <c r="C17" s="238"/>
      <c r="D17" s="238"/>
      <c r="E17" s="238"/>
      <c r="F17" s="238"/>
      <c r="G17" s="238"/>
      <c r="H17" s="238"/>
      <c r="I17" s="238"/>
      <c r="J17" s="238"/>
      <c r="K17" s="238"/>
      <c r="L17" s="238"/>
      <c r="M17" s="238"/>
      <c r="N17" s="238"/>
      <c r="O17" s="238"/>
      <c r="P17" s="238"/>
      <c r="Q17" s="238"/>
      <c r="R17" s="238"/>
      <c r="S17" s="238"/>
      <c r="T17" s="238"/>
      <c r="U17" s="238"/>
      <c r="V17" s="238"/>
      <c r="W17" s="238"/>
      <c r="X17" s="238"/>
      <c r="Y17" s="238"/>
      <c r="Z17" s="240" t="s">
        <v>212</v>
      </c>
      <c r="AA17" s="241">
        <v>5.6689476150910849E-2</v>
      </c>
      <c r="AC17" s="240"/>
      <c r="AD17" s="240" t="s">
        <v>212</v>
      </c>
      <c r="AE17" s="241">
        <v>2.9161693914144847E-3</v>
      </c>
      <c r="AG17" s="240"/>
      <c r="AH17" s="240" t="s">
        <v>212</v>
      </c>
      <c r="AI17" s="241">
        <v>0.11001445710713412</v>
      </c>
      <c r="AK17" s="240"/>
    </row>
    <row r="18" spans="1:37" ht="15" customHeight="1">
      <c r="A18" s="238"/>
      <c r="B18" s="238"/>
      <c r="C18" s="238"/>
      <c r="D18" s="238"/>
      <c r="E18" s="238"/>
      <c r="F18" s="238"/>
      <c r="G18" s="238"/>
      <c r="H18" s="238"/>
      <c r="I18" s="238"/>
      <c r="J18" s="238"/>
      <c r="K18" s="238"/>
      <c r="L18" s="238"/>
      <c r="M18" s="238"/>
      <c r="N18" s="238"/>
      <c r="O18" s="238"/>
      <c r="P18" s="238"/>
      <c r="Q18" s="238"/>
      <c r="R18" s="238"/>
      <c r="S18" s="238"/>
      <c r="T18" s="238"/>
      <c r="U18" s="238"/>
      <c r="V18" s="238"/>
      <c r="W18" s="238"/>
      <c r="X18" s="238"/>
      <c r="Y18" s="238"/>
      <c r="Z18" s="240" t="s">
        <v>213</v>
      </c>
      <c r="AA18" s="241">
        <v>5.5744720786396015E-2</v>
      </c>
      <c r="AC18" s="240"/>
      <c r="AD18" s="240" t="s">
        <v>213</v>
      </c>
      <c r="AE18" s="241">
        <v>1.8766975941681495E-2</v>
      </c>
      <c r="AG18" s="240"/>
      <c r="AH18" s="240" t="s">
        <v>213</v>
      </c>
      <c r="AI18" s="241">
        <v>9.4031503256254603E-2</v>
      </c>
      <c r="AK18" s="240"/>
    </row>
    <row r="19" spans="1:37" ht="15" customHeight="1">
      <c r="A19" s="238"/>
      <c r="B19" s="238"/>
      <c r="C19" s="238"/>
      <c r="D19" s="238"/>
      <c r="E19" s="238"/>
      <c r="F19" s="238"/>
      <c r="G19" s="238"/>
      <c r="H19" s="238"/>
      <c r="I19" s="238"/>
      <c r="J19" s="238"/>
      <c r="K19" s="238"/>
      <c r="L19" s="238"/>
      <c r="M19" s="238"/>
      <c r="N19" s="238"/>
      <c r="O19" s="238"/>
      <c r="P19" s="238"/>
      <c r="Q19" s="238"/>
      <c r="R19" s="238"/>
      <c r="S19" s="238"/>
      <c r="T19" s="238"/>
      <c r="U19" s="238"/>
      <c r="V19" s="238"/>
      <c r="W19" s="238"/>
      <c r="X19" s="238"/>
      <c r="Y19" s="238"/>
      <c r="Z19" s="240" t="s">
        <v>214</v>
      </c>
      <c r="AA19" s="241">
        <v>5.608495042650645E-2</v>
      </c>
      <c r="AC19" s="240"/>
      <c r="AD19" s="240" t="s">
        <v>214</v>
      </c>
      <c r="AE19" s="241">
        <v>2.3705487428082678E-2</v>
      </c>
      <c r="AG19" s="240"/>
      <c r="AH19" s="240" t="s">
        <v>214</v>
      </c>
      <c r="AI19" s="241">
        <v>0.10195977755221521</v>
      </c>
      <c r="AK19" s="240"/>
    </row>
    <row r="20" spans="1:37" ht="15" customHeight="1">
      <c r="A20" s="238"/>
      <c r="B20" s="238"/>
      <c r="C20" s="238"/>
      <c r="D20" s="238"/>
      <c r="E20" s="238"/>
      <c r="F20" s="238"/>
      <c r="G20" s="238"/>
      <c r="H20" s="238"/>
      <c r="I20" s="238"/>
      <c r="J20" s="238"/>
      <c r="K20" s="238"/>
      <c r="L20" s="238"/>
      <c r="M20" s="238"/>
      <c r="N20" s="238"/>
      <c r="O20" s="238"/>
      <c r="P20" s="238"/>
      <c r="Q20" s="238"/>
      <c r="R20" s="238"/>
      <c r="S20" s="238"/>
      <c r="T20" s="238"/>
      <c r="U20" s="238"/>
      <c r="V20" s="238"/>
      <c r="W20" s="238"/>
      <c r="X20" s="238"/>
      <c r="Y20" s="238"/>
      <c r="AA20" s="241"/>
      <c r="AC20" s="240"/>
      <c r="AE20" s="241"/>
      <c r="AG20" s="240"/>
      <c r="AI20" s="241"/>
      <c r="AK20" s="240"/>
    </row>
    <row r="21" spans="1:37" ht="15" customHeight="1">
      <c r="A21" s="238"/>
      <c r="B21" s="238"/>
      <c r="C21" s="238"/>
      <c r="D21" s="238"/>
      <c r="E21" s="238"/>
      <c r="F21" s="238"/>
      <c r="G21" s="238"/>
      <c r="H21" s="238"/>
      <c r="I21" s="238"/>
      <c r="J21" s="238"/>
      <c r="K21" s="238"/>
      <c r="L21" s="238"/>
      <c r="M21" s="238"/>
      <c r="N21" s="238"/>
      <c r="O21" s="238"/>
      <c r="P21" s="238"/>
      <c r="Q21" s="238"/>
      <c r="R21" s="238"/>
      <c r="S21" s="238"/>
      <c r="T21" s="238"/>
      <c r="U21" s="238"/>
      <c r="V21" s="238"/>
      <c r="W21" s="238"/>
      <c r="X21" s="238"/>
      <c r="Y21" s="238"/>
      <c r="AA21" s="241"/>
      <c r="AC21" s="240"/>
      <c r="AE21" s="241"/>
      <c r="AG21" s="240"/>
      <c r="AI21" s="241"/>
      <c r="AK21" s="240"/>
    </row>
    <row r="22" spans="1:37" ht="15" customHeight="1">
      <c r="A22" s="238"/>
      <c r="B22" s="238"/>
      <c r="C22" s="238"/>
      <c r="D22" s="238"/>
      <c r="E22" s="238"/>
      <c r="F22" s="238"/>
      <c r="G22" s="238"/>
      <c r="H22" s="238"/>
      <c r="I22" s="238"/>
      <c r="J22" s="238"/>
      <c r="K22" s="238"/>
      <c r="L22" s="238"/>
      <c r="M22" s="238"/>
      <c r="N22" s="238"/>
      <c r="O22" s="238"/>
      <c r="P22" s="238"/>
      <c r="Q22" s="238"/>
      <c r="R22" s="238"/>
      <c r="S22" s="238"/>
      <c r="T22" s="238"/>
      <c r="U22" s="238"/>
      <c r="V22" s="238"/>
      <c r="W22" s="238"/>
      <c r="X22" s="238"/>
      <c r="Y22" s="238"/>
      <c r="AA22" s="241"/>
      <c r="AC22" s="240"/>
      <c r="AE22" s="241"/>
      <c r="AG22" s="240"/>
      <c r="AI22" s="241"/>
      <c r="AK22" s="240"/>
    </row>
    <row r="23" spans="1:37" ht="15" customHeight="1">
      <c r="A23" s="238"/>
      <c r="B23" s="238"/>
      <c r="C23" s="238"/>
      <c r="D23" s="238"/>
      <c r="E23" s="238"/>
      <c r="F23" s="238"/>
      <c r="G23" s="238"/>
      <c r="H23" s="238"/>
      <c r="I23" s="238"/>
      <c r="J23" s="238"/>
      <c r="K23" s="238"/>
      <c r="L23" s="238"/>
      <c r="M23" s="238"/>
      <c r="N23" s="238"/>
      <c r="O23" s="238"/>
      <c r="P23" s="238"/>
      <c r="Q23" s="238"/>
      <c r="R23" s="238"/>
      <c r="S23" s="238"/>
      <c r="T23" s="238"/>
      <c r="U23" s="238"/>
      <c r="V23" s="238"/>
      <c r="W23" s="238"/>
      <c r="X23" s="238"/>
      <c r="Y23" s="238"/>
      <c r="AA23" s="241"/>
      <c r="AC23" s="240"/>
      <c r="AE23" s="241"/>
      <c r="AG23" s="240"/>
      <c r="AI23" s="241"/>
      <c r="AK23" s="240"/>
    </row>
    <row r="24" spans="1:37" ht="15" customHeight="1">
      <c r="A24" s="238"/>
      <c r="B24" s="238"/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238"/>
      <c r="X24" s="238"/>
      <c r="Y24" s="238"/>
      <c r="AA24" s="241"/>
      <c r="AC24" s="240"/>
      <c r="AE24" s="241"/>
      <c r="AG24" s="240"/>
      <c r="AI24" s="241"/>
      <c r="AK24" s="240"/>
    </row>
    <row r="25" spans="1:37" ht="15" customHeight="1">
      <c r="A25" s="238"/>
      <c r="B25" s="238"/>
      <c r="C25" s="238"/>
      <c r="D25" s="238"/>
      <c r="E25" s="238"/>
      <c r="F25" s="238"/>
      <c r="G25" s="238"/>
      <c r="H25" s="238"/>
      <c r="I25" s="238"/>
      <c r="J25" s="238"/>
      <c r="K25" s="238"/>
      <c r="L25" s="238"/>
      <c r="M25" s="238"/>
      <c r="N25" s="238"/>
      <c r="O25" s="238"/>
      <c r="P25" s="238"/>
      <c r="Q25" s="238"/>
      <c r="R25" s="238"/>
      <c r="S25" s="238"/>
      <c r="T25" s="238"/>
      <c r="U25" s="238"/>
      <c r="V25" s="238"/>
      <c r="W25" s="238"/>
      <c r="X25" s="238"/>
      <c r="Y25" s="238"/>
      <c r="AA25" s="241"/>
      <c r="AC25" s="240"/>
      <c r="AE25" s="241"/>
      <c r="AG25" s="240"/>
      <c r="AI25" s="241"/>
      <c r="AK25" s="240"/>
    </row>
    <row r="26" spans="1:37" ht="15" customHeight="1">
      <c r="A26" s="238"/>
      <c r="B26" s="238"/>
      <c r="C26" s="238"/>
      <c r="D26" s="238"/>
      <c r="E26" s="238"/>
      <c r="F26" s="238"/>
      <c r="G26" s="238"/>
      <c r="H26" s="238"/>
      <c r="I26" s="238"/>
      <c r="J26" s="238"/>
      <c r="K26" s="238"/>
      <c r="L26" s="238"/>
      <c r="M26" s="238"/>
      <c r="N26" s="238"/>
      <c r="O26" s="238"/>
      <c r="P26" s="238"/>
      <c r="Q26" s="238"/>
      <c r="R26" s="238"/>
      <c r="S26" s="238"/>
      <c r="T26" s="238"/>
      <c r="U26" s="238"/>
      <c r="V26" s="238"/>
      <c r="W26" s="238"/>
      <c r="X26" s="238"/>
      <c r="Y26" s="238"/>
      <c r="AA26" s="241"/>
      <c r="AC26" s="240"/>
      <c r="AE26" s="241"/>
      <c r="AG26" s="240"/>
      <c r="AI26" s="241"/>
      <c r="AK26" s="240"/>
    </row>
    <row r="27" spans="1:37" ht="15" customHeight="1">
      <c r="A27" s="238"/>
      <c r="B27" s="238"/>
      <c r="C27" s="238"/>
      <c r="D27" s="238"/>
      <c r="E27" s="238"/>
      <c r="F27" s="238"/>
      <c r="G27" s="238"/>
      <c r="H27" s="238"/>
      <c r="I27" s="238"/>
      <c r="J27" s="238"/>
      <c r="K27" s="238"/>
      <c r="L27" s="238"/>
      <c r="M27" s="238"/>
      <c r="N27" s="238"/>
      <c r="O27" s="238"/>
      <c r="P27" s="238"/>
      <c r="Q27" s="238"/>
      <c r="R27" s="238"/>
      <c r="S27" s="238"/>
      <c r="T27" s="238"/>
      <c r="U27" s="238"/>
      <c r="V27" s="238"/>
      <c r="W27" s="238"/>
      <c r="X27" s="238"/>
      <c r="Y27" s="238"/>
      <c r="AA27" s="241"/>
      <c r="AC27" s="240"/>
      <c r="AE27" s="241"/>
      <c r="AG27" s="240"/>
      <c r="AI27" s="241"/>
      <c r="AK27" s="240"/>
    </row>
    <row r="28" spans="1:37" ht="15" customHeight="1">
      <c r="A28" s="238"/>
      <c r="B28" s="238"/>
      <c r="C28" s="238"/>
      <c r="D28" s="238"/>
      <c r="E28" s="238"/>
      <c r="F28" s="238"/>
      <c r="G28" s="238"/>
      <c r="H28" s="238"/>
      <c r="I28" s="238"/>
      <c r="J28" s="238"/>
      <c r="K28" s="238"/>
      <c r="L28" s="238"/>
      <c r="M28" s="238"/>
      <c r="N28" s="238"/>
      <c r="O28" s="238"/>
      <c r="P28" s="238"/>
      <c r="Q28" s="238"/>
      <c r="R28" s="238"/>
      <c r="S28" s="238"/>
      <c r="T28" s="238"/>
      <c r="U28" s="238"/>
      <c r="V28" s="238"/>
      <c r="W28" s="238"/>
      <c r="X28" s="238"/>
      <c r="Y28" s="238"/>
      <c r="AA28" s="241"/>
      <c r="AC28" s="240"/>
      <c r="AE28" s="241"/>
      <c r="AG28" s="240"/>
      <c r="AI28" s="241"/>
      <c r="AK28" s="240"/>
    </row>
    <row r="29" spans="1:37" ht="15" customHeight="1">
      <c r="A29" s="238"/>
      <c r="B29" s="238"/>
      <c r="C29" s="238"/>
      <c r="D29" s="238"/>
      <c r="E29" s="238"/>
      <c r="F29" s="238"/>
      <c r="G29" s="238"/>
      <c r="H29" s="238"/>
      <c r="I29" s="238"/>
      <c r="J29" s="238"/>
      <c r="K29" s="238"/>
      <c r="L29" s="238"/>
      <c r="M29" s="238"/>
      <c r="N29" s="238"/>
      <c r="O29" s="238"/>
      <c r="P29" s="238"/>
      <c r="Q29" s="238"/>
      <c r="R29" s="238"/>
      <c r="S29" s="238"/>
      <c r="T29" s="238"/>
      <c r="U29" s="238"/>
      <c r="V29" s="238"/>
      <c r="W29" s="238"/>
      <c r="X29" s="238"/>
      <c r="Y29" s="238"/>
      <c r="AA29" s="241"/>
      <c r="AC29" s="240"/>
      <c r="AE29" s="241"/>
      <c r="AG29" s="240"/>
      <c r="AI29" s="241"/>
      <c r="AK29" s="240"/>
    </row>
    <row r="30" spans="1:37" ht="15" customHeight="1">
      <c r="A30" s="238"/>
      <c r="B30" s="238"/>
      <c r="C30" s="238"/>
      <c r="D30" s="238"/>
      <c r="E30" s="238"/>
      <c r="F30" s="238"/>
      <c r="G30" s="238"/>
      <c r="H30" s="238"/>
      <c r="I30" s="238"/>
      <c r="J30" s="238"/>
      <c r="K30" s="238"/>
      <c r="L30" s="238"/>
      <c r="M30" s="238"/>
      <c r="N30" s="238"/>
      <c r="O30" s="238"/>
      <c r="P30" s="238"/>
      <c r="Q30" s="238"/>
      <c r="R30" s="238"/>
      <c r="S30" s="238"/>
      <c r="T30" s="238"/>
      <c r="U30" s="238"/>
      <c r="V30" s="238"/>
      <c r="W30" s="238"/>
      <c r="X30" s="238"/>
      <c r="Y30" s="238"/>
      <c r="AA30" s="241"/>
      <c r="AC30" s="240"/>
      <c r="AE30" s="241"/>
      <c r="AG30" s="240"/>
      <c r="AI30" s="241"/>
      <c r="AK30" s="240"/>
    </row>
    <row r="31" spans="1:37" ht="15" customHeight="1">
      <c r="A31" s="238"/>
      <c r="B31" s="238"/>
      <c r="C31" s="238"/>
      <c r="D31" s="238"/>
      <c r="E31" s="238"/>
      <c r="F31" s="238"/>
      <c r="G31" s="238"/>
      <c r="H31" s="238"/>
      <c r="I31" s="238"/>
      <c r="J31" s="238"/>
      <c r="K31" s="238"/>
      <c r="L31" s="238"/>
      <c r="M31" s="238"/>
      <c r="N31" s="238"/>
      <c r="O31" s="238"/>
      <c r="P31" s="238"/>
      <c r="Q31" s="238"/>
      <c r="R31" s="238"/>
      <c r="S31" s="238"/>
      <c r="T31" s="238"/>
      <c r="U31" s="238"/>
      <c r="V31" s="238"/>
      <c r="W31" s="238"/>
      <c r="X31" s="238"/>
      <c r="Y31" s="238"/>
      <c r="AA31" s="241"/>
      <c r="AC31" s="240"/>
      <c r="AE31" s="241"/>
      <c r="AG31" s="240"/>
      <c r="AI31" s="241"/>
      <c r="AK31" s="240"/>
    </row>
    <row r="32" spans="1:37" ht="15" customHeight="1">
      <c r="A32" s="238"/>
      <c r="B32" s="238"/>
      <c r="C32" s="238"/>
      <c r="D32" s="238"/>
      <c r="E32" s="238"/>
      <c r="F32" s="238"/>
      <c r="G32" s="238"/>
      <c r="H32" s="238"/>
      <c r="I32" s="238"/>
      <c r="J32" s="238"/>
      <c r="K32" s="238"/>
      <c r="L32" s="238"/>
      <c r="M32" s="238"/>
      <c r="N32" s="238"/>
      <c r="O32" s="238"/>
      <c r="P32" s="238"/>
      <c r="Q32" s="238"/>
      <c r="R32" s="238"/>
      <c r="S32" s="238"/>
      <c r="T32" s="238"/>
      <c r="U32" s="238"/>
      <c r="V32" s="238"/>
      <c r="W32" s="238"/>
      <c r="X32" s="238"/>
      <c r="Y32" s="238"/>
      <c r="AA32" s="241"/>
      <c r="AC32" s="240"/>
      <c r="AE32" s="241"/>
      <c r="AG32" s="240"/>
      <c r="AI32" s="241"/>
      <c r="AK32" s="240"/>
    </row>
    <row r="33" spans="1:39" ht="15" customHeight="1">
      <c r="A33" s="238"/>
      <c r="B33" s="238"/>
      <c r="C33" s="238"/>
      <c r="D33" s="238"/>
      <c r="E33" s="238"/>
      <c r="F33" s="238"/>
      <c r="G33" s="238"/>
      <c r="H33" s="238"/>
      <c r="I33" s="238"/>
      <c r="J33" s="238"/>
      <c r="K33" s="238"/>
      <c r="L33" s="238"/>
      <c r="M33" s="238"/>
      <c r="N33" s="238"/>
      <c r="O33" s="238"/>
      <c r="P33" s="238"/>
      <c r="Q33" s="238"/>
      <c r="R33" s="238"/>
      <c r="S33" s="238"/>
      <c r="T33" s="238"/>
      <c r="U33" s="238"/>
      <c r="V33" s="238"/>
      <c r="W33" s="238"/>
      <c r="X33" s="238"/>
      <c r="Y33" s="238"/>
      <c r="Z33" s="242" t="s">
        <v>215</v>
      </c>
      <c r="AA33" s="241"/>
      <c r="AC33" s="240"/>
      <c r="AD33" s="242" t="s">
        <v>216</v>
      </c>
      <c r="AE33" s="241"/>
      <c r="AG33" s="240"/>
      <c r="AH33" s="242" t="s">
        <v>217</v>
      </c>
      <c r="AI33" s="241"/>
      <c r="AK33" s="240"/>
    </row>
    <row r="34" spans="1:39" ht="15" customHeight="1" thickBot="1">
      <c r="A34" s="238"/>
      <c r="B34" s="238"/>
      <c r="C34" s="238"/>
      <c r="D34" s="238"/>
      <c r="E34" s="238"/>
      <c r="F34" s="238"/>
      <c r="G34" s="238"/>
      <c r="H34" s="238"/>
      <c r="I34" s="238"/>
      <c r="J34" s="238"/>
      <c r="K34" s="238"/>
      <c r="L34" s="238"/>
      <c r="M34" s="238"/>
      <c r="N34" s="238"/>
      <c r="O34" s="238"/>
      <c r="P34" s="238"/>
      <c r="Q34" s="238"/>
      <c r="R34" s="238"/>
      <c r="S34" s="238"/>
      <c r="T34" s="238"/>
      <c r="U34" s="238"/>
      <c r="V34" s="238"/>
      <c r="W34" s="238"/>
      <c r="X34" s="238"/>
      <c r="Y34" s="238"/>
      <c r="AA34" s="243">
        <v>2021</v>
      </c>
      <c r="AB34" s="243">
        <v>2022</v>
      </c>
      <c r="AC34" s="240"/>
      <c r="AE34" s="243">
        <v>2021</v>
      </c>
      <c r="AF34" s="243">
        <v>2022</v>
      </c>
      <c r="AG34" s="240"/>
      <c r="AI34" s="243">
        <v>2021</v>
      </c>
      <c r="AJ34" s="243">
        <v>2022</v>
      </c>
      <c r="AK34" s="240"/>
    </row>
    <row r="35" spans="1:39" ht="15" customHeight="1">
      <c r="A35" s="238"/>
      <c r="B35" s="238"/>
      <c r="C35" s="238"/>
      <c r="D35" s="238"/>
      <c r="E35" s="238"/>
      <c r="F35" s="238"/>
      <c r="G35" s="238"/>
      <c r="H35" s="238"/>
      <c r="I35" s="238"/>
      <c r="J35" s="238"/>
      <c r="K35" s="238"/>
      <c r="L35" s="238"/>
      <c r="M35" s="238"/>
      <c r="N35" s="238"/>
      <c r="O35" s="238"/>
      <c r="P35" s="238"/>
      <c r="Q35" s="238"/>
      <c r="R35" s="238"/>
      <c r="S35" s="238"/>
      <c r="T35" s="238"/>
      <c r="U35" s="238"/>
      <c r="V35" s="238"/>
      <c r="W35" s="238"/>
      <c r="X35" s="238"/>
      <c r="Y35" s="238"/>
      <c r="Z35" s="240" t="s">
        <v>203</v>
      </c>
      <c r="AA35" s="241">
        <v>1.107712372789095E-2</v>
      </c>
      <c r="AB35" s="241">
        <v>1.3617729202092192E-2</v>
      </c>
      <c r="AC35" s="240"/>
      <c r="AD35" s="240" t="s">
        <v>203</v>
      </c>
      <c r="AE35" s="241">
        <v>5.7702178807125935E-2</v>
      </c>
      <c r="AF35" s="241">
        <v>-4.2899690826657774E-2</v>
      </c>
      <c r="AG35" s="240"/>
      <c r="AH35" s="240" t="s">
        <v>203</v>
      </c>
      <c r="AI35" s="241">
        <v>3.5561986624737897E-2</v>
      </c>
      <c r="AJ35" s="241">
        <v>-1.7596698122723069E-2</v>
      </c>
      <c r="AK35" s="240"/>
      <c r="AL35" s="244" t="s">
        <v>225</v>
      </c>
      <c r="AM35" s="245">
        <v>2022</v>
      </c>
    </row>
    <row r="36" spans="1:39" ht="15" customHeight="1" thickBot="1">
      <c r="A36" s="238"/>
      <c r="B36" s="238"/>
      <c r="C36" s="238"/>
      <c r="D36" s="238"/>
      <c r="E36" s="238"/>
      <c r="F36" s="238"/>
      <c r="G36" s="238"/>
      <c r="H36" s="238"/>
      <c r="I36" s="238"/>
      <c r="J36" s="238"/>
      <c r="K36" s="238"/>
      <c r="L36" s="238"/>
      <c r="M36" s="238"/>
      <c r="N36" s="238"/>
      <c r="O36" s="238"/>
      <c r="P36" s="238"/>
      <c r="Q36" s="238"/>
      <c r="R36" s="238"/>
      <c r="S36" s="238"/>
      <c r="T36" s="238"/>
      <c r="U36" s="238"/>
      <c r="V36" s="238"/>
      <c r="W36" s="238"/>
      <c r="X36" s="238"/>
      <c r="Y36" s="238"/>
      <c r="Z36" s="240" t="s">
        <v>204</v>
      </c>
      <c r="AA36" s="241">
        <v>-2.6407888128539979E-3</v>
      </c>
      <c r="AB36" s="241">
        <v>5.0830838375992473E-3</v>
      </c>
      <c r="AC36" s="240"/>
      <c r="AD36" s="240" t="s">
        <v>204</v>
      </c>
      <c r="AE36" s="241">
        <v>3.552762386362019E-2</v>
      </c>
      <c r="AF36" s="241">
        <v>-4.7422795923507836E-2</v>
      </c>
      <c r="AG36" s="240"/>
      <c r="AH36" s="240" t="s">
        <v>204</v>
      </c>
      <c r="AI36" s="241">
        <v>1.2245191833654018E-2</v>
      </c>
      <c r="AJ36" s="241">
        <v>-1.5256137090447481E-2</v>
      </c>
      <c r="AK36" s="240"/>
      <c r="AL36" s="246" t="s">
        <v>226</v>
      </c>
      <c r="AM36" s="247">
        <v>2021</v>
      </c>
    </row>
    <row r="37" spans="1:39" ht="15" customHeight="1">
      <c r="A37" s="238"/>
      <c r="B37" s="238"/>
      <c r="C37" s="238"/>
      <c r="D37" s="238"/>
      <c r="E37" s="238"/>
      <c r="F37" s="238"/>
      <c r="G37" s="238"/>
      <c r="H37" s="238"/>
      <c r="I37" s="238"/>
      <c r="J37" s="238"/>
      <c r="K37" s="238"/>
      <c r="L37" s="238"/>
      <c r="M37" s="238"/>
      <c r="N37" s="238"/>
      <c r="O37" s="238"/>
      <c r="P37" s="238"/>
      <c r="Q37" s="238"/>
      <c r="R37" s="238"/>
      <c r="S37" s="238"/>
      <c r="T37" s="238"/>
      <c r="U37" s="238"/>
      <c r="V37" s="238"/>
      <c r="W37" s="238"/>
      <c r="X37" s="238"/>
      <c r="Y37" s="238"/>
      <c r="Z37" s="240" t="s">
        <v>205</v>
      </c>
      <c r="AA37" s="241">
        <v>2.8855395171990778E-2</v>
      </c>
      <c r="AB37" s="241">
        <v>-1.284478356427286E-2</v>
      </c>
      <c r="AC37" s="240"/>
      <c r="AD37" s="240" t="s">
        <v>205</v>
      </c>
      <c r="AE37" s="241">
        <v>5.0681658217141885E-2</v>
      </c>
      <c r="AF37" s="241">
        <v>-5.55630587123494E-2</v>
      </c>
      <c r="AG37" s="240"/>
      <c r="AH37" s="240" t="s">
        <v>205</v>
      </c>
      <c r="AI37" s="241">
        <v>4.1217445412865886E-2</v>
      </c>
      <c r="AJ37" s="241">
        <v>-3.2306988207925116E-2</v>
      </c>
      <c r="AK37" s="240"/>
    </row>
    <row r="38" spans="1:39" ht="15" customHeight="1">
      <c r="A38" s="238"/>
      <c r="B38" s="238"/>
      <c r="C38" s="238"/>
      <c r="D38" s="238"/>
      <c r="E38" s="238"/>
      <c r="F38" s="238"/>
      <c r="G38" s="238"/>
      <c r="H38" s="238"/>
      <c r="I38" s="238"/>
      <c r="J38" s="238"/>
      <c r="K38" s="238"/>
      <c r="L38" s="238"/>
      <c r="M38" s="238"/>
      <c r="N38" s="238"/>
      <c r="O38" s="238"/>
      <c r="P38" s="238"/>
      <c r="Q38" s="238"/>
      <c r="R38" s="238"/>
      <c r="S38" s="238"/>
      <c r="T38" s="238"/>
      <c r="U38" s="238"/>
      <c r="V38" s="238"/>
      <c r="W38" s="238"/>
      <c r="X38" s="238"/>
      <c r="Y38" s="238"/>
      <c r="Z38" s="240" t="s">
        <v>206</v>
      </c>
      <c r="AA38" s="241">
        <v>6.8715312845533699E-2</v>
      </c>
      <c r="AB38" s="241">
        <v>-1.2023722822037683E-2</v>
      </c>
      <c r="AC38" s="240"/>
      <c r="AD38" s="240" t="s">
        <v>206</v>
      </c>
      <c r="AE38" s="241">
        <v>6.7634882360427612E-2</v>
      </c>
      <c r="AF38" s="241">
        <v>-5.2026269293068451E-2</v>
      </c>
      <c r="AG38" s="240"/>
      <c r="AH38" s="240" t="s">
        <v>206</v>
      </c>
      <c r="AI38" s="241">
        <v>6.8522051849220555E-2</v>
      </c>
      <c r="AJ38" s="241">
        <v>-2.7999117117938396E-2</v>
      </c>
      <c r="AK38" s="240"/>
    </row>
    <row r="39" spans="1:39" ht="15" customHeight="1">
      <c r="A39" s="238"/>
      <c r="B39" s="238"/>
      <c r="C39" s="238"/>
      <c r="D39" s="238"/>
      <c r="E39" s="238"/>
      <c r="F39" s="238"/>
      <c r="G39" s="238"/>
      <c r="H39" s="238"/>
      <c r="I39" s="238"/>
      <c r="J39" s="238"/>
      <c r="K39" s="238"/>
      <c r="L39" s="238"/>
      <c r="M39" s="238"/>
      <c r="N39" s="238"/>
      <c r="O39" s="238"/>
      <c r="P39" s="238"/>
      <c r="Q39" s="238"/>
      <c r="R39" s="238"/>
      <c r="S39" s="238"/>
      <c r="T39" s="238"/>
      <c r="U39" s="238"/>
      <c r="V39" s="238"/>
      <c r="W39" s="238"/>
      <c r="X39" s="238"/>
      <c r="Y39" s="238"/>
      <c r="Z39" s="240" t="s">
        <v>207</v>
      </c>
      <c r="AA39" s="241">
        <v>9.2903636992539868E-2</v>
      </c>
      <c r="AB39" s="241">
        <v>1.3513406253361638E-2</v>
      </c>
      <c r="AC39" s="240"/>
      <c r="AD39" s="240" t="s">
        <v>207</v>
      </c>
      <c r="AE39" s="241">
        <v>8.0935625370566977E-2</v>
      </c>
      <c r="AF39" s="241">
        <v>-2.376697641821451E-2</v>
      </c>
      <c r="AG39" s="240"/>
      <c r="AH39" s="240" t="s">
        <v>207</v>
      </c>
      <c r="AI39" s="241">
        <v>8.6158597028014441E-2</v>
      </c>
      <c r="AJ39" s="241">
        <v>8.4440500189259633E-4</v>
      </c>
      <c r="AK39" s="240"/>
    </row>
    <row r="40" spans="1:39" ht="15" customHeight="1">
      <c r="A40" s="238"/>
      <c r="B40" s="238"/>
      <c r="C40" s="238"/>
      <c r="D40" s="238"/>
      <c r="E40" s="238"/>
      <c r="F40" s="238"/>
      <c r="G40" s="238"/>
      <c r="H40" s="238"/>
      <c r="I40" s="238"/>
      <c r="J40" s="238"/>
      <c r="K40" s="238"/>
      <c r="L40" s="238"/>
      <c r="M40" s="238"/>
      <c r="N40" s="238"/>
      <c r="O40" s="238"/>
      <c r="P40" s="238"/>
      <c r="Q40" s="238"/>
      <c r="R40" s="238"/>
      <c r="S40" s="238"/>
      <c r="T40" s="238"/>
      <c r="U40" s="238"/>
      <c r="V40" s="238"/>
      <c r="W40" s="238"/>
      <c r="X40" s="238"/>
      <c r="Y40" s="238"/>
      <c r="Z40" s="240" t="s">
        <v>208</v>
      </c>
      <c r="AA40" s="241">
        <v>0.10074488478716503</v>
      </c>
      <c r="AB40" s="241">
        <v>1.4873865078394033E-2</v>
      </c>
      <c r="AC40" s="240"/>
      <c r="AD40" s="240" t="s">
        <v>208</v>
      </c>
      <c r="AE40" s="241">
        <v>8.4121339467344292E-2</v>
      </c>
      <c r="AF40" s="241">
        <v>-2.3986076114950662E-2</v>
      </c>
      <c r="AG40" s="240"/>
      <c r="AH40" s="240" t="s">
        <v>208</v>
      </c>
      <c r="AI40" s="241">
        <v>9.8328483445521045E-2</v>
      </c>
      <c r="AJ40" s="241">
        <v>2.2550924456453457E-4</v>
      </c>
      <c r="AK40" s="240"/>
    </row>
    <row r="41" spans="1:39" ht="15" customHeight="1">
      <c r="A41" s="238"/>
      <c r="B41" s="238"/>
      <c r="C41" s="238"/>
      <c r="D41" s="238"/>
      <c r="E41" s="238"/>
      <c r="F41" s="238"/>
      <c r="G41" s="238"/>
      <c r="H41" s="238"/>
      <c r="I41" s="238"/>
      <c r="J41" s="238"/>
      <c r="K41" s="238"/>
      <c r="L41" s="238"/>
      <c r="M41" s="238"/>
      <c r="N41" s="238"/>
      <c r="O41" s="238"/>
      <c r="P41" s="238"/>
      <c r="Q41" s="238"/>
      <c r="R41" s="238"/>
      <c r="S41" s="238"/>
      <c r="T41" s="238"/>
      <c r="U41" s="238"/>
      <c r="V41" s="238"/>
      <c r="W41" s="238"/>
      <c r="X41" s="238"/>
      <c r="Y41" s="238"/>
      <c r="Z41" s="240" t="s">
        <v>209</v>
      </c>
      <c r="AA41" s="241">
        <v>9.4909456423107053E-2</v>
      </c>
      <c r="AB41" s="241">
        <v>1.2042047645319798E-2</v>
      </c>
      <c r="AC41" s="240"/>
      <c r="AD41" s="240" t="s">
        <v>209</v>
      </c>
      <c r="AE41" s="241">
        <v>7.7750834127204627E-2</v>
      </c>
      <c r="AF41" s="241">
        <v>-2.5859921395592948E-2</v>
      </c>
      <c r="AG41" s="240"/>
      <c r="AH41" s="240" t="s">
        <v>209</v>
      </c>
      <c r="AI41" s="241">
        <v>9.940200064407477E-2</v>
      </c>
      <c r="AJ41" s="241">
        <v>-3.2136817372885674E-3</v>
      </c>
      <c r="AK41" s="240"/>
    </row>
    <row r="42" spans="1:39" ht="15" customHeight="1">
      <c r="A42" s="238"/>
      <c r="B42" s="238"/>
      <c r="C42" s="238"/>
      <c r="D42" s="238"/>
      <c r="E42" s="238"/>
      <c r="F42" s="238"/>
      <c r="G42" s="238"/>
      <c r="H42" s="238"/>
      <c r="I42" s="238"/>
      <c r="J42" s="238"/>
      <c r="K42" s="238"/>
      <c r="L42" s="238"/>
      <c r="M42" s="238"/>
      <c r="N42" s="238"/>
      <c r="O42" s="238"/>
      <c r="P42" s="238"/>
      <c r="Q42" s="238"/>
      <c r="R42" s="238"/>
      <c r="S42" s="238"/>
      <c r="T42" s="238"/>
      <c r="U42" s="238"/>
      <c r="V42" s="238"/>
      <c r="W42" s="238"/>
      <c r="X42" s="238"/>
      <c r="Y42" s="238"/>
      <c r="Z42" s="240" t="s">
        <v>210</v>
      </c>
      <c r="AA42" s="241">
        <v>9.0290162283593392E-2</v>
      </c>
      <c r="AC42" s="240"/>
      <c r="AD42" s="240" t="s">
        <v>210</v>
      </c>
      <c r="AE42" s="241">
        <v>6.8637918315036045E-2</v>
      </c>
      <c r="AG42" s="240"/>
      <c r="AH42" s="240" t="s">
        <v>210</v>
      </c>
      <c r="AI42" s="241">
        <v>9.2844062944951983E-2</v>
      </c>
      <c r="AK42" s="240"/>
    </row>
    <row r="43" spans="1:39" ht="15" customHeight="1">
      <c r="A43" s="238"/>
      <c r="B43" s="238"/>
      <c r="C43" s="238"/>
      <c r="D43" s="238"/>
      <c r="E43" s="238"/>
      <c r="F43" s="238"/>
      <c r="G43" s="238"/>
      <c r="H43" s="238"/>
      <c r="I43" s="238"/>
      <c r="J43" s="238"/>
      <c r="K43" s="238"/>
      <c r="L43" s="238"/>
      <c r="M43" s="238"/>
      <c r="N43" s="238"/>
      <c r="O43" s="238"/>
      <c r="P43" s="238"/>
      <c r="Q43" s="238"/>
      <c r="R43" s="238"/>
      <c r="S43" s="238"/>
      <c r="T43" s="238"/>
      <c r="U43" s="238"/>
      <c r="V43" s="238"/>
      <c r="W43" s="238"/>
      <c r="X43" s="238"/>
      <c r="Y43" s="238"/>
      <c r="Z43" s="240" t="s">
        <v>211</v>
      </c>
      <c r="AA43" s="241">
        <v>8.2150303625241602E-2</v>
      </c>
      <c r="AC43" s="240"/>
      <c r="AD43" s="240" t="s">
        <v>211</v>
      </c>
      <c r="AE43" s="241">
        <v>5.6846746119525449E-2</v>
      </c>
      <c r="AG43" s="240"/>
      <c r="AH43" s="240" t="s">
        <v>211</v>
      </c>
      <c r="AI43" s="241">
        <v>8.5496124241785196E-2</v>
      </c>
      <c r="AK43" s="240"/>
    </row>
    <row r="44" spans="1:39" ht="15" customHeight="1">
      <c r="A44" s="238"/>
      <c r="B44" s="238"/>
      <c r="C44" s="238"/>
      <c r="D44" s="238"/>
      <c r="E44" s="238"/>
      <c r="F44" s="238"/>
      <c r="G44" s="238"/>
      <c r="H44" s="238"/>
      <c r="I44" s="238"/>
      <c r="J44" s="238"/>
      <c r="K44" s="238"/>
      <c r="L44" s="238"/>
      <c r="M44" s="238"/>
      <c r="N44" s="238"/>
      <c r="O44" s="238"/>
      <c r="P44" s="238"/>
      <c r="Q44" s="238"/>
      <c r="R44" s="238"/>
      <c r="S44" s="238"/>
      <c r="T44" s="238"/>
      <c r="U44" s="238"/>
      <c r="V44" s="238"/>
      <c r="W44" s="238"/>
      <c r="X44" s="238"/>
      <c r="Y44" s="238"/>
      <c r="Z44" s="240" t="s">
        <v>212</v>
      </c>
      <c r="AA44" s="241">
        <v>7.0817381667195894E-2</v>
      </c>
      <c r="AC44" s="240"/>
      <c r="AD44" s="240" t="s">
        <v>212</v>
      </c>
      <c r="AE44" s="241">
        <v>4.1841214184188825E-2</v>
      </c>
      <c r="AG44" s="240"/>
      <c r="AH44" s="240" t="s">
        <v>212</v>
      </c>
      <c r="AI44" s="241">
        <v>7.0526888604864404E-2</v>
      </c>
      <c r="AK44" s="240"/>
    </row>
    <row r="45" spans="1:39" ht="15" customHeight="1">
      <c r="A45" s="238"/>
      <c r="B45" s="238"/>
      <c r="C45" s="238"/>
      <c r="D45" s="238"/>
      <c r="E45" s="238"/>
      <c r="F45" s="238"/>
      <c r="G45" s="238"/>
      <c r="H45" s="238"/>
      <c r="I45" s="238"/>
      <c r="J45" s="238"/>
      <c r="K45" s="238"/>
      <c r="L45" s="238"/>
      <c r="M45" s="238"/>
      <c r="N45" s="238"/>
      <c r="O45" s="238"/>
      <c r="P45" s="238"/>
      <c r="Q45" s="238"/>
      <c r="R45" s="238"/>
      <c r="S45" s="238"/>
      <c r="T45" s="238"/>
      <c r="U45" s="238"/>
      <c r="V45" s="238"/>
      <c r="W45" s="238"/>
      <c r="X45" s="238"/>
      <c r="Y45" s="238"/>
      <c r="Z45" s="240" t="s">
        <v>213</v>
      </c>
      <c r="AA45" s="241">
        <v>6.1954659598844726E-2</v>
      </c>
      <c r="AC45" s="240"/>
      <c r="AD45" s="240" t="s">
        <v>213</v>
      </c>
      <c r="AE45" s="241">
        <v>3.0319697512395861E-2</v>
      </c>
      <c r="AG45" s="240"/>
      <c r="AH45" s="240" t="s">
        <v>213</v>
      </c>
      <c r="AI45" s="241">
        <v>6.2552353605993996E-2</v>
      </c>
      <c r="AK45" s="240"/>
    </row>
    <row r="46" spans="1:39" ht="15" customHeight="1">
      <c r="A46" s="238"/>
      <c r="B46" s="238"/>
      <c r="C46" s="238"/>
      <c r="D46" s="238"/>
      <c r="E46" s="238"/>
      <c r="F46" s="238"/>
      <c r="G46" s="238"/>
      <c r="H46" s="238"/>
      <c r="I46" s="238"/>
      <c r="J46" s="238"/>
      <c r="K46" s="238"/>
      <c r="L46" s="238"/>
      <c r="M46" s="238"/>
      <c r="N46" s="238"/>
      <c r="O46" s="238"/>
      <c r="P46" s="238"/>
      <c r="Q46" s="238"/>
      <c r="R46" s="238"/>
      <c r="S46" s="238"/>
      <c r="T46" s="238"/>
      <c r="U46" s="238"/>
      <c r="V46" s="238"/>
      <c r="W46" s="238"/>
      <c r="X46" s="238"/>
      <c r="Y46" s="238"/>
      <c r="Z46" s="240" t="s">
        <v>214</v>
      </c>
      <c r="AA46" s="241">
        <v>5.6370216489294196E-2</v>
      </c>
      <c r="AC46" s="240"/>
      <c r="AD46" s="240" t="s">
        <v>214</v>
      </c>
      <c r="AE46" s="241">
        <v>2.2421777253976812E-2</v>
      </c>
      <c r="AG46" s="240"/>
      <c r="AH46" s="240" t="s">
        <v>214</v>
      </c>
      <c r="AI46" s="241">
        <v>5.6038250010495713E-2</v>
      </c>
      <c r="AK46" s="240"/>
    </row>
    <row r="47" spans="1:39" ht="15" customHeight="1">
      <c r="A47" s="238"/>
      <c r="B47" s="238"/>
      <c r="C47" s="238"/>
      <c r="D47" s="238"/>
      <c r="E47" s="238"/>
      <c r="F47" s="238"/>
      <c r="G47" s="238"/>
      <c r="H47" s="238"/>
      <c r="I47" s="238"/>
      <c r="J47" s="238"/>
      <c r="K47" s="238"/>
      <c r="L47" s="238"/>
      <c r="M47" s="238"/>
      <c r="N47" s="238"/>
      <c r="O47" s="238"/>
      <c r="P47" s="238"/>
      <c r="Q47" s="238"/>
      <c r="R47" s="238"/>
      <c r="S47" s="238"/>
      <c r="T47" s="238"/>
      <c r="U47" s="238"/>
      <c r="V47" s="238"/>
      <c r="W47" s="238"/>
      <c r="X47" s="238"/>
      <c r="Y47" s="238"/>
    </row>
    <row r="48" spans="1:39" ht="15" customHeight="1">
      <c r="A48" s="238"/>
      <c r="B48" s="238"/>
      <c r="C48" s="238"/>
      <c r="D48" s="238"/>
      <c r="E48" s="238"/>
      <c r="F48" s="238"/>
      <c r="G48" s="238"/>
      <c r="H48" s="238"/>
      <c r="I48" s="238"/>
      <c r="J48" s="238"/>
      <c r="K48" s="238"/>
      <c r="L48" s="238"/>
      <c r="M48" s="238"/>
      <c r="N48" s="238"/>
      <c r="O48" s="238"/>
      <c r="P48" s="238"/>
      <c r="Q48" s="238"/>
      <c r="R48" s="238"/>
      <c r="S48" s="238"/>
      <c r="T48" s="238"/>
      <c r="U48" s="238"/>
      <c r="V48" s="238"/>
      <c r="W48" s="238"/>
      <c r="X48" s="238"/>
      <c r="Y48" s="238"/>
    </row>
    <row r="49" spans="1:25" ht="15" customHeight="1">
      <c r="A49" s="238"/>
      <c r="B49" s="238"/>
      <c r="C49" s="238"/>
      <c r="D49" s="238"/>
      <c r="E49" s="238"/>
      <c r="F49" s="238"/>
      <c r="G49" s="238"/>
      <c r="H49" s="238"/>
      <c r="I49" s="238"/>
      <c r="J49" s="238"/>
      <c r="K49" s="238"/>
      <c r="L49" s="238"/>
      <c r="M49" s="238"/>
      <c r="N49" s="238"/>
      <c r="O49" s="238"/>
      <c r="P49" s="238"/>
      <c r="Q49" s="238"/>
      <c r="R49" s="238"/>
      <c r="S49" s="238"/>
      <c r="T49" s="238"/>
      <c r="U49" s="238"/>
      <c r="V49" s="238"/>
      <c r="W49" s="238"/>
      <c r="X49" s="238"/>
      <c r="Y49" s="238"/>
    </row>
    <row r="50" spans="1:25" ht="15" customHeight="1">
      <c r="A50" s="238"/>
      <c r="B50" s="238"/>
      <c r="C50" s="238"/>
      <c r="D50" s="238"/>
      <c r="E50" s="238"/>
      <c r="F50" s="238"/>
      <c r="G50" s="238"/>
      <c r="H50" s="238"/>
      <c r="I50" s="238"/>
      <c r="J50" s="238"/>
      <c r="K50" s="238"/>
      <c r="L50" s="238"/>
      <c r="M50" s="238"/>
      <c r="N50" s="238"/>
      <c r="O50" s="238"/>
      <c r="P50" s="238"/>
      <c r="Q50" s="238"/>
      <c r="R50" s="238"/>
      <c r="S50" s="238"/>
      <c r="T50" s="238"/>
      <c r="U50" s="238"/>
      <c r="V50" s="238"/>
      <c r="W50" s="238"/>
      <c r="X50" s="238"/>
      <c r="Y50" s="238"/>
    </row>
    <row r="51" spans="1:25" ht="15" customHeight="1">
      <c r="A51" s="238"/>
      <c r="B51" s="238"/>
      <c r="C51" s="238"/>
      <c r="D51" s="238"/>
      <c r="E51" s="238"/>
      <c r="F51" s="238"/>
      <c r="G51" s="238"/>
      <c r="H51" s="238"/>
      <c r="I51" s="238"/>
      <c r="J51" s="238"/>
      <c r="K51" s="238"/>
      <c r="L51" s="238"/>
      <c r="M51" s="238"/>
      <c r="N51" s="238"/>
      <c r="O51" s="238"/>
      <c r="P51" s="238"/>
      <c r="Q51" s="238"/>
      <c r="R51" s="238"/>
      <c r="S51" s="238"/>
      <c r="T51" s="238"/>
      <c r="U51" s="238"/>
      <c r="V51" s="238"/>
      <c r="W51" s="238"/>
      <c r="X51" s="238"/>
      <c r="Y51" s="238"/>
    </row>
    <row r="52" spans="1:25" ht="15" customHeight="1">
      <c r="A52" s="238"/>
      <c r="B52" s="238"/>
      <c r="C52" s="238"/>
      <c r="D52" s="238"/>
      <c r="E52" s="238"/>
      <c r="F52" s="238"/>
      <c r="G52" s="238"/>
      <c r="H52" s="238"/>
      <c r="I52" s="238"/>
      <c r="J52" s="238"/>
      <c r="K52" s="238"/>
      <c r="L52" s="238"/>
      <c r="M52" s="238"/>
      <c r="N52" s="238"/>
      <c r="O52" s="238"/>
      <c r="P52" s="238"/>
      <c r="Q52" s="238"/>
      <c r="R52" s="238"/>
      <c r="S52" s="238"/>
      <c r="T52" s="238"/>
      <c r="U52" s="238"/>
      <c r="V52" s="238"/>
      <c r="W52" s="238"/>
      <c r="X52" s="238"/>
      <c r="Y52" s="238"/>
    </row>
    <row r="53" spans="1:25" ht="15" customHeight="1">
      <c r="A53" s="238"/>
      <c r="B53" s="238"/>
      <c r="C53" s="238"/>
      <c r="D53" s="238"/>
      <c r="E53" s="238"/>
      <c r="F53" s="238"/>
      <c r="G53" s="238"/>
      <c r="H53" s="238"/>
      <c r="I53" s="238"/>
      <c r="J53" s="238"/>
      <c r="K53" s="238"/>
      <c r="L53" s="238"/>
      <c r="M53" s="238"/>
      <c r="N53" s="238"/>
      <c r="O53" s="238"/>
      <c r="P53" s="238"/>
      <c r="Q53" s="238"/>
      <c r="R53" s="238"/>
      <c r="S53" s="238"/>
      <c r="T53" s="238"/>
      <c r="U53" s="238"/>
      <c r="V53" s="238"/>
      <c r="W53" s="238"/>
      <c r="X53" s="238"/>
      <c r="Y53" s="238"/>
    </row>
    <row r="54" spans="1:25" ht="15" customHeight="1">
      <c r="A54" s="238"/>
      <c r="B54" s="238"/>
      <c r="C54" s="238"/>
      <c r="D54" s="238"/>
      <c r="E54" s="238"/>
      <c r="F54" s="238"/>
      <c r="G54" s="238"/>
      <c r="H54" s="238"/>
      <c r="I54" s="238"/>
      <c r="J54" s="238"/>
      <c r="K54" s="238"/>
      <c r="L54" s="238"/>
      <c r="M54" s="238"/>
      <c r="N54" s="238"/>
      <c r="O54" s="238"/>
      <c r="P54" s="238"/>
      <c r="Q54" s="238"/>
      <c r="R54" s="238"/>
      <c r="S54" s="238"/>
      <c r="T54" s="238"/>
      <c r="U54" s="238"/>
      <c r="V54" s="238"/>
      <c r="W54" s="238"/>
      <c r="X54" s="238"/>
      <c r="Y54" s="238"/>
    </row>
    <row r="55" spans="1:25" ht="15" customHeight="1">
      <c r="A55" s="238"/>
      <c r="B55" s="238"/>
      <c r="C55" s="238"/>
      <c r="D55" s="238"/>
      <c r="E55" s="238"/>
      <c r="F55" s="238"/>
      <c r="G55" s="238"/>
      <c r="H55" s="238"/>
      <c r="I55" s="238"/>
      <c r="J55" s="238"/>
      <c r="K55" s="238"/>
      <c r="L55" s="238"/>
      <c r="M55" s="238"/>
      <c r="N55" s="238"/>
      <c r="O55" s="238"/>
      <c r="P55" s="238"/>
      <c r="Q55" s="238"/>
      <c r="R55" s="238"/>
      <c r="S55" s="238"/>
      <c r="T55" s="238"/>
      <c r="U55" s="238"/>
      <c r="V55" s="238"/>
      <c r="W55" s="238"/>
      <c r="X55" s="238"/>
      <c r="Y55" s="238"/>
    </row>
    <row r="56" spans="1:25" ht="15" customHeight="1">
      <c r="A56" s="238"/>
      <c r="B56" s="238"/>
      <c r="C56" s="238"/>
      <c r="D56" s="238"/>
      <c r="E56" s="238"/>
      <c r="F56" s="238"/>
      <c r="G56" s="238"/>
      <c r="H56" s="238"/>
      <c r="I56" s="238"/>
      <c r="J56" s="238"/>
      <c r="K56" s="238"/>
      <c r="L56" s="238"/>
      <c r="M56" s="238"/>
      <c r="N56" s="238"/>
      <c r="O56" s="238"/>
      <c r="P56" s="238"/>
      <c r="Q56" s="238"/>
      <c r="R56" s="238"/>
      <c r="S56" s="238"/>
      <c r="T56" s="238"/>
      <c r="U56" s="238"/>
      <c r="V56" s="238"/>
      <c r="W56" s="238"/>
      <c r="X56" s="238"/>
      <c r="Y56" s="238"/>
    </row>
    <row r="57" spans="1:25" ht="15" customHeight="1">
      <c r="A57" s="238"/>
      <c r="B57" s="238"/>
      <c r="C57" s="238"/>
      <c r="D57" s="238"/>
      <c r="E57" s="238"/>
      <c r="F57" s="238"/>
      <c r="G57" s="238"/>
      <c r="H57" s="238"/>
      <c r="I57" s="238"/>
      <c r="J57" s="238"/>
      <c r="K57" s="238"/>
      <c r="L57" s="238"/>
      <c r="M57" s="238"/>
      <c r="N57" s="238"/>
      <c r="O57" s="238"/>
      <c r="P57" s="238"/>
      <c r="Q57" s="238"/>
      <c r="R57" s="238"/>
      <c r="S57" s="238"/>
      <c r="T57" s="238"/>
      <c r="U57" s="238"/>
      <c r="V57" s="238"/>
      <c r="W57" s="238"/>
      <c r="X57" s="238"/>
      <c r="Y57" s="238"/>
    </row>
    <row r="58" spans="1:25" ht="15" customHeight="1">
      <c r="A58" s="238"/>
      <c r="B58" s="238"/>
      <c r="C58" s="238"/>
      <c r="D58" s="238"/>
      <c r="E58" s="238"/>
      <c r="F58" s="238"/>
      <c r="G58" s="238"/>
      <c r="H58" s="238"/>
      <c r="I58" s="238"/>
      <c r="J58" s="238"/>
      <c r="K58" s="238"/>
      <c r="L58" s="238"/>
      <c r="M58" s="238"/>
      <c r="N58" s="238"/>
      <c r="O58" s="238"/>
      <c r="P58" s="238"/>
      <c r="Q58" s="238"/>
      <c r="R58" s="238"/>
      <c r="S58" s="238"/>
      <c r="T58" s="238"/>
      <c r="U58" s="238"/>
      <c r="V58" s="238"/>
      <c r="W58" s="238"/>
      <c r="X58" s="238"/>
      <c r="Y58" s="238"/>
    </row>
    <row r="59" spans="1:25" ht="15" customHeight="1">
      <c r="A59" s="238"/>
      <c r="B59" s="238"/>
      <c r="C59" s="238"/>
      <c r="D59" s="238"/>
      <c r="E59" s="238"/>
      <c r="F59" s="238"/>
      <c r="G59" s="238"/>
      <c r="H59" s="238"/>
      <c r="I59" s="238"/>
      <c r="J59" s="238"/>
      <c r="K59" s="238"/>
      <c r="L59" s="238"/>
      <c r="M59" s="238"/>
      <c r="N59" s="238"/>
      <c r="O59" s="238"/>
      <c r="P59" s="238"/>
      <c r="Q59" s="238"/>
      <c r="R59" s="238"/>
      <c r="S59" s="238"/>
      <c r="T59" s="238"/>
      <c r="U59" s="238"/>
      <c r="V59" s="238"/>
      <c r="W59" s="238"/>
      <c r="X59" s="238"/>
      <c r="Y59" s="238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B661F-E40E-40C3-B009-ECAFE486AAEC}">
  <sheetPr>
    <pageSetUpPr fitToPage="1"/>
  </sheetPr>
  <dimension ref="A1:AS65"/>
  <sheetViews>
    <sheetView showGridLines="0" zoomScale="70" zoomScaleNormal="70" zoomScalePageLayoutView="60" workbookViewId="0">
      <selection activeCell="P37" sqref="P37"/>
    </sheetView>
  </sheetViews>
  <sheetFormatPr baseColWidth="10" defaultColWidth="11.42578125" defaultRowHeight="15" customHeight="1"/>
  <cols>
    <col min="1" max="1" width="3.7109375" style="151" customWidth="1"/>
    <col min="2" max="8" width="11.5703125" style="151" customWidth="1"/>
    <col min="9" max="9" width="3.7109375" style="151" customWidth="1"/>
    <col min="10" max="16" width="11.5703125" style="151" customWidth="1"/>
    <col min="17" max="17" width="3.7109375" style="151" customWidth="1"/>
    <col min="18" max="24" width="11.5703125" style="151" customWidth="1"/>
    <col min="25" max="25" width="11.5703125" style="230" customWidth="1"/>
    <col min="26" max="27" width="12.85546875" style="230" customWidth="1"/>
    <col min="28" max="28" width="12.85546875" style="39" customWidth="1"/>
    <col min="29" max="29" width="12.85546875" style="231" customWidth="1"/>
    <col min="30" max="31" width="12.85546875" style="39" customWidth="1"/>
    <col min="32" max="32" width="12.85546875" style="231" customWidth="1"/>
    <col min="33" max="34" width="12.85546875" style="39" customWidth="1"/>
    <col min="35" max="35" width="12.85546875" style="231" customWidth="1"/>
    <col min="36" max="41" width="12.85546875" style="39" customWidth="1"/>
    <col min="42" max="45" width="12.85546875" style="230" customWidth="1"/>
    <col min="46" max="63" width="12.85546875" style="151" customWidth="1"/>
    <col min="64" max="16384" width="11.42578125" style="151"/>
  </cols>
  <sheetData>
    <row r="1" spans="1:42" ht="26.25">
      <c r="B1" s="228" t="s">
        <v>227</v>
      </c>
      <c r="C1" s="229"/>
      <c r="D1" s="229"/>
      <c r="E1" s="229"/>
      <c r="F1" s="229"/>
      <c r="G1" s="229"/>
      <c r="H1" s="229"/>
      <c r="J1" s="32"/>
      <c r="K1" s="32"/>
      <c r="L1" s="32"/>
      <c r="M1" s="32"/>
      <c r="N1" s="32"/>
      <c r="O1" s="32"/>
      <c r="P1" s="32"/>
      <c r="Q1" s="32"/>
      <c r="R1" s="32"/>
      <c r="S1" s="32"/>
      <c r="T1" s="229"/>
      <c r="U1" s="229"/>
      <c r="V1" s="229"/>
      <c r="W1" s="229"/>
      <c r="X1" s="229"/>
      <c r="Z1" s="230" t="s">
        <v>196</v>
      </c>
      <c r="AB1" s="39" t="s">
        <v>228</v>
      </c>
    </row>
    <row r="2" spans="1:42" ht="15" customHeight="1">
      <c r="A2" s="32"/>
      <c r="B2" s="229"/>
      <c r="C2" s="229"/>
      <c r="D2" s="229"/>
      <c r="E2" s="229"/>
      <c r="F2" s="229"/>
      <c r="G2" s="229"/>
      <c r="H2" s="229"/>
      <c r="J2" s="32"/>
      <c r="K2" s="32"/>
      <c r="L2" s="32"/>
      <c r="M2" s="32"/>
      <c r="N2" s="32"/>
      <c r="O2" s="32"/>
      <c r="P2" s="32"/>
      <c r="Q2" s="32"/>
      <c r="R2" s="32"/>
      <c r="S2" s="32"/>
      <c r="T2" s="229"/>
      <c r="U2" s="229"/>
      <c r="V2" s="229"/>
      <c r="W2" s="229"/>
      <c r="X2" s="229"/>
      <c r="Z2" s="230" t="s">
        <v>197</v>
      </c>
      <c r="AB2" s="39" t="s">
        <v>229</v>
      </c>
    </row>
    <row r="3" spans="1:42" ht="15" customHeight="1">
      <c r="A3" s="229"/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Z3" s="230" t="s">
        <v>198</v>
      </c>
      <c r="AB3" s="39" t="s">
        <v>230</v>
      </c>
    </row>
    <row r="4" spans="1:42" ht="15" customHeight="1">
      <c r="A4" s="229"/>
      <c r="B4" s="229"/>
      <c r="C4" s="229"/>
      <c r="D4" s="229"/>
      <c r="E4" s="229"/>
      <c r="F4" s="229"/>
      <c r="G4" s="229"/>
      <c r="H4" s="229"/>
      <c r="I4" s="229"/>
      <c r="J4" s="229"/>
      <c r="K4" s="229"/>
      <c r="L4" s="229"/>
      <c r="M4" s="229"/>
      <c r="N4" s="229"/>
      <c r="O4" s="229"/>
      <c r="P4" s="229"/>
      <c r="Q4" s="229"/>
      <c r="R4" s="229"/>
      <c r="S4" s="229"/>
      <c r="T4" s="229"/>
      <c r="U4" s="229"/>
      <c r="V4" s="229"/>
      <c r="W4" s="229"/>
      <c r="X4" s="229"/>
      <c r="AB4" s="39" t="s">
        <v>231</v>
      </c>
    </row>
    <row r="5" spans="1:42" ht="15" customHeight="1">
      <c r="A5" s="229"/>
      <c r="B5" s="229"/>
      <c r="C5" s="229"/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  <c r="AB5" s="39" t="s">
        <v>232</v>
      </c>
    </row>
    <row r="6" spans="1:42" ht="15" customHeight="1">
      <c r="A6" s="229"/>
      <c r="B6" s="229"/>
      <c r="C6" s="229"/>
      <c r="D6" s="229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29"/>
      <c r="S6" s="229"/>
      <c r="T6" s="229"/>
      <c r="U6" s="229"/>
      <c r="V6" s="229"/>
      <c r="W6" s="229"/>
      <c r="X6" s="233" t="s">
        <v>199</v>
      </c>
      <c r="Z6" s="234" t="s">
        <v>200</v>
      </c>
      <c r="AA6" s="234"/>
    </row>
    <row r="7" spans="1:42" ht="15" customHeight="1">
      <c r="A7" s="229"/>
      <c r="B7" s="229"/>
      <c r="C7" s="229"/>
      <c r="D7" s="229"/>
      <c r="E7" s="229"/>
      <c r="F7" s="229"/>
      <c r="G7" s="229"/>
      <c r="H7" s="229"/>
      <c r="I7" s="229"/>
      <c r="J7" s="229"/>
      <c r="K7" s="229"/>
      <c r="L7" s="229"/>
      <c r="M7" s="229"/>
      <c r="N7" s="229"/>
      <c r="O7" s="229"/>
      <c r="P7" s="229"/>
      <c r="Q7" s="229"/>
      <c r="R7" s="229"/>
      <c r="S7" s="229"/>
      <c r="T7" s="229"/>
      <c r="U7" s="229"/>
      <c r="V7" s="229"/>
      <c r="W7" s="229"/>
      <c r="X7" s="229"/>
      <c r="AA7" s="235">
        <v>2019</v>
      </c>
      <c r="AB7" s="248" t="s">
        <v>200</v>
      </c>
      <c r="AE7" s="248" t="s">
        <v>201</v>
      </c>
      <c r="AH7" s="248" t="s">
        <v>202</v>
      </c>
      <c r="AP7" s="235">
        <v>2022</v>
      </c>
    </row>
    <row r="8" spans="1:42" ht="15" customHeight="1" thickBot="1">
      <c r="A8" s="229"/>
      <c r="B8" s="229"/>
      <c r="C8" s="229"/>
      <c r="D8" s="229"/>
      <c r="E8" s="229"/>
      <c r="F8" s="229"/>
      <c r="G8" s="229"/>
      <c r="H8" s="229"/>
      <c r="I8" s="229"/>
      <c r="J8" s="229"/>
      <c r="K8" s="229"/>
      <c r="L8" s="229"/>
      <c r="M8" s="229"/>
      <c r="N8" s="229"/>
      <c r="O8" s="229"/>
      <c r="P8" s="229"/>
      <c r="Q8" s="229"/>
      <c r="R8" s="229"/>
      <c r="S8" s="229"/>
      <c r="T8" s="229"/>
      <c r="U8" s="229"/>
      <c r="V8" s="229"/>
      <c r="W8" s="229"/>
      <c r="X8" s="229"/>
      <c r="Z8" s="230" t="s">
        <v>203</v>
      </c>
      <c r="AA8" s="236">
        <v>46820440</v>
      </c>
      <c r="AP8" s="236">
        <v>8185760</v>
      </c>
    </row>
    <row r="9" spans="1:42" ht="15" customHeight="1">
      <c r="A9" s="229"/>
      <c r="B9" s="229"/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  <c r="P9" s="229"/>
      <c r="Q9" s="229"/>
      <c r="R9" s="229"/>
      <c r="S9" s="229"/>
      <c r="T9" s="229"/>
      <c r="U9" s="229"/>
      <c r="V9" s="229"/>
      <c r="W9" s="229"/>
      <c r="X9" s="229"/>
      <c r="Z9" s="230" t="s">
        <v>204</v>
      </c>
      <c r="AA9" s="236">
        <v>44583561</v>
      </c>
      <c r="AB9" s="249">
        <v>44317</v>
      </c>
      <c r="AC9" s="231">
        <v>522.706906</v>
      </c>
      <c r="AE9" s="249">
        <v>44317</v>
      </c>
      <c r="AF9" s="231">
        <v>161.265244</v>
      </c>
      <c r="AH9" s="249">
        <v>44317</v>
      </c>
      <c r="AI9" s="231">
        <v>79.880838999999995</v>
      </c>
      <c r="AK9" s="250" t="s">
        <v>223</v>
      </c>
      <c r="AL9" s="251">
        <v>2022</v>
      </c>
      <c r="AP9" s="236">
        <v>7406116</v>
      </c>
    </row>
    <row r="10" spans="1:42" ht="15" customHeight="1" thickBot="1">
      <c r="A10" s="229"/>
      <c r="B10" s="229"/>
      <c r="C10" s="229"/>
      <c r="D10" s="229"/>
      <c r="E10" s="229"/>
      <c r="F10" s="229"/>
      <c r="G10" s="229"/>
      <c r="H10" s="229"/>
      <c r="I10" s="229"/>
      <c r="J10" s="229"/>
      <c r="K10" s="229"/>
      <c r="L10" s="229"/>
      <c r="M10" s="229"/>
      <c r="N10" s="229"/>
      <c r="O10" s="229"/>
      <c r="P10" s="229"/>
      <c r="Q10" s="229"/>
      <c r="R10" s="229"/>
      <c r="S10" s="229"/>
      <c r="T10" s="229"/>
      <c r="U10" s="229"/>
      <c r="V10" s="229"/>
      <c r="W10" s="229"/>
      <c r="X10" s="229"/>
      <c r="Z10" s="230" t="s">
        <v>205</v>
      </c>
      <c r="AA10" s="236">
        <v>48353601</v>
      </c>
      <c r="AB10" s="249">
        <v>44348</v>
      </c>
      <c r="AC10" s="231">
        <v>527.37724200000002</v>
      </c>
      <c r="AE10" s="249">
        <v>44348</v>
      </c>
      <c r="AF10" s="231">
        <v>161.762745</v>
      </c>
      <c r="AH10" s="249">
        <v>44348</v>
      </c>
      <c r="AI10" s="231">
        <v>80.977176999999998</v>
      </c>
      <c r="AK10" s="252" t="s">
        <v>233</v>
      </c>
      <c r="AL10" s="253">
        <v>2021</v>
      </c>
      <c r="AP10" s="236">
        <v>6819146</v>
      </c>
    </row>
    <row r="11" spans="1:42" ht="15" customHeight="1">
      <c r="A11" s="229"/>
      <c r="B11" s="229"/>
      <c r="C11" s="229"/>
      <c r="D11" s="229"/>
      <c r="E11" s="229"/>
      <c r="F11" s="229"/>
      <c r="G11" s="229"/>
      <c r="H11" s="229"/>
      <c r="I11" s="229"/>
      <c r="J11" s="229"/>
      <c r="K11" s="229"/>
      <c r="L11" s="229"/>
      <c r="M11" s="229"/>
      <c r="N11" s="229"/>
      <c r="O11" s="229"/>
      <c r="P11" s="229"/>
      <c r="Q11" s="229"/>
      <c r="R11" s="229"/>
      <c r="S11" s="229"/>
      <c r="T11" s="229"/>
      <c r="U11" s="229"/>
      <c r="V11" s="229"/>
      <c r="W11" s="229"/>
      <c r="X11" s="229"/>
      <c r="Z11" s="230" t="s">
        <v>206</v>
      </c>
      <c r="AA11" s="236">
        <v>46400443</v>
      </c>
      <c r="AB11" s="249">
        <v>44378</v>
      </c>
      <c r="AC11" s="231">
        <v>531.21098400000005</v>
      </c>
      <c r="AE11" s="249">
        <v>44378</v>
      </c>
      <c r="AF11" s="231">
        <v>162.63255899999999</v>
      </c>
      <c r="AH11" s="249">
        <v>44378</v>
      </c>
      <c r="AI11" s="231">
        <v>82.306852000000006</v>
      </c>
      <c r="AP11" s="236">
        <v>7881967</v>
      </c>
    </row>
    <row r="12" spans="1:42" ht="15" customHeight="1">
      <c r="A12" s="229"/>
      <c r="B12" s="229"/>
      <c r="C12" s="229"/>
      <c r="D12" s="229"/>
      <c r="E12" s="229"/>
      <c r="F12" s="229"/>
      <c r="G12" s="229"/>
      <c r="H12" s="229"/>
      <c r="I12" s="229"/>
      <c r="J12" s="229"/>
      <c r="K12" s="229"/>
      <c r="L12" s="229"/>
      <c r="M12" s="229"/>
      <c r="N12" s="229"/>
      <c r="O12" s="229"/>
      <c r="P12" s="229"/>
      <c r="Q12" s="229"/>
      <c r="R12" s="229"/>
      <c r="S12" s="229"/>
      <c r="T12" s="229"/>
      <c r="U12" s="229"/>
      <c r="V12" s="229"/>
      <c r="W12" s="229"/>
      <c r="X12" s="229"/>
      <c r="Z12" s="230" t="s">
        <v>207</v>
      </c>
      <c r="AA12" s="236">
        <v>51071331</v>
      </c>
      <c r="AB12" s="249">
        <v>44409</v>
      </c>
      <c r="AC12" s="231">
        <v>537.04507799999999</v>
      </c>
      <c r="AE12" s="249">
        <v>44409</v>
      </c>
      <c r="AF12" s="231">
        <v>165.14293799999999</v>
      </c>
      <c r="AH12" s="249">
        <v>44409</v>
      </c>
      <c r="AI12" s="231">
        <v>84.045151000000004</v>
      </c>
      <c r="AP12" s="236">
        <v>8087600</v>
      </c>
    </row>
    <row r="13" spans="1:42" ht="15" customHeight="1">
      <c r="A13" s="229"/>
      <c r="B13" s="229"/>
      <c r="C13" s="229"/>
      <c r="D13" s="229"/>
      <c r="E13" s="229"/>
      <c r="F13" s="229"/>
      <c r="G13" s="229"/>
      <c r="H13" s="229"/>
      <c r="I13" s="229"/>
      <c r="J13" s="229"/>
      <c r="K13" s="229"/>
      <c r="L13" s="229"/>
      <c r="M13" s="229"/>
      <c r="N13" s="229"/>
      <c r="O13" s="229"/>
      <c r="P13" s="229"/>
      <c r="Q13" s="229"/>
      <c r="R13" s="229"/>
      <c r="S13" s="229"/>
      <c r="T13" s="229"/>
      <c r="U13" s="229"/>
      <c r="V13" s="229"/>
      <c r="W13" s="229"/>
      <c r="X13" s="229"/>
      <c r="Z13" s="230" t="s">
        <v>208</v>
      </c>
      <c r="AA13" s="236">
        <v>47139627</v>
      </c>
      <c r="AB13" s="249">
        <v>44440</v>
      </c>
      <c r="AC13" s="231">
        <v>538.74828400000001</v>
      </c>
      <c r="AE13" s="249">
        <v>44440</v>
      </c>
      <c r="AF13" s="231">
        <v>166.10875799999999</v>
      </c>
      <c r="AH13" s="249">
        <v>44440</v>
      </c>
      <c r="AI13" s="231">
        <v>84.124979999999994</v>
      </c>
      <c r="AP13" s="236">
        <v>7884812</v>
      </c>
    </row>
    <row r="14" spans="1:42" ht="15" customHeight="1">
      <c r="A14" s="229"/>
      <c r="B14" s="229"/>
      <c r="C14" s="229"/>
      <c r="D14" s="229"/>
      <c r="E14" s="229"/>
      <c r="F14" s="229"/>
      <c r="G14" s="229"/>
      <c r="H14" s="229"/>
      <c r="I14" s="229"/>
      <c r="J14" s="229"/>
      <c r="K14" s="229"/>
      <c r="L14" s="229"/>
      <c r="M14" s="229"/>
      <c r="N14" s="229"/>
      <c r="O14" s="229"/>
      <c r="P14" s="229"/>
      <c r="Q14" s="229"/>
      <c r="R14" s="229"/>
      <c r="S14" s="229"/>
      <c r="T14" s="229"/>
      <c r="U14" s="229"/>
      <c r="V14" s="229"/>
      <c r="W14" s="229"/>
      <c r="X14" s="229"/>
      <c r="Z14" s="230" t="s">
        <v>209</v>
      </c>
      <c r="AA14" s="236">
        <v>48818378</v>
      </c>
      <c r="AB14" s="249">
        <v>44470</v>
      </c>
      <c r="AC14" s="231">
        <v>539.75075300000003</v>
      </c>
      <c r="AE14" s="249">
        <v>44470</v>
      </c>
      <c r="AF14" s="231">
        <v>167.314605</v>
      </c>
      <c r="AH14" s="249">
        <v>44470</v>
      </c>
      <c r="AI14" s="231">
        <v>84.137287999999998</v>
      </c>
      <c r="AP14" s="236">
        <v>7117785</v>
      </c>
    </row>
    <row r="15" spans="1:42" ht="15" customHeight="1">
      <c r="A15" s="229"/>
      <c r="B15" s="229"/>
      <c r="C15" s="229"/>
      <c r="D15" s="229"/>
      <c r="E15" s="229"/>
      <c r="F15" s="229"/>
      <c r="G15" s="229"/>
      <c r="H15" s="229"/>
      <c r="I15" s="229"/>
      <c r="J15" s="229"/>
      <c r="K15" s="229"/>
      <c r="L15" s="229"/>
      <c r="M15" s="229"/>
      <c r="N15" s="229"/>
      <c r="O15" s="229"/>
      <c r="P15" s="229"/>
      <c r="Q15" s="229"/>
      <c r="R15" s="229"/>
      <c r="S15" s="229"/>
      <c r="T15" s="229"/>
      <c r="U15" s="229"/>
      <c r="V15" s="229"/>
      <c r="W15" s="229"/>
      <c r="X15" s="229"/>
      <c r="Z15" s="230" t="s">
        <v>210</v>
      </c>
      <c r="AA15" s="236">
        <v>48198107</v>
      </c>
      <c r="AB15" s="249">
        <v>44501</v>
      </c>
      <c r="AC15" s="231">
        <v>541.77923399999997</v>
      </c>
      <c r="AE15" s="249">
        <v>44501</v>
      </c>
      <c r="AF15" s="231">
        <v>169.77769900000001</v>
      </c>
      <c r="AH15" s="249">
        <v>44501</v>
      </c>
      <c r="AI15" s="231">
        <v>83.789527000000007</v>
      </c>
      <c r="AP15" s="236"/>
    </row>
    <row r="16" spans="1:42" ht="15" customHeight="1">
      <c r="A16" s="229"/>
      <c r="B16" s="229"/>
      <c r="C16" s="229"/>
      <c r="D16" s="229"/>
      <c r="E16" s="229"/>
      <c r="F16" s="229"/>
      <c r="G16" s="229"/>
      <c r="H16" s="229"/>
      <c r="I16" s="229"/>
      <c r="J16" s="229"/>
      <c r="K16" s="229"/>
      <c r="L16" s="229"/>
      <c r="M16" s="229"/>
      <c r="N16" s="229"/>
      <c r="O16" s="229"/>
      <c r="P16" s="229"/>
      <c r="Q16" s="229"/>
      <c r="R16" s="229"/>
      <c r="S16" s="229"/>
      <c r="T16" s="229"/>
      <c r="U16" s="229"/>
      <c r="V16" s="229"/>
      <c r="W16" s="229"/>
      <c r="X16" s="229"/>
      <c r="Z16" s="230" t="s">
        <v>211</v>
      </c>
      <c r="AA16" s="236">
        <v>46635887</v>
      </c>
      <c r="AB16" s="249">
        <v>44531</v>
      </c>
      <c r="AC16" s="231">
        <v>544.40165500000001</v>
      </c>
      <c r="AE16" s="249">
        <v>44531</v>
      </c>
      <c r="AF16" s="231">
        <v>170.85990699999999</v>
      </c>
      <c r="AH16" s="249">
        <v>44531</v>
      </c>
      <c r="AI16" s="231">
        <v>84.980694999999997</v>
      </c>
      <c r="AP16" s="236"/>
    </row>
    <row r="17" spans="1:42" ht="15" customHeight="1">
      <c r="A17" s="229"/>
      <c r="B17" s="229"/>
      <c r="C17" s="229"/>
      <c r="D17" s="229"/>
      <c r="E17" s="229"/>
      <c r="F17" s="229"/>
      <c r="G17" s="229"/>
      <c r="H17" s="229"/>
      <c r="I17" s="229"/>
      <c r="J17" s="229"/>
      <c r="K17" s="229"/>
      <c r="L17" s="229"/>
      <c r="M17" s="229"/>
      <c r="N17" s="229"/>
      <c r="O17" s="229"/>
      <c r="P17" s="229"/>
      <c r="Q17" s="229"/>
      <c r="R17" s="229"/>
      <c r="S17" s="229"/>
      <c r="T17" s="229"/>
      <c r="U17" s="229"/>
      <c r="V17" s="229"/>
      <c r="W17" s="229"/>
      <c r="X17" s="229"/>
      <c r="Z17" s="230" t="s">
        <v>212</v>
      </c>
      <c r="AA17" s="236">
        <v>48624088</v>
      </c>
      <c r="AB17" s="249">
        <v>44562</v>
      </c>
      <c r="AC17" s="231">
        <v>548.66491099999996</v>
      </c>
      <c r="AE17" s="249">
        <v>44562</v>
      </c>
      <c r="AF17" s="231">
        <v>172.822993</v>
      </c>
      <c r="AH17" s="249">
        <v>44562</v>
      </c>
      <c r="AI17" s="231">
        <v>86.689920000000001</v>
      </c>
      <c r="AP17" s="236"/>
    </row>
    <row r="18" spans="1:42" ht="15" customHeight="1">
      <c r="A18" s="229"/>
      <c r="B18" s="229"/>
      <c r="C18" s="229"/>
      <c r="D18" s="229"/>
      <c r="E18" s="229"/>
      <c r="F18" s="229"/>
      <c r="G18" s="229"/>
      <c r="H18" s="229"/>
      <c r="I18" s="229"/>
      <c r="J18" s="229"/>
      <c r="K18" s="229"/>
      <c r="L18" s="229"/>
      <c r="M18" s="229"/>
      <c r="N18" s="229"/>
      <c r="O18" s="229"/>
      <c r="P18" s="229"/>
      <c r="Q18" s="229"/>
      <c r="R18" s="229"/>
      <c r="S18" s="229"/>
      <c r="T18" s="229"/>
      <c r="U18" s="229"/>
      <c r="V18" s="229"/>
      <c r="W18" s="229"/>
      <c r="X18" s="229"/>
      <c r="Z18" s="230" t="s">
        <v>213</v>
      </c>
      <c r="AA18" s="236">
        <v>43594127</v>
      </c>
      <c r="AB18" s="249">
        <v>44593</v>
      </c>
      <c r="AC18" s="231">
        <v>552.14293599999996</v>
      </c>
      <c r="AE18" s="249">
        <v>44593</v>
      </c>
      <c r="AF18" s="231">
        <v>174.63856899999999</v>
      </c>
      <c r="AH18" s="249">
        <v>44593</v>
      </c>
      <c r="AI18" s="231">
        <v>88.001256999999995</v>
      </c>
      <c r="AP18" s="236"/>
    </row>
    <row r="19" spans="1:42" ht="15" customHeight="1">
      <c r="A19" s="229"/>
      <c r="B19" s="229"/>
      <c r="C19" s="229"/>
      <c r="D19" s="229"/>
      <c r="E19" s="229"/>
      <c r="F19" s="229"/>
      <c r="G19" s="229"/>
      <c r="H19" s="229"/>
      <c r="I19" s="229"/>
      <c r="J19" s="229"/>
      <c r="K19" s="229"/>
      <c r="L19" s="229"/>
      <c r="M19" s="229"/>
      <c r="N19" s="229"/>
      <c r="O19" s="229"/>
      <c r="P19" s="229"/>
      <c r="Q19" s="229"/>
      <c r="R19" s="229"/>
      <c r="S19" s="229"/>
      <c r="T19" s="229"/>
      <c r="U19" s="229"/>
      <c r="V19" s="229"/>
      <c r="W19" s="229"/>
      <c r="X19" s="229"/>
      <c r="Z19" s="230" t="s">
        <v>214</v>
      </c>
      <c r="AA19" s="236">
        <v>43965686</v>
      </c>
      <c r="AB19" s="249">
        <v>44621</v>
      </c>
      <c r="AC19" s="231">
        <v>551.66938400000004</v>
      </c>
      <c r="AE19" s="249">
        <v>44621</v>
      </c>
      <c r="AF19" s="231">
        <v>175.33267499999999</v>
      </c>
      <c r="AH19" s="249">
        <v>44621</v>
      </c>
      <c r="AI19" s="231">
        <v>87.711380000000005</v>
      </c>
      <c r="AP19" s="236"/>
    </row>
    <row r="20" spans="1:42" ht="15" customHeight="1">
      <c r="A20" s="229"/>
      <c r="B20" s="229"/>
      <c r="C20" s="229"/>
      <c r="D20" s="229"/>
      <c r="E20" s="229"/>
      <c r="F20" s="229"/>
      <c r="G20" s="229"/>
      <c r="H20" s="229"/>
      <c r="I20" s="229"/>
      <c r="J20" s="229"/>
      <c r="K20" s="229"/>
      <c r="L20" s="229"/>
      <c r="M20" s="229"/>
      <c r="N20" s="229"/>
      <c r="O20" s="229"/>
      <c r="P20" s="229"/>
      <c r="Q20" s="229"/>
      <c r="R20" s="229"/>
      <c r="S20" s="229"/>
      <c r="T20" s="229"/>
      <c r="U20" s="229"/>
      <c r="V20" s="229"/>
      <c r="W20" s="229"/>
      <c r="X20" s="229"/>
      <c r="AB20" s="249">
        <v>44652</v>
      </c>
      <c r="AC20" s="231">
        <v>554.72084099999995</v>
      </c>
      <c r="AE20" s="249">
        <v>44652</v>
      </c>
      <c r="AF20" s="231">
        <v>177.67643899999999</v>
      </c>
      <c r="AH20" s="249">
        <v>44652</v>
      </c>
      <c r="AI20" s="231">
        <v>88.352429000000001</v>
      </c>
      <c r="AP20" s="236"/>
    </row>
    <row r="21" spans="1:42" ht="15" customHeight="1">
      <c r="A21" s="229"/>
      <c r="B21" s="229"/>
      <c r="C21" s="229"/>
      <c r="D21" s="229"/>
      <c r="E21" s="229"/>
      <c r="F21" s="229"/>
      <c r="G21" s="229"/>
      <c r="H21" s="229"/>
      <c r="I21" s="229"/>
      <c r="J21" s="229"/>
      <c r="K21" s="229"/>
      <c r="L21" s="229"/>
      <c r="M21" s="229"/>
      <c r="N21" s="229"/>
      <c r="O21" s="229"/>
      <c r="P21" s="229"/>
      <c r="Q21" s="229"/>
      <c r="R21" s="229"/>
      <c r="S21" s="229"/>
      <c r="T21" s="229"/>
      <c r="U21" s="229"/>
      <c r="V21" s="229"/>
      <c r="W21" s="229"/>
      <c r="X21" s="229"/>
      <c r="AB21" s="249">
        <v>44682</v>
      </c>
      <c r="AC21" s="231">
        <v>560.560295</v>
      </c>
      <c r="AE21" s="249">
        <v>44682</v>
      </c>
      <c r="AF21" s="231">
        <v>179.30379099999999</v>
      </c>
      <c r="AH21" s="249">
        <v>44682</v>
      </c>
      <c r="AI21" s="231">
        <v>89.661679000000007</v>
      </c>
    </row>
    <row r="22" spans="1:42" ht="15" customHeight="1">
      <c r="A22" s="229"/>
      <c r="B22" s="229"/>
      <c r="C22" s="229"/>
      <c r="D22" s="229"/>
      <c r="E22" s="229"/>
      <c r="F22" s="229"/>
      <c r="G22" s="229"/>
      <c r="H22" s="229"/>
      <c r="I22" s="229"/>
      <c r="J22" s="229"/>
      <c r="K22" s="229"/>
      <c r="L22" s="229"/>
      <c r="M22" s="229"/>
      <c r="N22" s="229"/>
      <c r="O22" s="229"/>
      <c r="P22" s="229"/>
      <c r="Q22" s="229"/>
      <c r="R22" s="229"/>
      <c r="S22" s="229"/>
      <c r="T22" s="229"/>
      <c r="U22" s="229"/>
      <c r="V22" s="229"/>
      <c r="W22" s="229"/>
      <c r="X22" s="229"/>
      <c r="AB22" s="249">
        <v>44714</v>
      </c>
      <c r="AC22" s="231">
        <v>563.88575800000001</v>
      </c>
      <c r="AE22" s="249">
        <v>44714</v>
      </c>
      <c r="AF22" s="231">
        <v>180.98386099999999</v>
      </c>
      <c r="AH22" s="249">
        <v>44714</v>
      </c>
      <c r="AI22" s="231">
        <v>90.556487000000004</v>
      </c>
    </row>
    <row r="23" spans="1:42" ht="15" customHeight="1">
      <c r="A23" s="229"/>
      <c r="B23" s="229"/>
      <c r="C23" s="229"/>
      <c r="D23" s="229"/>
      <c r="E23" s="229"/>
      <c r="F23" s="229"/>
      <c r="G23" s="229"/>
      <c r="H23" s="229"/>
      <c r="I23" s="229"/>
      <c r="J23" s="229"/>
      <c r="K23" s="229"/>
      <c r="L23" s="229"/>
      <c r="M23" s="229"/>
      <c r="N23" s="229"/>
      <c r="O23" s="229"/>
      <c r="P23" s="229"/>
      <c r="Q23" s="229"/>
      <c r="R23" s="229"/>
      <c r="S23" s="229"/>
      <c r="T23" s="229"/>
      <c r="U23" s="229"/>
      <c r="V23" s="229"/>
      <c r="W23" s="229"/>
      <c r="X23" s="229"/>
      <c r="AB23" s="249">
        <v>44746</v>
      </c>
      <c r="AC23" s="231">
        <v>565.98780199999999</v>
      </c>
      <c r="AE23" s="249">
        <v>44746</v>
      </c>
      <c r="AF23" s="231">
        <v>182.73262700000001</v>
      </c>
      <c r="AH23" s="249">
        <v>44746</v>
      </c>
      <c r="AI23" s="231">
        <v>90.760827000000006</v>
      </c>
    </row>
    <row r="24" spans="1:42" ht="15" customHeight="1">
      <c r="A24" s="229"/>
      <c r="B24" s="229"/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229"/>
      <c r="X24" s="229"/>
      <c r="AB24" s="249">
        <v>44778</v>
      </c>
      <c r="AC24" s="231">
        <v>564.38430900000003</v>
      </c>
      <c r="AE24" s="249">
        <v>44778</v>
      </c>
      <c r="AF24" s="231">
        <v>181.57939099999999</v>
      </c>
      <c r="AH24" s="249">
        <v>44778</v>
      </c>
      <c r="AI24" s="231">
        <v>90.884389999999996</v>
      </c>
    </row>
    <row r="25" spans="1:42" ht="15" customHeight="1">
      <c r="A25" s="229"/>
      <c r="B25" s="229"/>
      <c r="C25" s="229"/>
      <c r="D25" s="229"/>
      <c r="E25" s="229"/>
      <c r="F25" s="229"/>
      <c r="G25" s="229"/>
      <c r="H25" s="229"/>
      <c r="I25" s="229"/>
      <c r="J25" s="229"/>
      <c r="K25" s="229"/>
      <c r="L25" s="229"/>
      <c r="M25" s="229"/>
      <c r="N25" s="229"/>
      <c r="O25" s="229"/>
      <c r="P25" s="229"/>
      <c r="Q25" s="229"/>
      <c r="R25" s="229"/>
      <c r="S25" s="229"/>
      <c r="T25" s="229"/>
      <c r="U25" s="229"/>
      <c r="V25" s="229"/>
      <c r="W25" s="229"/>
      <c r="X25" s="229"/>
      <c r="AB25" s="254"/>
      <c r="AE25" s="254"/>
      <c r="AH25" s="254"/>
    </row>
    <row r="26" spans="1:42" ht="15" customHeight="1">
      <c r="A26" s="229"/>
      <c r="B26" s="229"/>
      <c r="C26" s="229"/>
      <c r="D26" s="229"/>
      <c r="E26" s="229"/>
      <c r="F26" s="229"/>
      <c r="G26" s="229"/>
      <c r="H26" s="229"/>
      <c r="I26" s="229"/>
      <c r="J26" s="229"/>
      <c r="K26" s="229"/>
      <c r="L26" s="229"/>
      <c r="M26" s="229"/>
      <c r="N26" s="229"/>
      <c r="O26" s="229"/>
      <c r="P26" s="229"/>
      <c r="Q26" s="229"/>
      <c r="R26" s="229"/>
      <c r="S26" s="229"/>
      <c r="T26" s="229"/>
      <c r="U26" s="229"/>
      <c r="V26" s="229"/>
      <c r="W26" s="229"/>
      <c r="X26" s="229"/>
      <c r="AB26" s="254"/>
      <c r="AE26" s="254"/>
      <c r="AH26" s="254"/>
    </row>
    <row r="27" spans="1:42" ht="15" customHeight="1">
      <c r="A27" s="229"/>
      <c r="B27" s="229"/>
      <c r="C27" s="229"/>
      <c r="D27" s="229"/>
      <c r="E27" s="229"/>
      <c r="F27" s="229"/>
      <c r="G27" s="229"/>
      <c r="H27" s="229"/>
      <c r="I27" s="229"/>
      <c r="J27" s="229"/>
      <c r="K27" s="229"/>
      <c r="L27" s="229"/>
      <c r="M27" s="229"/>
      <c r="N27" s="229"/>
      <c r="O27" s="229"/>
      <c r="P27" s="229"/>
      <c r="Q27" s="229"/>
      <c r="R27" s="229"/>
      <c r="S27" s="229"/>
      <c r="T27" s="229"/>
      <c r="U27" s="229"/>
      <c r="V27" s="229"/>
      <c r="W27" s="229"/>
      <c r="X27" s="229"/>
      <c r="AB27" s="254"/>
      <c r="AE27" s="254"/>
      <c r="AH27" s="254"/>
    </row>
    <row r="28" spans="1:42" ht="15" customHeight="1">
      <c r="A28" s="229"/>
      <c r="B28" s="229"/>
      <c r="C28" s="229"/>
      <c r="D28" s="229"/>
      <c r="E28" s="229"/>
      <c r="F28" s="229"/>
      <c r="G28" s="229"/>
      <c r="H28" s="229"/>
      <c r="I28" s="229"/>
      <c r="J28" s="229"/>
      <c r="K28" s="229"/>
      <c r="L28" s="229"/>
      <c r="M28" s="229"/>
      <c r="N28" s="229"/>
      <c r="O28" s="229"/>
      <c r="P28" s="229"/>
      <c r="Q28" s="229"/>
      <c r="R28" s="229"/>
      <c r="S28" s="229"/>
      <c r="T28" s="229"/>
      <c r="U28" s="229"/>
      <c r="V28" s="229"/>
      <c r="W28" s="229"/>
      <c r="X28" s="229"/>
      <c r="AB28" s="254"/>
      <c r="AE28" s="254"/>
      <c r="AH28" s="254"/>
    </row>
    <row r="29" spans="1:42" ht="15" customHeight="1">
      <c r="A29" s="229"/>
      <c r="B29" s="229"/>
      <c r="C29" s="229"/>
      <c r="D29" s="229"/>
      <c r="E29" s="229"/>
      <c r="F29" s="229"/>
      <c r="G29" s="229"/>
      <c r="H29" s="229"/>
      <c r="I29" s="229"/>
      <c r="J29" s="229"/>
      <c r="K29" s="229"/>
      <c r="L29" s="229"/>
      <c r="M29" s="229"/>
      <c r="N29" s="229"/>
      <c r="O29" s="229"/>
      <c r="P29" s="229"/>
      <c r="Q29" s="229"/>
      <c r="R29" s="229"/>
      <c r="S29" s="229"/>
      <c r="T29" s="229"/>
      <c r="U29" s="229"/>
      <c r="V29" s="229"/>
      <c r="W29" s="229"/>
      <c r="X29" s="229"/>
      <c r="AB29" s="254"/>
      <c r="AE29" s="254"/>
      <c r="AH29" s="254"/>
    </row>
    <row r="30" spans="1:42" ht="15" customHeight="1">
      <c r="A30" s="229"/>
      <c r="B30" s="229"/>
      <c r="C30" s="229"/>
      <c r="D30" s="229"/>
      <c r="E30" s="229"/>
      <c r="F30" s="229"/>
      <c r="G30" s="229"/>
      <c r="H30" s="229"/>
      <c r="I30" s="229"/>
      <c r="J30" s="229"/>
      <c r="K30" s="229"/>
      <c r="L30" s="229"/>
      <c r="M30" s="229"/>
      <c r="N30" s="229"/>
      <c r="O30" s="229"/>
      <c r="P30" s="229"/>
      <c r="Q30" s="229"/>
      <c r="R30" s="229"/>
      <c r="S30" s="229"/>
      <c r="T30" s="229"/>
      <c r="U30" s="229"/>
      <c r="V30" s="229"/>
      <c r="W30" s="229"/>
      <c r="X30" s="229"/>
      <c r="AB30" s="254"/>
      <c r="AE30" s="254"/>
      <c r="AH30" s="254"/>
    </row>
    <row r="31" spans="1:42" ht="15" customHeight="1">
      <c r="A31" s="229"/>
      <c r="B31" s="229"/>
      <c r="C31" s="229"/>
      <c r="D31" s="229"/>
      <c r="E31" s="229"/>
      <c r="F31" s="229"/>
      <c r="G31" s="229"/>
      <c r="H31" s="229"/>
      <c r="I31" s="229"/>
      <c r="J31" s="229"/>
      <c r="K31" s="229"/>
      <c r="L31" s="229"/>
      <c r="M31" s="229"/>
      <c r="N31" s="229"/>
      <c r="O31" s="229"/>
      <c r="P31" s="229"/>
      <c r="Q31" s="229"/>
      <c r="R31" s="229"/>
      <c r="S31" s="229"/>
      <c r="T31" s="229"/>
      <c r="U31" s="229"/>
      <c r="V31" s="229"/>
      <c r="W31" s="229"/>
      <c r="X31" s="229"/>
      <c r="AB31" s="254"/>
      <c r="AE31" s="254"/>
      <c r="AH31" s="254"/>
    </row>
    <row r="32" spans="1:42" ht="15" customHeight="1">
      <c r="A32" s="229"/>
      <c r="B32" s="229"/>
      <c r="C32" s="229"/>
      <c r="D32" s="229"/>
      <c r="E32" s="229"/>
      <c r="F32" s="229"/>
      <c r="G32" s="229"/>
      <c r="H32" s="229"/>
      <c r="I32" s="229"/>
      <c r="J32" s="229"/>
      <c r="K32" s="229"/>
      <c r="L32" s="229"/>
      <c r="M32" s="229"/>
      <c r="N32" s="229"/>
      <c r="O32" s="229"/>
      <c r="P32" s="229"/>
      <c r="Q32" s="229"/>
      <c r="R32" s="229"/>
      <c r="S32" s="229"/>
      <c r="T32" s="229"/>
      <c r="U32" s="229"/>
      <c r="V32" s="229"/>
      <c r="W32" s="229"/>
      <c r="X32" s="229"/>
      <c r="AB32" s="254"/>
      <c r="AE32" s="254"/>
      <c r="AH32" s="254"/>
    </row>
    <row r="33" spans="1:42" ht="15" customHeight="1">
      <c r="A33" s="229"/>
      <c r="B33" s="229"/>
      <c r="C33" s="229"/>
      <c r="D33" s="229"/>
      <c r="E33" s="229"/>
      <c r="F33" s="229"/>
      <c r="G33" s="229"/>
      <c r="H33" s="229"/>
      <c r="I33" s="229"/>
      <c r="J33" s="229"/>
      <c r="K33" s="229"/>
      <c r="L33" s="229"/>
      <c r="M33" s="229"/>
      <c r="N33" s="229"/>
      <c r="O33" s="229"/>
      <c r="P33" s="229"/>
      <c r="Q33" s="229"/>
      <c r="R33" s="229"/>
      <c r="S33" s="229"/>
      <c r="T33" s="229"/>
      <c r="U33" s="229"/>
      <c r="V33" s="229"/>
      <c r="W33" s="229"/>
      <c r="X33" s="229"/>
      <c r="Z33" s="234" t="s">
        <v>215</v>
      </c>
      <c r="AA33" s="234"/>
    </row>
    <row r="34" spans="1:42" ht="15" customHeight="1">
      <c r="A34" s="229"/>
      <c r="B34" s="229"/>
      <c r="C34" s="229"/>
      <c r="D34" s="229"/>
      <c r="E34" s="229"/>
      <c r="F34" s="229"/>
      <c r="G34" s="229"/>
      <c r="H34" s="229"/>
      <c r="I34" s="229"/>
      <c r="J34" s="229"/>
      <c r="K34" s="229"/>
      <c r="L34" s="229"/>
      <c r="M34" s="229"/>
      <c r="N34" s="229"/>
      <c r="O34" s="229"/>
      <c r="P34" s="229"/>
      <c r="Q34" s="229"/>
      <c r="R34" s="229"/>
      <c r="S34" s="229"/>
      <c r="T34" s="229"/>
      <c r="U34" s="229"/>
      <c r="V34" s="229"/>
      <c r="W34" s="229"/>
      <c r="X34" s="229"/>
      <c r="AA34" s="235">
        <v>2019</v>
      </c>
      <c r="AB34" s="248" t="s">
        <v>215</v>
      </c>
      <c r="AE34" s="248" t="s">
        <v>216</v>
      </c>
      <c r="AH34" s="248" t="s">
        <v>234</v>
      </c>
      <c r="AP34" s="235">
        <v>2022</v>
      </c>
    </row>
    <row r="35" spans="1:42" ht="15" customHeight="1" thickBot="1">
      <c r="A35" s="229"/>
      <c r="B35" s="229"/>
      <c r="C35" s="229"/>
      <c r="D35" s="229"/>
      <c r="E35" s="229"/>
      <c r="F35" s="229"/>
      <c r="G35" s="229"/>
      <c r="H35" s="229"/>
      <c r="I35" s="229"/>
      <c r="J35" s="229"/>
      <c r="K35" s="229"/>
      <c r="L35" s="229"/>
      <c r="M35" s="229"/>
      <c r="N35" s="229"/>
      <c r="O35" s="229"/>
      <c r="P35" s="229"/>
      <c r="Q35" s="229"/>
      <c r="R35" s="229"/>
      <c r="S35" s="229"/>
      <c r="T35" s="229"/>
      <c r="U35" s="229"/>
      <c r="V35" s="229"/>
      <c r="W35" s="229"/>
      <c r="X35" s="229"/>
      <c r="Z35" s="230" t="s">
        <v>203</v>
      </c>
      <c r="AA35" s="236">
        <v>21616722</v>
      </c>
      <c r="AP35" s="236">
        <v>1460985</v>
      </c>
    </row>
    <row r="36" spans="1:42" ht="15" customHeight="1">
      <c r="A36" s="229"/>
      <c r="B36" s="229"/>
      <c r="C36" s="229"/>
      <c r="D36" s="229"/>
      <c r="E36" s="229"/>
      <c r="F36" s="229"/>
      <c r="G36" s="229"/>
      <c r="H36" s="229"/>
      <c r="I36" s="229"/>
      <c r="J36" s="229"/>
      <c r="K36" s="229"/>
      <c r="L36" s="229"/>
      <c r="M36" s="229"/>
      <c r="N36" s="229"/>
      <c r="O36" s="229"/>
      <c r="P36" s="229"/>
      <c r="Q36" s="229"/>
      <c r="R36" s="229"/>
      <c r="S36" s="229"/>
      <c r="T36" s="229"/>
      <c r="U36" s="229"/>
      <c r="V36" s="229"/>
      <c r="W36" s="229"/>
      <c r="X36" s="229"/>
      <c r="Z36" s="230" t="s">
        <v>204</v>
      </c>
      <c r="AA36" s="236">
        <v>21387737</v>
      </c>
      <c r="AB36" s="249">
        <v>44317</v>
      </c>
      <c r="AC36" s="231">
        <v>271.17265500000002</v>
      </c>
      <c r="AE36" s="249">
        <v>44317</v>
      </c>
      <c r="AF36" s="231">
        <v>199.80040500000001</v>
      </c>
      <c r="AH36" s="249">
        <v>44317</v>
      </c>
      <c r="AI36" s="231">
        <v>17.345535000000002</v>
      </c>
      <c r="AK36" s="250" t="s">
        <v>225</v>
      </c>
      <c r="AL36" s="251">
        <v>2022</v>
      </c>
      <c r="AP36" s="236">
        <v>1349473</v>
      </c>
    </row>
    <row r="37" spans="1:42" ht="15" customHeight="1" thickBot="1">
      <c r="A37" s="229"/>
      <c r="B37" s="229"/>
      <c r="C37" s="229"/>
      <c r="D37" s="229"/>
      <c r="E37" s="229"/>
      <c r="F37" s="229"/>
      <c r="G37" s="229"/>
      <c r="H37" s="229"/>
      <c r="I37" s="229"/>
      <c r="J37" s="229"/>
      <c r="K37" s="229"/>
      <c r="L37" s="229"/>
      <c r="M37" s="229"/>
      <c r="N37" s="229"/>
      <c r="O37" s="229"/>
      <c r="P37" s="229"/>
      <c r="Q37" s="229"/>
      <c r="R37" s="229"/>
      <c r="S37" s="229"/>
      <c r="T37" s="229"/>
      <c r="U37" s="229"/>
      <c r="V37" s="229"/>
      <c r="W37" s="229"/>
      <c r="X37" s="229"/>
      <c r="Z37" s="230" t="s">
        <v>205</v>
      </c>
      <c r="AA37" s="236">
        <v>23910619</v>
      </c>
      <c r="AB37" s="249">
        <v>44348</v>
      </c>
      <c r="AC37" s="231">
        <v>274.06256999999999</v>
      </c>
      <c r="AE37" s="249">
        <v>44348</v>
      </c>
      <c r="AF37" s="231">
        <v>201.31011799999999</v>
      </c>
      <c r="AH37" s="249">
        <v>44348</v>
      </c>
      <c r="AI37" s="231">
        <v>17.552098999999998</v>
      </c>
      <c r="AK37" s="252" t="s">
        <v>235</v>
      </c>
      <c r="AL37" s="253">
        <v>2021</v>
      </c>
      <c r="AP37" s="236">
        <v>1386654</v>
      </c>
    </row>
    <row r="38" spans="1:42" ht="15" customHeight="1">
      <c r="A38" s="229"/>
      <c r="B38" s="229"/>
      <c r="C38" s="229"/>
      <c r="D38" s="229"/>
      <c r="E38" s="229"/>
      <c r="F38" s="229"/>
      <c r="G38" s="229"/>
      <c r="H38" s="229"/>
      <c r="I38" s="229"/>
      <c r="J38" s="229"/>
      <c r="K38" s="229"/>
      <c r="L38" s="229"/>
      <c r="M38" s="229"/>
      <c r="N38" s="229"/>
      <c r="O38" s="229"/>
      <c r="P38" s="229"/>
      <c r="Q38" s="229"/>
      <c r="R38" s="229"/>
      <c r="S38" s="229"/>
      <c r="T38" s="229"/>
      <c r="U38" s="229"/>
      <c r="V38" s="229"/>
      <c r="W38" s="229"/>
      <c r="X38" s="229"/>
      <c r="Z38" s="230" t="s">
        <v>206</v>
      </c>
      <c r="AA38" s="236">
        <v>23932607</v>
      </c>
      <c r="AB38" s="249">
        <v>44378</v>
      </c>
      <c r="AC38" s="231">
        <v>275.44546300000002</v>
      </c>
      <c r="AE38" s="249">
        <v>44378</v>
      </c>
      <c r="AF38" s="231">
        <v>201.99906300000001</v>
      </c>
      <c r="AH38" s="249">
        <v>44378</v>
      </c>
      <c r="AI38" s="231">
        <v>17.700386000000002</v>
      </c>
      <c r="AP38" s="236">
        <v>1474935</v>
      </c>
    </row>
    <row r="39" spans="1:42" ht="15" customHeight="1">
      <c r="A39" s="229"/>
      <c r="B39" s="229"/>
      <c r="C39" s="229"/>
      <c r="D39" s="229"/>
      <c r="E39" s="229"/>
      <c r="F39" s="229"/>
      <c r="G39" s="229"/>
      <c r="H39" s="229"/>
      <c r="I39" s="229"/>
      <c r="J39" s="229"/>
      <c r="K39" s="229"/>
      <c r="L39" s="229"/>
      <c r="M39" s="229"/>
      <c r="N39" s="229"/>
      <c r="O39" s="229"/>
      <c r="P39" s="229"/>
      <c r="Q39" s="229"/>
      <c r="R39" s="229"/>
      <c r="S39" s="229"/>
      <c r="T39" s="229"/>
      <c r="U39" s="229"/>
      <c r="V39" s="229"/>
      <c r="W39" s="229"/>
      <c r="X39" s="229"/>
      <c r="Z39" s="230" t="s">
        <v>207</v>
      </c>
      <c r="AA39" s="236">
        <v>25421795</v>
      </c>
      <c r="AB39" s="249">
        <v>44409</v>
      </c>
      <c r="AC39" s="231">
        <v>276.747367</v>
      </c>
      <c r="AE39" s="249">
        <v>44409</v>
      </c>
      <c r="AF39" s="231">
        <v>202.157746</v>
      </c>
      <c r="AH39" s="249">
        <v>44409</v>
      </c>
      <c r="AI39" s="231">
        <v>17.774260999999999</v>
      </c>
      <c r="AP39" s="236">
        <v>1604300</v>
      </c>
    </row>
    <row r="40" spans="1:42" ht="15" customHeight="1">
      <c r="A40" s="229"/>
      <c r="B40" s="229"/>
      <c r="C40" s="229"/>
      <c r="D40" s="229"/>
      <c r="E40" s="229"/>
      <c r="F40" s="229"/>
      <c r="G40" s="229"/>
      <c r="H40" s="229"/>
      <c r="I40" s="229"/>
      <c r="J40" s="229"/>
      <c r="K40" s="229"/>
      <c r="L40" s="229"/>
      <c r="M40" s="229"/>
      <c r="N40" s="229"/>
      <c r="O40" s="229"/>
      <c r="P40" s="229"/>
      <c r="Q40" s="229"/>
      <c r="R40" s="229"/>
      <c r="S40" s="229"/>
      <c r="T40" s="229"/>
      <c r="U40" s="229"/>
      <c r="V40" s="229"/>
      <c r="W40" s="229"/>
      <c r="X40" s="229"/>
      <c r="Z40" s="230" t="s">
        <v>208</v>
      </c>
      <c r="AA40" s="236">
        <v>23125768</v>
      </c>
      <c r="AB40" s="249">
        <v>44440</v>
      </c>
      <c r="AC40" s="231">
        <v>277.17386299999998</v>
      </c>
      <c r="AE40" s="249">
        <v>44440</v>
      </c>
      <c r="AF40" s="231">
        <v>201.62899400000001</v>
      </c>
      <c r="AH40" s="249">
        <v>44440</v>
      </c>
      <c r="AI40" s="231">
        <v>17.816631999999998</v>
      </c>
      <c r="AP40" s="236">
        <v>1474713</v>
      </c>
    </row>
    <row r="41" spans="1:42" ht="15" customHeight="1">
      <c r="A41" s="229"/>
      <c r="B41" s="229"/>
      <c r="C41" s="229"/>
      <c r="D41" s="229"/>
      <c r="E41" s="229"/>
      <c r="F41" s="229"/>
      <c r="G41" s="229"/>
      <c r="H41" s="229"/>
      <c r="I41" s="229"/>
      <c r="J41" s="229"/>
      <c r="K41" s="229"/>
      <c r="L41" s="229"/>
      <c r="M41" s="229"/>
      <c r="N41" s="229"/>
      <c r="O41" s="229"/>
      <c r="P41" s="229"/>
      <c r="Q41" s="229"/>
      <c r="R41" s="229"/>
      <c r="S41" s="229"/>
      <c r="T41" s="229"/>
      <c r="U41" s="229"/>
      <c r="V41" s="229"/>
      <c r="W41" s="229"/>
      <c r="X41" s="229"/>
      <c r="Z41" s="230" t="s">
        <v>209</v>
      </c>
      <c r="AA41" s="236">
        <v>24306034</v>
      </c>
      <c r="AB41" s="249">
        <v>44470</v>
      </c>
      <c r="AC41" s="231">
        <v>276.67334599999998</v>
      </c>
      <c r="AE41" s="249">
        <v>44470</v>
      </c>
      <c r="AF41" s="231">
        <v>200.251473</v>
      </c>
      <c r="AH41" s="249">
        <v>44470</v>
      </c>
      <c r="AI41" s="231">
        <v>17.741454999999998</v>
      </c>
      <c r="AP41" s="236">
        <v>1518965</v>
      </c>
    </row>
    <row r="42" spans="1:42" ht="15" customHeight="1">
      <c r="A42" s="229"/>
      <c r="B42" s="229"/>
      <c r="C42" s="229"/>
      <c r="D42" s="229"/>
      <c r="E42" s="229"/>
      <c r="F42" s="229"/>
      <c r="G42" s="229"/>
      <c r="H42" s="229"/>
      <c r="I42" s="229"/>
      <c r="J42" s="229"/>
      <c r="K42" s="229"/>
      <c r="L42" s="229"/>
      <c r="M42" s="229"/>
      <c r="N42" s="229"/>
      <c r="O42" s="229"/>
      <c r="P42" s="229"/>
      <c r="Q42" s="229"/>
      <c r="R42" s="229"/>
      <c r="S42" s="229"/>
      <c r="T42" s="229"/>
      <c r="U42" s="229"/>
      <c r="V42" s="229"/>
      <c r="W42" s="229"/>
      <c r="X42" s="229"/>
      <c r="Z42" s="230" t="s">
        <v>210</v>
      </c>
      <c r="AA42" s="236">
        <v>21902550</v>
      </c>
      <c r="AB42" s="249">
        <v>44501</v>
      </c>
      <c r="AC42" s="231">
        <v>276.22528</v>
      </c>
      <c r="AE42" s="249">
        <v>44501</v>
      </c>
      <c r="AF42" s="231">
        <v>198.95327700000001</v>
      </c>
      <c r="AH42" s="249">
        <v>44501</v>
      </c>
      <c r="AI42" s="231">
        <v>17.724955000000001</v>
      </c>
      <c r="AP42" s="236"/>
    </row>
    <row r="43" spans="1:42" ht="15" customHeight="1">
      <c r="A43" s="229"/>
      <c r="B43" s="229"/>
      <c r="C43" s="229"/>
      <c r="D43" s="229"/>
      <c r="E43" s="229"/>
      <c r="F43" s="229"/>
      <c r="G43" s="229"/>
      <c r="H43" s="229"/>
      <c r="I43" s="229"/>
      <c r="J43" s="229"/>
      <c r="K43" s="229"/>
      <c r="L43" s="229"/>
      <c r="M43" s="229"/>
      <c r="N43" s="229"/>
      <c r="O43" s="229"/>
      <c r="P43" s="229"/>
      <c r="Q43" s="229"/>
      <c r="R43" s="229"/>
      <c r="S43" s="229"/>
      <c r="T43" s="229"/>
      <c r="U43" s="229"/>
      <c r="V43" s="229"/>
      <c r="W43" s="229"/>
      <c r="X43" s="229"/>
      <c r="Z43" s="230" t="s">
        <v>211</v>
      </c>
      <c r="AA43" s="236">
        <v>21969911</v>
      </c>
      <c r="AB43" s="249">
        <v>44531</v>
      </c>
      <c r="AC43" s="231">
        <v>276.19818800000002</v>
      </c>
      <c r="AE43" s="249">
        <v>44531</v>
      </c>
      <c r="AF43" s="231">
        <v>197.95181099999999</v>
      </c>
      <c r="AH43" s="249">
        <v>44531</v>
      </c>
      <c r="AI43" s="231">
        <v>17.709254999999999</v>
      </c>
      <c r="AP43" s="236"/>
    </row>
    <row r="44" spans="1:42" ht="15" customHeight="1">
      <c r="A44" s="229"/>
      <c r="B44" s="229"/>
      <c r="C44" s="229"/>
      <c r="D44" s="229"/>
      <c r="E44" s="229"/>
      <c r="F44" s="229"/>
      <c r="G44" s="229"/>
      <c r="H44" s="229"/>
      <c r="I44" s="229"/>
      <c r="J44" s="229"/>
      <c r="K44" s="229"/>
      <c r="L44" s="229"/>
      <c r="M44" s="229"/>
      <c r="N44" s="229"/>
      <c r="O44" s="229"/>
      <c r="P44" s="229"/>
      <c r="Q44" s="229"/>
      <c r="R44" s="229"/>
      <c r="S44" s="229"/>
      <c r="T44" s="229"/>
      <c r="U44" s="229"/>
      <c r="V44" s="229"/>
      <c r="W44" s="229"/>
      <c r="X44" s="229"/>
      <c r="Z44" s="230" t="s">
        <v>212</v>
      </c>
      <c r="AA44" s="236">
        <v>23848860</v>
      </c>
      <c r="AB44" s="249">
        <v>44562</v>
      </c>
      <c r="AC44" s="231">
        <v>276.49715800000001</v>
      </c>
      <c r="AE44" s="249">
        <v>44562</v>
      </c>
      <c r="AF44" s="231">
        <v>197.236662</v>
      </c>
      <c r="AH44" s="249">
        <v>44562</v>
      </c>
      <c r="AI44" s="231">
        <v>17.683085999999999</v>
      </c>
      <c r="AP44" s="236"/>
    </row>
    <row r="45" spans="1:42" ht="15" customHeight="1">
      <c r="A45" s="229"/>
      <c r="B45" s="229"/>
      <c r="C45" s="229"/>
      <c r="D45" s="229"/>
      <c r="E45" s="229"/>
      <c r="F45" s="229"/>
      <c r="G45" s="229"/>
      <c r="H45" s="229"/>
      <c r="I45" s="229"/>
      <c r="J45" s="229"/>
      <c r="K45" s="229"/>
      <c r="L45" s="229"/>
      <c r="M45" s="229"/>
      <c r="N45" s="229"/>
      <c r="O45" s="229"/>
      <c r="P45" s="229"/>
      <c r="Q45" s="229"/>
      <c r="R45" s="229"/>
      <c r="S45" s="229"/>
      <c r="T45" s="229"/>
      <c r="U45" s="229"/>
      <c r="V45" s="229"/>
      <c r="W45" s="229"/>
      <c r="X45" s="229"/>
      <c r="Z45" s="230" t="s">
        <v>213</v>
      </c>
      <c r="AA45" s="236">
        <v>21694089</v>
      </c>
      <c r="AB45" s="249">
        <v>44593</v>
      </c>
      <c r="AC45" s="231">
        <v>276.41863699999999</v>
      </c>
      <c r="AE45" s="249">
        <v>44593</v>
      </c>
      <c r="AF45" s="231">
        <v>196.424744</v>
      </c>
      <c r="AH45" s="249">
        <v>44593</v>
      </c>
      <c r="AI45" s="231">
        <v>17.665714000000001</v>
      </c>
      <c r="AP45" s="236"/>
    </row>
    <row r="46" spans="1:42" ht="15" customHeight="1">
      <c r="A46" s="229"/>
      <c r="B46" s="229"/>
      <c r="C46" s="229"/>
      <c r="D46" s="229"/>
      <c r="E46" s="229"/>
      <c r="F46" s="229"/>
      <c r="G46" s="229"/>
      <c r="H46" s="229"/>
      <c r="I46" s="229"/>
      <c r="J46" s="229"/>
      <c r="K46" s="229"/>
      <c r="L46" s="229"/>
      <c r="M46" s="229"/>
      <c r="N46" s="229"/>
      <c r="O46" s="229"/>
      <c r="P46" s="229"/>
      <c r="Q46" s="229"/>
      <c r="R46" s="229"/>
      <c r="S46" s="229"/>
      <c r="T46" s="229"/>
      <c r="U46" s="229"/>
      <c r="V46" s="229"/>
      <c r="W46" s="229"/>
      <c r="X46" s="229"/>
      <c r="Z46" s="230" t="s">
        <v>214</v>
      </c>
      <c r="AA46" s="236">
        <v>20944890</v>
      </c>
      <c r="AB46" s="249">
        <v>44621</v>
      </c>
      <c r="AC46" s="231">
        <v>275.33436399999999</v>
      </c>
      <c r="AE46" s="249">
        <v>44621</v>
      </c>
      <c r="AF46" s="231">
        <v>195.23077799999999</v>
      </c>
      <c r="AH46" s="249">
        <v>44621</v>
      </c>
      <c r="AI46" s="231">
        <v>17.569132</v>
      </c>
      <c r="AP46" s="236"/>
    </row>
    <row r="47" spans="1:42" ht="15" customHeight="1">
      <c r="A47" s="229"/>
      <c r="B47" s="229"/>
      <c r="C47" s="229"/>
      <c r="D47" s="229"/>
      <c r="E47" s="229"/>
      <c r="F47" s="229"/>
      <c r="G47" s="229"/>
      <c r="H47" s="229"/>
      <c r="I47" s="229"/>
      <c r="J47" s="229"/>
      <c r="K47" s="229"/>
      <c r="L47" s="229"/>
      <c r="M47" s="229"/>
      <c r="N47" s="229"/>
      <c r="O47" s="229"/>
      <c r="P47" s="229"/>
      <c r="Q47" s="229"/>
      <c r="R47" s="229"/>
      <c r="S47" s="229"/>
      <c r="T47" s="229"/>
      <c r="U47" s="229"/>
      <c r="V47" s="229"/>
      <c r="W47" s="229"/>
      <c r="X47" s="229"/>
      <c r="AB47" s="249">
        <v>44652</v>
      </c>
      <c r="AC47" s="231">
        <v>275.10316799999998</v>
      </c>
      <c r="AE47" s="249">
        <v>44652</v>
      </c>
      <c r="AF47" s="231">
        <v>194.50659300000001</v>
      </c>
      <c r="AH47" s="249">
        <v>44652</v>
      </c>
      <c r="AI47" s="231">
        <v>17.545867999999999</v>
      </c>
      <c r="AP47" s="236"/>
    </row>
    <row r="48" spans="1:42" ht="15" customHeight="1">
      <c r="A48" s="229"/>
      <c r="B48" s="229"/>
      <c r="C48" s="229"/>
      <c r="D48" s="229"/>
      <c r="E48" s="229"/>
      <c r="F48" s="229"/>
      <c r="G48" s="229"/>
      <c r="H48" s="229"/>
      <c r="I48" s="229"/>
      <c r="J48" s="229"/>
      <c r="K48" s="229"/>
      <c r="L48" s="229"/>
      <c r="M48" s="229"/>
      <c r="N48" s="229"/>
      <c r="O48" s="229"/>
      <c r="P48" s="229"/>
      <c r="Q48" s="229"/>
      <c r="R48" s="229"/>
      <c r="S48" s="229"/>
      <c r="T48" s="229"/>
      <c r="U48" s="229"/>
      <c r="V48" s="229"/>
      <c r="W48" s="229"/>
      <c r="X48" s="229"/>
      <c r="AB48" s="249">
        <v>44682</v>
      </c>
      <c r="AC48" s="231">
        <v>277.74408499999998</v>
      </c>
      <c r="AE48" s="249">
        <v>44682</v>
      </c>
      <c r="AF48" s="231">
        <v>195.98914300000001</v>
      </c>
      <c r="AH48" s="249">
        <v>44682</v>
      </c>
      <c r="AI48" s="231">
        <v>17.715394</v>
      </c>
    </row>
    <row r="49" spans="1:35" ht="15" customHeight="1">
      <c r="A49" s="229"/>
      <c r="B49" s="229"/>
      <c r="C49" s="229"/>
      <c r="D49" s="229"/>
      <c r="E49" s="229"/>
      <c r="F49" s="229"/>
      <c r="G49" s="229"/>
      <c r="H49" s="229"/>
      <c r="I49" s="229"/>
      <c r="J49" s="229"/>
      <c r="K49" s="229"/>
      <c r="L49" s="229"/>
      <c r="M49" s="229"/>
      <c r="N49" s="229"/>
      <c r="O49" s="229"/>
      <c r="P49" s="229"/>
      <c r="Q49" s="229"/>
      <c r="R49" s="229"/>
      <c r="S49" s="229"/>
      <c r="T49" s="229"/>
      <c r="U49" s="229"/>
      <c r="V49" s="229"/>
      <c r="W49" s="229"/>
      <c r="X49" s="229"/>
      <c r="AB49" s="249">
        <v>44714</v>
      </c>
      <c r="AC49" s="231">
        <v>278.24818900000002</v>
      </c>
      <c r="AE49" s="249">
        <v>44714</v>
      </c>
      <c r="AF49" s="231">
        <v>195.573759</v>
      </c>
      <c r="AH49" s="249">
        <v>44714</v>
      </c>
      <c r="AI49" s="231">
        <v>17.711227999999998</v>
      </c>
    </row>
    <row r="50" spans="1:35" ht="15" customHeight="1">
      <c r="A50" s="229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9"/>
      <c r="R50" s="229"/>
      <c r="S50" s="229"/>
      <c r="T50" s="229"/>
      <c r="U50" s="229"/>
      <c r="V50" s="229"/>
      <c r="W50" s="229"/>
      <c r="X50" s="229"/>
      <c r="AB50" s="249">
        <v>44746</v>
      </c>
      <c r="AC50" s="231">
        <v>278.14271100000002</v>
      </c>
      <c r="AE50" s="249">
        <v>44746</v>
      </c>
      <c r="AF50" s="231">
        <v>194.94725399999999</v>
      </c>
      <c r="AH50" s="249">
        <v>44746</v>
      </c>
      <c r="AI50" s="231">
        <v>17.676144000000001</v>
      </c>
    </row>
    <row r="51" spans="1:35" ht="15" customHeight="1">
      <c r="A51" s="229"/>
      <c r="B51" s="229"/>
      <c r="C51" s="229"/>
      <c r="D51" s="229"/>
      <c r="E51" s="229"/>
      <c r="F51" s="229"/>
      <c r="G51" s="229"/>
      <c r="H51" s="229"/>
      <c r="I51" s="229"/>
      <c r="J51" s="229"/>
      <c r="K51" s="229"/>
      <c r="L51" s="229"/>
      <c r="M51" s="229"/>
      <c r="N51" s="229"/>
      <c r="O51" s="229"/>
      <c r="P51" s="229"/>
      <c r="Q51" s="229"/>
      <c r="R51" s="229"/>
      <c r="S51" s="229"/>
      <c r="T51" s="229"/>
      <c r="U51" s="229"/>
      <c r="V51" s="229"/>
      <c r="W51" s="229"/>
      <c r="X51" s="229"/>
      <c r="AB51" s="249">
        <v>44778</v>
      </c>
      <c r="AC51" s="231">
        <v>277.53878700000001</v>
      </c>
      <c r="AE51" s="249">
        <v>44778</v>
      </c>
      <c r="AF51" s="231">
        <v>194.333505</v>
      </c>
      <c r="AH51" s="249">
        <v>44778</v>
      </c>
      <c r="AI51" s="231">
        <v>17.681687</v>
      </c>
    </row>
    <row r="52" spans="1:35" ht="15" customHeight="1">
      <c r="A52" s="229"/>
      <c r="B52" s="229"/>
      <c r="C52" s="229"/>
      <c r="D52" s="229"/>
      <c r="E52" s="229"/>
      <c r="F52" s="229"/>
      <c r="G52" s="229"/>
      <c r="H52" s="229"/>
      <c r="I52" s="229"/>
      <c r="J52" s="229"/>
      <c r="K52" s="229"/>
      <c r="L52" s="229"/>
      <c r="M52" s="229"/>
      <c r="N52" s="229"/>
      <c r="O52" s="229"/>
      <c r="P52" s="229"/>
      <c r="Q52" s="229"/>
      <c r="R52" s="229"/>
      <c r="S52" s="229"/>
      <c r="T52" s="229"/>
      <c r="U52" s="229"/>
      <c r="V52" s="229"/>
      <c r="W52" s="229"/>
      <c r="X52" s="229"/>
      <c r="AB52" s="254"/>
      <c r="AE52" s="254"/>
      <c r="AH52" s="254"/>
    </row>
    <row r="53" spans="1:35" ht="15" customHeight="1">
      <c r="A53" s="229"/>
      <c r="B53" s="229"/>
      <c r="C53" s="229"/>
      <c r="D53" s="229"/>
      <c r="E53" s="229"/>
      <c r="F53" s="229"/>
      <c r="G53" s="229"/>
      <c r="H53" s="229"/>
      <c r="I53" s="229"/>
      <c r="J53" s="229"/>
      <c r="K53" s="229"/>
      <c r="L53" s="229"/>
      <c r="M53" s="229"/>
      <c r="N53" s="229"/>
      <c r="O53" s="229"/>
      <c r="P53" s="229"/>
      <c r="Q53" s="229"/>
      <c r="R53" s="229"/>
      <c r="S53" s="229"/>
      <c r="T53" s="229"/>
      <c r="U53" s="229"/>
      <c r="V53" s="229"/>
      <c r="W53" s="229"/>
      <c r="X53" s="229"/>
      <c r="AB53" s="254"/>
      <c r="AE53" s="254"/>
      <c r="AH53" s="254"/>
    </row>
    <row r="54" spans="1:35" ht="15" customHeight="1">
      <c r="A54" s="229"/>
      <c r="B54" s="229"/>
      <c r="C54" s="229"/>
      <c r="D54" s="229"/>
      <c r="E54" s="229"/>
      <c r="F54" s="229"/>
      <c r="G54" s="229"/>
      <c r="H54" s="229"/>
      <c r="I54" s="229"/>
      <c r="J54" s="229"/>
      <c r="K54" s="229"/>
      <c r="L54" s="229"/>
      <c r="M54" s="229"/>
      <c r="N54" s="229"/>
      <c r="O54" s="229"/>
      <c r="P54" s="229"/>
      <c r="Q54" s="229"/>
      <c r="R54" s="229"/>
      <c r="S54" s="229"/>
      <c r="T54" s="229"/>
      <c r="U54" s="229"/>
      <c r="V54" s="229"/>
      <c r="W54" s="229"/>
      <c r="X54" s="229"/>
      <c r="Z54" s="236"/>
      <c r="AA54" s="236"/>
      <c r="AB54" s="254"/>
      <c r="AE54" s="254"/>
      <c r="AH54" s="254"/>
    </row>
    <row r="55" spans="1:35" ht="15" customHeight="1">
      <c r="A55" s="229"/>
      <c r="B55" s="229"/>
      <c r="C55" s="229"/>
      <c r="D55" s="229"/>
      <c r="E55" s="229"/>
      <c r="F55" s="229"/>
      <c r="G55" s="229"/>
      <c r="H55" s="229"/>
      <c r="I55" s="229"/>
      <c r="J55" s="229"/>
      <c r="K55" s="229"/>
      <c r="L55" s="229"/>
      <c r="M55" s="229"/>
      <c r="N55" s="229"/>
      <c r="O55" s="229"/>
      <c r="P55" s="229"/>
      <c r="Q55" s="229"/>
      <c r="R55" s="229"/>
      <c r="S55" s="229"/>
      <c r="T55" s="229"/>
      <c r="U55" s="229"/>
      <c r="V55" s="229"/>
      <c r="W55" s="229"/>
      <c r="X55" s="229"/>
      <c r="Z55" s="236"/>
      <c r="AA55" s="236"/>
      <c r="AB55" s="254"/>
      <c r="AE55" s="254"/>
      <c r="AH55" s="254"/>
    </row>
    <row r="56" spans="1:35" ht="15" customHeight="1">
      <c r="A56" s="229"/>
      <c r="B56" s="229"/>
      <c r="C56" s="229"/>
      <c r="D56" s="229"/>
      <c r="E56" s="229"/>
      <c r="F56" s="229"/>
      <c r="G56" s="229"/>
      <c r="H56" s="229"/>
      <c r="I56" s="229"/>
      <c r="J56" s="229"/>
      <c r="K56" s="229"/>
      <c r="L56" s="229"/>
      <c r="M56" s="229"/>
      <c r="N56" s="229"/>
      <c r="O56" s="229"/>
      <c r="P56" s="229"/>
      <c r="Q56" s="229"/>
      <c r="R56" s="229"/>
      <c r="S56" s="229"/>
      <c r="T56" s="229"/>
      <c r="U56" s="229"/>
      <c r="V56" s="229"/>
      <c r="W56" s="229"/>
      <c r="X56" s="229"/>
      <c r="Z56" s="236"/>
      <c r="AA56" s="236"/>
      <c r="AB56" s="254"/>
      <c r="AE56" s="254"/>
      <c r="AH56" s="254"/>
    </row>
    <row r="57" spans="1:35" ht="15" customHeight="1">
      <c r="A57" s="229"/>
      <c r="B57" s="229"/>
      <c r="C57" s="229"/>
      <c r="D57" s="229"/>
      <c r="E57" s="229"/>
      <c r="F57" s="229"/>
      <c r="G57" s="229"/>
      <c r="H57" s="229"/>
      <c r="I57" s="229"/>
      <c r="J57" s="229"/>
      <c r="K57" s="229"/>
      <c r="L57" s="229"/>
      <c r="M57" s="229"/>
      <c r="N57" s="229"/>
      <c r="O57" s="229"/>
      <c r="P57" s="229"/>
      <c r="Q57" s="229"/>
      <c r="R57" s="229"/>
      <c r="S57" s="229"/>
      <c r="T57" s="229"/>
      <c r="U57" s="229"/>
      <c r="V57" s="229"/>
      <c r="W57" s="229"/>
      <c r="X57" s="229"/>
      <c r="Z57" s="236"/>
      <c r="AA57" s="236"/>
      <c r="AB57" s="254"/>
      <c r="AH57" s="254"/>
    </row>
    <row r="58" spans="1:35" ht="15" customHeight="1">
      <c r="A58" s="229"/>
      <c r="B58" s="229"/>
      <c r="C58" s="229"/>
      <c r="D58" s="229"/>
      <c r="E58" s="229"/>
      <c r="F58" s="229"/>
      <c r="G58" s="229"/>
      <c r="H58" s="229"/>
      <c r="I58" s="229"/>
      <c r="J58" s="229"/>
      <c r="K58" s="229"/>
      <c r="L58" s="229"/>
      <c r="M58" s="229"/>
      <c r="N58" s="229"/>
      <c r="O58" s="229"/>
      <c r="P58" s="229"/>
      <c r="Q58" s="229"/>
      <c r="R58" s="229"/>
      <c r="S58" s="229"/>
      <c r="T58" s="229"/>
      <c r="U58" s="229"/>
      <c r="V58" s="229"/>
      <c r="W58" s="229"/>
      <c r="X58" s="229"/>
      <c r="Z58" s="236"/>
      <c r="AA58" s="236"/>
      <c r="AH58" s="254"/>
    </row>
    <row r="59" spans="1:35" ht="15" customHeight="1">
      <c r="A59" s="229"/>
      <c r="B59" s="229"/>
      <c r="C59" s="229"/>
      <c r="D59" s="229"/>
      <c r="E59" s="229"/>
      <c r="F59" s="229"/>
      <c r="G59" s="229"/>
      <c r="H59" s="229"/>
      <c r="I59" s="229"/>
      <c r="J59" s="229"/>
      <c r="K59" s="229"/>
      <c r="L59" s="229"/>
      <c r="M59" s="229"/>
      <c r="N59" s="229"/>
      <c r="O59" s="229"/>
      <c r="P59" s="229"/>
      <c r="Q59" s="229"/>
      <c r="R59" s="229"/>
      <c r="S59" s="229"/>
      <c r="T59" s="229"/>
      <c r="U59" s="229"/>
      <c r="V59" s="229"/>
      <c r="W59" s="229"/>
      <c r="X59" s="229"/>
      <c r="Z59" s="236"/>
      <c r="AA59" s="236"/>
    </row>
    <row r="60" spans="1:35" ht="15" customHeight="1">
      <c r="Z60" s="236"/>
      <c r="AA60" s="236"/>
    </row>
    <row r="61" spans="1:35" ht="15" customHeight="1">
      <c r="Z61" s="236"/>
      <c r="AA61" s="236"/>
    </row>
    <row r="62" spans="1:35" ht="15" customHeight="1">
      <c r="Z62" s="236"/>
      <c r="AA62" s="236"/>
    </row>
    <row r="63" spans="1:35" ht="15" customHeight="1">
      <c r="Z63" s="236"/>
      <c r="AA63" s="236"/>
    </row>
    <row r="64" spans="1:35" ht="15" customHeight="1">
      <c r="Z64" s="236"/>
      <c r="AA64" s="236"/>
    </row>
    <row r="65" spans="26:27" ht="15" customHeight="1">
      <c r="Z65" s="236"/>
      <c r="AA65" s="236"/>
    </row>
  </sheetData>
  <pageMargins left="0.63" right="0.25" top="0.47" bottom="0.19" header="0.3" footer="0.15"/>
  <pageSetup paperSize="9" scale="54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64BFD8-CF4B-4BF9-9041-40F11DC120F5}">
  <sheetPr>
    <pageSetUpPr fitToPage="1"/>
  </sheetPr>
  <dimension ref="A1:AU58"/>
  <sheetViews>
    <sheetView showGridLines="0" zoomScale="70" zoomScaleNormal="70" workbookViewId="0">
      <selection activeCell="P37" sqref="P37"/>
    </sheetView>
  </sheetViews>
  <sheetFormatPr baseColWidth="10" defaultColWidth="11.42578125" defaultRowHeight="15" customHeight="1"/>
  <cols>
    <col min="1" max="1" width="3.7109375" style="224" customWidth="1"/>
    <col min="2" max="8" width="11.5703125" style="224" customWidth="1"/>
    <col min="9" max="9" width="3.7109375" style="224" customWidth="1"/>
    <col min="10" max="16" width="11.5703125" style="224" customWidth="1"/>
    <col min="17" max="17" width="3.7109375" style="224" customWidth="1"/>
    <col min="18" max="25" width="11.5703125" style="224" customWidth="1"/>
    <col min="26" max="26" width="12.85546875" style="240" customWidth="1"/>
    <col min="27" max="27" width="12.85546875" style="241" customWidth="1"/>
    <col min="28" max="29" width="12.85546875" style="240" customWidth="1"/>
    <col min="30" max="30" width="12.85546875" style="241" customWidth="1"/>
    <col min="31" max="32" width="12.85546875" style="240" customWidth="1"/>
    <col min="33" max="33" width="12.85546875" style="241" customWidth="1"/>
    <col min="34" max="43" width="12.85546875" style="240" customWidth="1"/>
    <col min="44" max="45" width="12.85546875" style="239" customWidth="1"/>
    <col min="46" max="47" width="12.85546875" style="259" customWidth="1"/>
    <col min="48" max="63" width="12.85546875" style="224" customWidth="1"/>
    <col min="64" max="16384" width="11.42578125" style="224"/>
  </cols>
  <sheetData>
    <row r="1" spans="1:36" ht="26.25">
      <c r="B1" s="228" t="s">
        <v>236</v>
      </c>
      <c r="C1" s="255"/>
      <c r="D1" s="255"/>
      <c r="E1" s="255"/>
      <c r="F1" s="255"/>
      <c r="G1" s="255"/>
      <c r="H1" s="255"/>
      <c r="I1" s="255"/>
      <c r="J1" s="255"/>
      <c r="K1" s="255"/>
      <c r="T1" s="238"/>
      <c r="U1" s="238"/>
      <c r="V1" s="238"/>
      <c r="W1" s="238"/>
      <c r="X1" s="238"/>
      <c r="Y1" s="238"/>
      <c r="Z1" s="240" t="s">
        <v>228</v>
      </c>
    </row>
    <row r="2" spans="1:36" ht="15" customHeight="1">
      <c r="A2" s="238"/>
      <c r="B2" s="238"/>
      <c r="C2" s="238"/>
      <c r="D2" s="238"/>
      <c r="E2" s="238"/>
      <c r="F2" s="238"/>
      <c r="G2" s="238"/>
      <c r="H2" s="238"/>
      <c r="I2" s="283"/>
      <c r="J2" s="283"/>
      <c r="K2" s="283"/>
      <c r="L2" s="283"/>
      <c r="M2" s="283"/>
      <c r="N2" s="283"/>
      <c r="O2" s="283"/>
      <c r="P2" s="283"/>
      <c r="Q2" s="283"/>
      <c r="R2" s="283"/>
      <c r="S2" s="283"/>
      <c r="T2" s="238"/>
      <c r="U2" s="238"/>
      <c r="V2" s="238"/>
      <c r="W2" s="238"/>
      <c r="X2" s="238"/>
      <c r="Y2" s="238"/>
      <c r="Z2" s="240" t="s">
        <v>237</v>
      </c>
    </row>
    <row r="3" spans="1:36" ht="15" customHeight="1">
      <c r="A3" s="238"/>
      <c r="B3" s="238"/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40" t="s">
        <v>238</v>
      </c>
    </row>
    <row r="4" spans="1:36" ht="15" customHeight="1">
      <c r="A4" s="238"/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  <c r="M4" s="238"/>
      <c r="N4" s="238"/>
      <c r="O4" s="238"/>
      <c r="P4" s="238"/>
      <c r="Q4" s="238"/>
      <c r="R4" s="238"/>
      <c r="S4" s="238"/>
      <c r="T4" s="238"/>
      <c r="U4" s="238"/>
      <c r="V4" s="238"/>
      <c r="W4" s="238"/>
      <c r="Y4" s="238"/>
      <c r="Z4" s="240" t="s">
        <v>231</v>
      </c>
    </row>
    <row r="5" spans="1:36" ht="15" customHeight="1">
      <c r="A5" s="238"/>
      <c r="B5" s="238"/>
      <c r="C5" s="238"/>
      <c r="D5" s="238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238"/>
      <c r="V5" s="238"/>
      <c r="W5" s="238"/>
      <c r="Y5" s="238"/>
      <c r="Z5" s="240" t="s">
        <v>232</v>
      </c>
    </row>
    <row r="6" spans="1:36" ht="15" customHeight="1">
      <c r="A6" s="238"/>
      <c r="B6" s="238"/>
      <c r="C6" s="238"/>
      <c r="D6" s="238"/>
      <c r="E6" s="238"/>
      <c r="F6" s="238"/>
      <c r="G6" s="238"/>
      <c r="H6" s="238"/>
      <c r="I6" s="238"/>
      <c r="J6" s="238"/>
      <c r="K6" s="238"/>
      <c r="L6" s="238"/>
      <c r="M6" s="238"/>
      <c r="N6" s="238"/>
      <c r="O6" s="238"/>
      <c r="P6" s="238"/>
      <c r="Q6" s="238"/>
      <c r="R6" s="238"/>
      <c r="S6" s="238"/>
      <c r="T6" s="238"/>
      <c r="U6" s="238"/>
      <c r="V6" s="238"/>
      <c r="W6" s="238"/>
      <c r="X6" s="233" t="s">
        <v>199</v>
      </c>
      <c r="Y6" s="238"/>
    </row>
    <row r="7" spans="1:36" ht="15" customHeight="1">
      <c r="A7" s="238"/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  <c r="M7" s="238"/>
      <c r="N7" s="238"/>
      <c r="O7" s="238"/>
      <c r="P7" s="238"/>
      <c r="Q7" s="238"/>
      <c r="R7" s="238"/>
      <c r="S7" s="238"/>
      <c r="T7" s="238"/>
      <c r="U7" s="238"/>
      <c r="V7" s="238"/>
      <c r="W7" s="238"/>
      <c r="Y7" s="238"/>
      <c r="Z7" s="242" t="s">
        <v>200</v>
      </c>
      <c r="AC7" s="242" t="s">
        <v>201</v>
      </c>
      <c r="AF7" s="242" t="s">
        <v>202</v>
      </c>
    </row>
    <row r="8" spans="1:36" ht="15" customHeight="1">
      <c r="A8" s="238"/>
      <c r="B8" s="238"/>
      <c r="C8" s="238"/>
      <c r="D8" s="238"/>
      <c r="E8" s="238"/>
      <c r="F8" s="238"/>
      <c r="G8" s="238"/>
      <c r="H8" s="238"/>
      <c r="I8" s="238"/>
      <c r="J8" s="238"/>
      <c r="K8" s="238"/>
      <c r="L8" s="238"/>
      <c r="M8" s="238"/>
      <c r="N8" s="238"/>
      <c r="O8" s="238"/>
      <c r="P8" s="238"/>
      <c r="Q8" s="238"/>
      <c r="R8" s="238"/>
      <c r="S8" s="238"/>
      <c r="T8" s="238"/>
      <c r="U8" s="238"/>
      <c r="V8" s="238"/>
      <c r="W8" s="238"/>
      <c r="X8" s="238"/>
      <c r="Y8" s="238"/>
      <c r="AB8" s="256"/>
    </row>
    <row r="9" spans="1:36" ht="15" customHeight="1">
      <c r="A9" s="238"/>
      <c r="B9" s="238"/>
      <c r="C9" s="238"/>
      <c r="D9" s="238"/>
      <c r="E9" s="238"/>
      <c r="F9" s="238"/>
      <c r="G9" s="238"/>
      <c r="H9" s="238"/>
      <c r="I9" s="238"/>
      <c r="J9" s="238"/>
      <c r="K9" s="238"/>
      <c r="L9" s="238"/>
      <c r="M9" s="238"/>
      <c r="N9" s="238"/>
      <c r="O9" s="238"/>
      <c r="P9" s="238"/>
      <c r="Q9" s="238"/>
      <c r="R9" s="238"/>
      <c r="S9" s="238"/>
      <c r="T9" s="238"/>
      <c r="U9" s="238"/>
      <c r="V9" s="238"/>
      <c r="W9" s="238"/>
      <c r="X9" s="238"/>
      <c r="Y9" s="238"/>
      <c r="Z9" s="257">
        <v>44317</v>
      </c>
      <c r="AA9" s="241">
        <v>-3.2296930744679743E-2</v>
      </c>
      <c r="AC9" s="257">
        <v>44317</v>
      </c>
      <c r="AD9" s="241">
        <v>-0.11998134809660414</v>
      </c>
      <c r="AF9" s="257">
        <v>44317</v>
      </c>
      <c r="AG9" s="241">
        <v>-3.7170017837479606E-2</v>
      </c>
      <c r="AI9" s="240" t="s">
        <v>223</v>
      </c>
      <c r="AJ9" s="240">
        <v>2022</v>
      </c>
    </row>
    <row r="10" spans="1:36" ht="15" customHeight="1">
      <c r="A10" s="238"/>
      <c r="B10" s="238"/>
      <c r="C10" s="238"/>
      <c r="D10" s="238"/>
      <c r="E10" s="238"/>
      <c r="F10" s="238"/>
      <c r="G10" s="238"/>
      <c r="H10" s="238"/>
      <c r="I10" s="238"/>
      <c r="J10" s="238"/>
      <c r="K10" s="238"/>
      <c r="L10" s="238"/>
      <c r="M10" s="238"/>
      <c r="N10" s="238"/>
      <c r="O10" s="238"/>
      <c r="P10" s="238"/>
      <c r="Q10" s="238"/>
      <c r="R10" s="238"/>
      <c r="S10" s="238"/>
      <c r="T10" s="238"/>
      <c r="U10" s="238"/>
      <c r="V10" s="238"/>
      <c r="W10" s="238"/>
      <c r="X10" s="238"/>
      <c r="Y10" s="238"/>
      <c r="Z10" s="257">
        <v>44348</v>
      </c>
      <c r="AA10" s="241">
        <v>-1.1005170745848858E-2</v>
      </c>
      <c r="AC10" s="257">
        <v>44348</v>
      </c>
      <c r="AD10" s="241">
        <v>-0.10232649483950539</v>
      </c>
      <c r="AF10" s="257">
        <v>44348</v>
      </c>
      <c r="AG10" s="241">
        <v>-1.2050849946496668E-2</v>
      </c>
      <c r="AI10" s="240" t="s">
        <v>233</v>
      </c>
      <c r="AJ10" s="240">
        <v>2021</v>
      </c>
    </row>
    <row r="11" spans="1:36" ht="15" customHeight="1">
      <c r="A11" s="238"/>
      <c r="B11" s="238"/>
      <c r="C11" s="238"/>
      <c r="D11" s="238"/>
      <c r="E11" s="238"/>
      <c r="F11" s="238"/>
      <c r="G11" s="238"/>
      <c r="H11" s="238"/>
      <c r="I11" s="238"/>
      <c r="J11" s="238"/>
      <c r="K11" s="238"/>
      <c r="L11" s="238"/>
      <c r="M11" s="238"/>
      <c r="N11" s="238"/>
      <c r="O11" s="238"/>
      <c r="P11" s="238"/>
      <c r="Q11" s="238"/>
      <c r="R11" s="238"/>
      <c r="S11" s="238"/>
      <c r="T11" s="238"/>
      <c r="U11" s="238"/>
      <c r="V11" s="238"/>
      <c r="W11" s="238"/>
      <c r="X11" s="238"/>
      <c r="Y11" s="238"/>
      <c r="Z11" s="257">
        <v>44378</v>
      </c>
      <c r="AA11" s="241">
        <v>8.66948879794208E-3</v>
      </c>
      <c r="AC11" s="257">
        <v>44378</v>
      </c>
      <c r="AD11" s="241">
        <v>-8.4529350113766957E-2</v>
      </c>
      <c r="AF11" s="257">
        <v>44378</v>
      </c>
      <c r="AG11" s="241">
        <v>2.5150005073011385E-2</v>
      </c>
    </row>
    <row r="12" spans="1:36" ht="15" customHeight="1">
      <c r="A12" s="238"/>
      <c r="B12" s="238"/>
      <c r="C12" s="238"/>
      <c r="D12" s="238"/>
      <c r="E12" s="238"/>
      <c r="F12" s="238"/>
      <c r="G12" s="238"/>
      <c r="H12" s="238"/>
      <c r="I12" s="238"/>
      <c r="J12" s="238"/>
      <c r="K12" s="238"/>
      <c r="L12" s="238"/>
      <c r="M12" s="238"/>
      <c r="N12" s="238"/>
      <c r="O12" s="238"/>
      <c r="P12" s="238"/>
      <c r="Q12" s="238"/>
      <c r="R12" s="238"/>
      <c r="S12" s="238"/>
      <c r="T12" s="238"/>
      <c r="U12" s="238"/>
      <c r="V12" s="238"/>
      <c r="W12" s="238"/>
      <c r="X12" s="238"/>
      <c r="Y12" s="238"/>
      <c r="Z12" s="257">
        <v>44409</v>
      </c>
      <c r="AA12" s="241">
        <v>2.9931900021573341E-2</v>
      </c>
      <c r="AC12" s="257">
        <v>44409</v>
      </c>
      <c r="AD12" s="241">
        <v>-5.1002474440878132E-2</v>
      </c>
      <c r="AF12" s="257">
        <v>44409</v>
      </c>
      <c r="AG12" s="241">
        <v>6.3674387055334444E-2</v>
      </c>
      <c r="AI12" s="240" t="s">
        <v>239</v>
      </c>
      <c r="AJ12" s="240">
        <v>2021</v>
      </c>
    </row>
    <row r="13" spans="1:36" ht="15" customHeight="1">
      <c r="A13" s="238"/>
      <c r="B13" s="238"/>
      <c r="C13" s="238"/>
      <c r="D13" s="238"/>
      <c r="E13" s="238"/>
      <c r="F13" s="238"/>
      <c r="G13" s="238"/>
      <c r="H13" s="238"/>
      <c r="I13" s="238"/>
      <c r="J13" s="238"/>
      <c r="K13" s="238"/>
      <c r="L13" s="238"/>
      <c r="M13" s="238"/>
      <c r="N13" s="238"/>
      <c r="O13" s="238"/>
      <c r="P13" s="238"/>
      <c r="Q13" s="238"/>
      <c r="R13" s="238"/>
      <c r="S13" s="238"/>
      <c r="T13" s="238"/>
      <c r="U13" s="238"/>
      <c r="V13" s="238"/>
      <c r="W13" s="238"/>
      <c r="X13" s="238"/>
      <c r="Y13" s="238"/>
      <c r="Z13" s="257">
        <v>44440</v>
      </c>
      <c r="AA13" s="241">
        <v>3.97519268810737E-2</v>
      </c>
      <c r="AC13" s="257">
        <v>44440</v>
      </c>
      <c r="AD13" s="241">
        <v>-3.3297327642771393E-2</v>
      </c>
      <c r="AF13" s="257">
        <v>44440</v>
      </c>
      <c r="AG13" s="241">
        <v>7.594563941478924E-2</v>
      </c>
      <c r="AI13" s="240" t="s">
        <v>240</v>
      </c>
      <c r="AJ13" s="240">
        <v>2020</v>
      </c>
    </row>
    <row r="14" spans="1:36" ht="15" customHeight="1">
      <c r="A14" s="238"/>
      <c r="B14" s="238"/>
      <c r="C14" s="238"/>
      <c r="D14" s="238"/>
      <c r="E14" s="238"/>
      <c r="F14" s="238"/>
      <c r="G14" s="238"/>
      <c r="H14" s="238"/>
      <c r="I14" s="238"/>
      <c r="J14" s="238"/>
      <c r="K14" s="238"/>
      <c r="L14" s="238"/>
      <c r="M14" s="238"/>
      <c r="N14" s="238"/>
      <c r="O14" s="238"/>
      <c r="P14" s="238"/>
      <c r="Q14" s="238"/>
      <c r="R14" s="238"/>
      <c r="S14" s="238"/>
      <c r="T14" s="238"/>
      <c r="U14" s="238"/>
      <c r="V14" s="238"/>
      <c r="W14" s="238"/>
      <c r="X14" s="238"/>
      <c r="Y14" s="238"/>
      <c r="Z14" s="257">
        <v>44470</v>
      </c>
      <c r="AA14" s="241">
        <v>4.7019546728201363E-2</v>
      </c>
      <c r="AC14" s="257">
        <v>44470</v>
      </c>
      <c r="AD14" s="241">
        <v>-1.5802786353800967E-2</v>
      </c>
      <c r="AF14" s="257">
        <v>44470</v>
      </c>
      <c r="AG14" s="241">
        <v>8.1584418758764626E-2</v>
      </c>
    </row>
    <row r="15" spans="1:36" ht="15" customHeight="1">
      <c r="A15" s="238"/>
      <c r="B15" s="238"/>
      <c r="C15" s="238"/>
      <c r="D15" s="238"/>
      <c r="E15" s="238"/>
      <c r="F15" s="238"/>
      <c r="G15" s="238"/>
      <c r="H15" s="238"/>
      <c r="I15" s="238"/>
      <c r="J15" s="238"/>
      <c r="K15" s="238"/>
      <c r="L15" s="238"/>
      <c r="M15" s="238"/>
      <c r="N15" s="238"/>
      <c r="O15" s="238"/>
      <c r="P15" s="238"/>
      <c r="Q15" s="238"/>
      <c r="R15" s="238"/>
      <c r="S15" s="238"/>
      <c r="T15" s="238"/>
      <c r="U15" s="238"/>
      <c r="V15" s="238"/>
      <c r="W15" s="238"/>
      <c r="X15" s="238"/>
      <c r="Y15" s="238"/>
      <c r="Z15" s="257">
        <v>44501</v>
      </c>
      <c r="AA15" s="241">
        <v>5.085808247340836E-2</v>
      </c>
      <c r="AC15" s="257">
        <v>44501</v>
      </c>
      <c r="AD15" s="241">
        <v>9.0658047011240236E-3</v>
      </c>
      <c r="AF15" s="257">
        <v>44501</v>
      </c>
      <c r="AG15" s="241">
        <v>7.6307982020327222E-2</v>
      </c>
    </row>
    <row r="16" spans="1:36" ht="15" customHeight="1">
      <c r="A16" s="238"/>
      <c r="B16" s="238"/>
      <c r="C16" s="238"/>
      <c r="D16" s="238"/>
      <c r="E16" s="238"/>
      <c r="F16" s="238"/>
      <c r="G16" s="238"/>
      <c r="H16" s="238"/>
      <c r="I16" s="238"/>
      <c r="J16" s="238"/>
      <c r="K16" s="238"/>
      <c r="L16" s="238"/>
      <c r="M16" s="238"/>
      <c r="N16" s="238"/>
      <c r="O16" s="238"/>
      <c r="P16" s="238"/>
      <c r="Q16" s="238"/>
      <c r="R16" s="238"/>
      <c r="S16" s="238"/>
      <c r="T16" s="238"/>
      <c r="U16" s="238"/>
      <c r="V16" s="238"/>
      <c r="W16" s="238"/>
      <c r="X16" s="238"/>
      <c r="Y16" s="238"/>
      <c r="Z16" s="257">
        <v>44531</v>
      </c>
      <c r="AA16" s="241">
        <v>5.608495042650645E-2</v>
      </c>
      <c r="AC16" s="257">
        <v>44531</v>
      </c>
      <c r="AD16" s="241">
        <v>2.3705487428082678E-2</v>
      </c>
      <c r="AF16" s="257">
        <v>44531</v>
      </c>
      <c r="AG16" s="241">
        <v>0.10195977755221521</v>
      </c>
    </row>
    <row r="17" spans="1:33" ht="15" customHeight="1">
      <c r="A17" s="238"/>
      <c r="B17" s="238"/>
      <c r="C17" s="238"/>
      <c r="D17" s="238"/>
      <c r="E17" s="238"/>
      <c r="F17" s="238"/>
      <c r="G17" s="238"/>
      <c r="H17" s="238"/>
      <c r="I17" s="238"/>
      <c r="J17" s="238"/>
      <c r="K17" s="238"/>
      <c r="L17" s="238"/>
      <c r="M17" s="238"/>
      <c r="N17" s="238"/>
      <c r="O17" s="238"/>
      <c r="P17" s="238"/>
      <c r="Q17" s="238"/>
      <c r="R17" s="238"/>
      <c r="S17" s="238"/>
      <c r="T17" s="238"/>
      <c r="U17" s="238"/>
      <c r="V17" s="238"/>
      <c r="W17" s="238"/>
      <c r="X17" s="238"/>
      <c r="Y17" s="238"/>
      <c r="Z17" s="257">
        <v>44562</v>
      </c>
      <c r="AA17" s="241">
        <v>7.1227417592410941E-2</v>
      </c>
      <c r="AC17" s="257">
        <v>44562</v>
      </c>
      <c r="AD17" s="241">
        <v>5.3519169791040752E-2</v>
      </c>
      <c r="AF17" s="257">
        <v>44562</v>
      </c>
      <c r="AG17" s="241">
        <v>0.1334081155887506</v>
      </c>
    </row>
    <row r="18" spans="1:33" ht="15" customHeight="1">
      <c r="A18" s="238"/>
      <c r="B18" s="238"/>
      <c r="C18" s="238"/>
      <c r="D18" s="238"/>
      <c r="E18" s="238"/>
      <c r="F18" s="238"/>
      <c r="G18" s="238"/>
      <c r="H18" s="238"/>
      <c r="I18" s="238"/>
      <c r="J18" s="238"/>
      <c r="K18" s="238"/>
      <c r="L18" s="238"/>
      <c r="M18" s="238"/>
      <c r="N18" s="238"/>
      <c r="O18" s="238"/>
      <c r="P18" s="238"/>
      <c r="Q18" s="238"/>
      <c r="R18" s="238"/>
      <c r="S18" s="238"/>
      <c r="T18" s="238"/>
      <c r="U18" s="238"/>
      <c r="V18" s="238"/>
      <c r="W18" s="238"/>
      <c r="X18" s="238"/>
      <c r="Y18" s="238"/>
      <c r="Z18" s="257">
        <v>44593</v>
      </c>
      <c r="AA18" s="241">
        <v>8.3562457782957289E-2</v>
      </c>
      <c r="AC18" s="257">
        <v>44593</v>
      </c>
      <c r="AD18" s="241">
        <v>7.6773347988849994E-2</v>
      </c>
      <c r="AF18" s="257">
        <v>44593</v>
      </c>
      <c r="AG18" s="241">
        <v>0.1555430364760727</v>
      </c>
    </row>
    <row r="19" spans="1:33" ht="15" customHeight="1">
      <c r="A19" s="238"/>
      <c r="B19" s="238"/>
      <c r="C19" s="238"/>
      <c r="D19" s="238"/>
      <c r="E19" s="238"/>
      <c r="F19" s="238"/>
      <c r="G19" s="238"/>
      <c r="H19" s="238"/>
      <c r="I19" s="238"/>
      <c r="J19" s="238"/>
      <c r="K19" s="238"/>
      <c r="L19" s="238"/>
      <c r="M19" s="238"/>
      <c r="N19" s="238"/>
      <c r="O19" s="238"/>
      <c r="P19" s="238"/>
      <c r="Q19" s="238"/>
      <c r="R19" s="238"/>
      <c r="S19" s="238"/>
      <c r="T19" s="238"/>
      <c r="U19" s="238"/>
      <c r="V19" s="238"/>
      <c r="W19" s="238"/>
      <c r="X19" s="238"/>
      <c r="Y19" s="238"/>
      <c r="Z19" s="257">
        <v>44621</v>
      </c>
      <c r="AA19" s="241">
        <v>7.8080732102192199E-2</v>
      </c>
      <c r="AC19" s="257">
        <v>44621</v>
      </c>
      <c r="AD19" s="241">
        <v>8.4742533114256557E-2</v>
      </c>
      <c r="AF19" s="257">
        <v>44621</v>
      </c>
      <c r="AG19" s="241">
        <v>0.14259110757126067</v>
      </c>
    </row>
    <row r="20" spans="1:33" ht="15" customHeight="1">
      <c r="A20" s="238"/>
      <c r="B20" s="238"/>
      <c r="C20" s="238"/>
      <c r="D20" s="238"/>
      <c r="E20" s="238"/>
      <c r="F20" s="238"/>
      <c r="G20" s="238"/>
      <c r="H20" s="238"/>
      <c r="I20" s="238"/>
      <c r="J20" s="238"/>
      <c r="K20" s="238"/>
      <c r="L20" s="238"/>
      <c r="M20" s="238"/>
      <c r="N20" s="238"/>
      <c r="O20" s="238"/>
      <c r="P20" s="238"/>
      <c r="Q20" s="238"/>
      <c r="R20" s="238"/>
      <c r="S20" s="238"/>
      <c r="T20" s="238"/>
      <c r="U20" s="238"/>
      <c r="V20" s="238"/>
      <c r="W20" s="238"/>
      <c r="X20" s="238"/>
      <c r="Y20" s="238"/>
      <c r="Z20" s="257">
        <v>44652</v>
      </c>
      <c r="AA20" s="241">
        <v>7.6313070552057813E-2</v>
      </c>
      <c r="AC20" s="257">
        <v>44652</v>
      </c>
      <c r="AD20" s="241">
        <v>0.11097691956717298</v>
      </c>
      <c r="AF20" s="257">
        <v>44652</v>
      </c>
      <c r="AG20" s="241">
        <v>0.1326808570134152</v>
      </c>
    </row>
    <row r="21" spans="1:33" ht="15" customHeight="1">
      <c r="A21" s="238"/>
      <c r="B21" s="238"/>
      <c r="C21" s="238"/>
      <c r="D21" s="238"/>
      <c r="E21" s="238"/>
      <c r="F21" s="238"/>
      <c r="G21" s="238"/>
      <c r="H21" s="238"/>
      <c r="I21" s="238"/>
      <c r="J21" s="238"/>
      <c r="K21" s="238"/>
      <c r="L21" s="238"/>
      <c r="M21" s="238"/>
      <c r="N21" s="238"/>
      <c r="O21" s="238"/>
      <c r="P21" s="238"/>
      <c r="Q21" s="238"/>
      <c r="R21" s="238"/>
      <c r="S21" s="238"/>
      <c r="T21" s="238"/>
      <c r="U21" s="238"/>
      <c r="V21" s="238"/>
      <c r="W21" s="238"/>
      <c r="X21" s="238"/>
      <c r="Y21" s="238"/>
      <c r="Z21" s="257">
        <v>44682</v>
      </c>
      <c r="AA21" s="241">
        <v>7.2394562929306266E-2</v>
      </c>
      <c r="AC21" s="257">
        <v>44682</v>
      </c>
      <c r="AD21" s="241">
        <v>0.11185638363589362</v>
      </c>
      <c r="AF21" s="257">
        <v>44682</v>
      </c>
      <c r="AG21" s="241">
        <v>0.12244288020059485</v>
      </c>
    </row>
    <row r="22" spans="1:33" ht="15" customHeight="1">
      <c r="A22" s="238"/>
      <c r="B22" s="238"/>
      <c r="C22" s="238"/>
      <c r="D22" s="238"/>
      <c r="E22" s="238"/>
      <c r="F22" s="238"/>
      <c r="G22" s="238"/>
      <c r="H22" s="238"/>
      <c r="I22" s="238"/>
      <c r="J22" s="238"/>
      <c r="K22" s="238"/>
      <c r="L22" s="238"/>
      <c r="M22" s="238"/>
      <c r="N22" s="238"/>
      <c r="O22" s="238"/>
      <c r="P22" s="238"/>
      <c r="Q22" s="238"/>
      <c r="R22" s="238"/>
      <c r="S22" s="238"/>
      <c r="T22" s="238"/>
      <c r="U22" s="238"/>
      <c r="V22" s="238"/>
      <c r="W22" s="238"/>
      <c r="X22" s="238"/>
      <c r="Y22" s="238"/>
      <c r="Z22" s="257">
        <v>44714</v>
      </c>
      <c r="AA22" s="241">
        <v>6.9203336991928807E-2</v>
      </c>
      <c r="AC22" s="257">
        <v>44714</v>
      </c>
      <c r="AD22" s="241">
        <v>0.11882288471304064</v>
      </c>
      <c r="AF22" s="257">
        <v>44714</v>
      </c>
      <c r="AG22" s="241">
        <v>0.11829641826116016</v>
      </c>
    </row>
    <row r="23" spans="1:33" ht="15" customHeight="1">
      <c r="A23" s="238"/>
      <c r="B23" s="238"/>
      <c r="C23" s="238"/>
      <c r="D23" s="238"/>
      <c r="E23" s="238"/>
      <c r="F23" s="238"/>
      <c r="G23" s="238"/>
      <c r="H23" s="238"/>
      <c r="I23" s="238"/>
      <c r="J23" s="238"/>
      <c r="K23" s="238"/>
      <c r="L23" s="238"/>
      <c r="M23" s="238"/>
      <c r="N23" s="238"/>
      <c r="O23" s="238"/>
      <c r="P23" s="238"/>
      <c r="Q23" s="238"/>
      <c r="R23" s="238"/>
      <c r="S23" s="238"/>
      <c r="T23" s="238"/>
      <c r="U23" s="238"/>
      <c r="V23" s="238"/>
      <c r="W23" s="238"/>
      <c r="X23" s="238"/>
      <c r="Y23" s="238"/>
      <c r="Z23" s="257">
        <v>44746</v>
      </c>
      <c r="AA23" s="241">
        <v>6.5443991271084065E-2</v>
      </c>
      <c r="AC23" s="257">
        <v>44746</v>
      </c>
      <c r="AD23" s="241">
        <v>0.12359190634146017</v>
      </c>
      <c r="AF23" s="257">
        <v>44746</v>
      </c>
      <c r="AG23" s="241">
        <v>0.1027128944258493</v>
      </c>
    </row>
    <row r="24" spans="1:33" ht="15" customHeight="1">
      <c r="A24" s="238"/>
      <c r="B24" s="238"/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238"/>
      <c r="X24" s="238"/>
      <c r="Y24" s="238"/>
      <c r="Z24" s="258"/>
      <c r="AC24" s="258"/>
      <c r="AF24" s="258"/>
    </row>
    <row r="25" spans="1:33" ht="15" customHeight="1">
      <c r="A25" s="238"/>
      <c r="B25" s="238"/>
      <c r="C25" s="238"/>
      <c r="D25" s="238"/>
      <c r="E25" s="238"/>
      <c r="F25" s="238"/>
      <c r="G25" s="238"/>
      <c r="H25" s="238"/>
      <c r="I25" s="238"/>
      <c r="J25" s="238"/>
      <c r="K25" s="238"/>
      <c r="L25" s="238"/>
      <c r="M25" s="238"/>
      <c r="N25" s="238"/>
      <c r="O25" s="238"/>
      <c r="P25" s="238"/>
      <c r="Q25" s="238"/>
      <c r="R25" s="238"/>
      <c r="S25" s="238"/>
      <c r="T25" s="238"/>
      <c r="U25" s="238"/>
      <c r="V25" s="238"/>
      <c r="W25" s="238"/>
      <c r="X25" s="238"/>
      <c r="Y25" s="238"/>
      <c r="Z25" s="258"/>
      <c r="AF25" s="258"/>
    </row>
    <row r="26" spans="1:33" ht="15" customHeight="1">
      <c r="A26" s="238"/>
      <c r="B26" s="238"/>
      <c r="C26" s="238"/>
      <c r="D26" s="238"/>
      <c r="E26" s="238"/>
      <c r="F26" s="238"/>
      <c r="G26" s="238"/>
      <c r="H26" s="238"/>
      <c r="I26" s="238"/>
      <c r="J26" s="238"/>
      <c r="K26" s="238"/>
      <c r="L26" s="238"/>
      <c r="M26" s="238"/>
      <c r="N26" s="238"/>
      <c r="O26" s="238"/>
      <c r="P26" s="238"/>
      <c r="Q26" s="238"/>
      <c r="R26" s="238"/>
      <c r="S26" s="238"/>
      <c r="T26" s="238"/>
      <c r="U26" s="238"/>
      <c r="V26" s="238"/>
      <c r="W26" s="238"/>
      <c r="X26" s="238"/>
      <c r="Y26" s="238"/>
    </row>
    <row r="27" spans="1:33" ht="15" customHeight="1">
      <c r="A27" s="238"/>
      <c r="B27" s="238"/>
      <c r="C27" s="238"/>
      <c r="D27" s="238"/>
      <c r="E27" s="238"/>
      <c r="F27" s="238"/>
      <c r="G27" s="238"/>
      <c r="H27" s="238"/>
      <c r="I27" s="238"/>
      <c r="J27" s="238"/>
      <c r="K27" s="238"/>
      <c r="L27" s="238"/>
      <c r="M27" s="238"/>
      <c r="N27" s="238"/>
      <c r="O27" s="238"/>
      <c r="P27" s="238"/>
      <c r="Q27" s="238"/>
      <c r="R27" s="238"/>
      <c r="S27" s="238"/>
      <c r="T27" s="238"/>
      <c r="U27" s="238"/>
      <c r="V27" s="238"/>
      <c r="W27" s="238"/>
      <c r="X27" s="238"/>
      <c r="Y27" s="238"/>
    </row>
    <row r="28" spans="1:33" ht="15" customHeight="1">
      <c r="A28" s="238"/>
      <c r="B28" s="238"/>
      <c r="C28" s="238"/>
      <c r="D28" s="238"/>
      <c r="E28" s="238"/>
      <c r="F28" s="238"/>
      <c r="G28" s="238"/>
      <c r="H28" s="238"/>
      <c r="I28" s="238"/>
      <c r="J28" s="238"/>
      <c r="K28" s="238"/>
      <c r="L28" s="238"/>
      <c r="M28" s="238"/>
      <c r="N28" s="238"/>
      <c r="O28" s="238"/>
      <c r="P28" s="238"/>
      <c r="Q28" s="238"/>
      <c r="R28" s="238"/>
      <c r="S28" s="238"/>
      <c r="T28" s="238"/>
      <c r="U28" s="238"/>
      <c r="V28" s="238"/>
      <c r="W28" s="238"/>
      <c r="X28" s="238"/>
      <c r="Y28" s="238"/>
    </row>
    <row r="29" spans="1:33" ht="15" customHeight="1">
      <c r="A29" s="238"/>
      <c r="B29" s="238"/>
      <c r="C29" s="238"/>
      <c r="D29" s="238"/>
      <c r="E29" s="238"/>
      <c r="F29" s="238"/>
      <c r="G29" s="238"/>
      <c r="H29" s="238"/>
      <c r="I29" s="238"/>
      <c r="J29" s="238"/>
      <c r="K29" s="238"/>
      <c r="L29" s="238"/>
      <c r="M29" s="238"/>
      <c r="N29" s="238"/>
      <c r="O29" s="238"/>
      <c r="P29" s="238"/>
      <c r="Q29" s="238"/>
      <c r="R29" s="238"/>
      <c r="S29" s="238"/>
      <c r="T29" s="238"/>
      <c r="U29" s="238"/>
      <c r="V29" s="238"/>
      <c r="W29" s="238"/>
      <c r="X29" s="238"/>
      <c r="Y29" s="238"/>
    </row>
    <row r="30" spans="1:33" ht="15" customHeight="1">
      <c r="A30" s="238"/>
      <c r="B30" s="238"/>
      <c r="C30" s="238"/>
      <c r="D30" s="238"/>
      <c r="E30" s="238"/>
      <c r="F30" s="238"/>
      <c r="G30" s="238"/>
      <c r="H30" s="238"/>
      <c r="I30" s="238"/>
      <c r="J30" s="238"/>
      <c r="K30" s="238"/>
      <c r="L30" s="238"/>
      <c r="M30" s="238"/>
      <c r="N30" s="238"/>
      <c r="O30" s="238"/>
      <c r="P30" s="238"/>
      <c r="Q30" s="238"/>
      <c r="R30" s="238"/>
      <c r="S30" s="238"/>
      <c r="T30" s="238"/>
      <c r="U30" s="238"/>
      <c r="V30" s="238"/>
      <c r="W30" s="238"/>
      <c r="X30" s="238"/>
      <c r="Y30" s="238"/>
    </row>
    <row r="31" spans="1:33" ht="15" customHeight="1">
      <c r="A31" s="238"/>
      <c r="B31" s="238"/>
      <c r="C31" s="238"/>
      <c r="D31" s="238"/>
      <c r="E31" s="238"/>
      <c r="F31" s="238"/>
      <c r="G31" s="238"/>
      <c r="H31" s="238"/>
      <c r="I31" s="238"/>
      <c r="J31" s="238"/>
      <c r="K31" s="238"/>
      <c r="L31" s="238"/>
      <c r="M31" s="238"/>
      <c r="N31" s="238"/>
      <c r="O31" s="238"/>
      <c r="P31" s="238"/>
      <c r="Q31" s="238"/>
      <c r="R31" s="238"/>
      <c r="S31" s="238"/>
      <c r="T31" s="238"/>
      <c r="U31" s="238"/>
      <c r="V31" s="238"/>
      <c r="W31" s="238"/>
      <c r="X31" s="238"/>
      <c r="Y31" s="238"/>
    </row>
    <row r="32" spans="1:33" ht="15" customHeight="1">
      <c r="A32" s="238"/>
      <c r="B32" s="238"/>
      <c r="C32" s="238"/>
      <c r="D32" s="238"/>
      <c r="E32" s="238"/>
      <c r="F32" s="238"/>
      <c r="G32" s="238"/>
      <c r="H32" s="238"/>
      <c r="I32" s="238"/>
      <c r="J32" s="238"/>
      <c r="K32" s="238"/>
      <c r="L32" s="238"/>
      <c r="M32" s="238"/>
      <c r="N32" s="238"/>
      <c r="O32" s="238"/>
      <c r="P32" s="238"/>
      <c r="Q32" s="238"/>
      <c r="R32" s="238"/>
      <c r="S32" s="238"/>
      <c r="T32" s="238"/>
      <c r="U32" s="238"/>
      <c r="V32" s="238"/>
      <c r="W32" s="238"/>
      <c r="X32" s="238"/>
      <c r="Y32" s="238"/>
    </row>
    <row r="33" spans="1:36" ht="15" customHeight="1">
      <c r="A33" s="238"/>
      <c r="B33" s="238"/>
      <c r="C33" s="238"/>
      <c r="D33" s="238"/>
      <c r="E33" s="238"/>
      <c r="F33" s="238"/>
      <c r="G33" s="238"/>
      <c r="H33" s="238"/>
      <c r="I33" s="238"/>
      <c r="J33" s="238"/>
      <c r="K33" s="238"/>
      <c r="L33" s="238"/>
      <c r="M33" s="238"/>
      <c r="N33" s="238"/>
      <c r="O33" s="238"/>
      <c r="P33" s="238"/>
      <c r="Q33" s="238"/>
      <c r="R33" s="238"/>
      <c r="S33" s="238"/>
      <c r="T33" s="238"/>
      <c r="U33" s="238"/>
      <c r="V33" s="238"/>
      <c r="W33" s="238"/>
      <c r="X33" s="238"/>
      <c r="Y33" s="238"/>
    </row>
    <row r="34" spans="1:36" ht="15" customHeight="1">
      <c r="A34" s="238"/>
      <c r="B34" s="238"/>
      <c r="C34" s="238"/>
      <c r="D34" s="238"/>
      <c r="E34" s="238"/>
      <c r="F34" s="238"/>
      <c r="G34" s="238"/>
      <c r="H34" s="238"/>
      <c r="I34" s="238"/>
      <c r="J34" s="238"/>
      <c r="K34" s="238"/>
      <c r="L34" s="238"/>
      <c r="M34" s="238"/>
      <c r="N34" s="238"/>
      <c r="O34" s="238"/>
      <c r="P34" s="238"/>
      <c r="Q34" s="238"/>
      <c r="R34" s="238"/>
      <c r="S34" s="238"/>
      <c r="T34" s="238"/>
      <c r="U34" s="238"/>
      <c r="V34" s="238"/>
      <c r="W34" s="238"/>
      <c r="X34" s="238"/>
      <c r="Y34" s="238"/>
      <c r="Z34" s="242" t="s">
        <v>215</v>
      </c>
      <c r="AC34" s="242" t="s">
        <v>216</v>
      </c>
      <c r="AF34" s="242" t="s">
        <v>217</v>
      </c>
    </row>
    <row r="35" spans="1:36" ht="15" customHeight="1">
      <c r="A35" s="238"/>
      <c r="B35" s="238"/>
      <c r="C35" s="238"/>
      <c r="D35" s="238"/>
      <c r="E35" s="238"/>
      <c r="F35" s="238"/>
      <c r="G35" s="238"/>
      <c r="H35" s="238"/>
      <c r="I35" s="238"/>
      <c r="J35" s="238"/>
      <c r="K35" s="238"/>
      <c r="L35" s="238"/>
      <c r="M35" s="238"/>
      <c r="N35" s="238"/>
      <c r="O35" s="238"/>
      <c r="P35" s="238"/>
      <c r="Q35" s="238"/>
      <c r="R35" s="238"/>
      <c r="S35" s="238"/>
      <c r="T35" s="238"/>
      <c r="U35" s="238"/>
      <c r="V35" s="238"/>
      <c r="W35" s="238"/>
      <c r="X35" s="238"/>
      <c r="Y35" s="238"/>
    </row>
    <row r="36" spans="1:36" ht="15" customHeight="1">
      <c r="A36" s="238"/>
      <c r="B36" s="238"/>
      <c r="C36" s="238"/>
      <c r="D36" s="238"/>
      <c r="E36" s="238"/>
      <c r="F36" s="238"/>
      <c r="G36" s="238"/>
      <c r="H36" s="238"/>
      <c r="I36" s="238"/>
      <c r="J36" s="238"/>
      <c r="K36" s="238"/>
      <c r="L36" s="238"/>
      <c r="M36" s="238"/>
      <c r="N36" s="238"/>
      <c r="O36" s="238"/>
      <c r="P36" s="238"/>
      <c r="Q36" s="238"/>
      <c r="R36" s="238"/>
      <c r="S36" s="238"/>
      <c r="T36" s="238"/>
      <c r="U36" s="238"/>
      <c r="V36" s="238"/>
      <c r="W36" s="238"/>
      <c r="X36" s="238"/>
      <c r="Y36" s="238"/>
      <c r="Z36" s="257">
        <v>44317</v>
      </c>
      <c r="AA36" s="241">
        <v>3.3176820471204849E-2</v>
      </c>
      <c r="AC36" s="257">
        <v>44317</v>
      </c>
      <c r="AD36" s="241">
        <v>5.6149073775790724E-2</v>
      </c>
      <c r="AF36" s="257">
        <v>44317</v>
      </c>
      <c r="AG36" s="241">
        <v>3.0713666235557043E-2</v>
      </c>
      <c r="AI36" s="240" t="s">
        <v>225</v>
      </c>
      <c r="AJ36" s="240">
        <v>2022</v>
      </c>
    </row>
    <row r="37" spans="1:36" ht="15" customHeight="1">
      <c r="A37" s="238"/>
      <c r="B37" s="238"/>
      <c r="C37" s="238"/>
      <c r="D37" s="238"/>
      <c r="E37" s="238"/>
      <c r="F37" s="238"/>
      <c r="G37" s="238"/>
      <c r="H37" s="238"/>
      <c r="I37" s="238"/>
      <c r="J37" s="238"/>
      <c r="K37" s="238"/>
      <c r="L37" s="238"/>
      <c r="M37" s="238"/>
      <c r="N37" s="238"/>
      <c r="O37" s="238"/>
      <c r="P37" s="238"/>
      <c r="Q37" s="238"/>
      <c r="R37" s="238"/>
      <c r="S37" s="238"/>
      <c r="T37" s="238"/>
      <c r="U37" s="238"/>
      <c r="V37" s="238"/>
      <c r="W37" s="238"/>
      <c r="X37" s="238"/>
      <c r="Y37" s="238"/>
      <c r="Z37" s="257">
        <v>44348</v>
      </c>
      <c r="AA37" s="241">
        <v>5.4478845436970291E-2</v>
      </c>
      <c r="AC37" s="257">
        <v>44348</v>
      </c>
      <c r="AD37" s="241">
        <v>6.6461848107498292E-2</v>
      </c>
      <c r="AF37" s="257">
        <v>44348</v>
      </c>
      <c r="AG37" s="241">
        <v>5.3775140462097824E-2</v>
      </c>
      <c r="AI37" s="240" t="s">
        <v>235</v>
      </c>
      <c r="AJ37" s="240">
        <v>2021</v>
      </c>
    </row>
    <row r="38" spans="1:36" ht="15" customHeight="1">
      <c r="A38" s="238"/>
      <c r="B38" s="238"/>
      <c r="C38" s="238"/>
      <c r="D38" s="238"/>
      <c r="E38" s="238"/>
      <c r="F38" s="238"/>
      <c r="G38" s="238"/>
      <c r="H38" s="238"/>
      <c r="I38" s="238"/>
      <c r="J38" s="238"/>
      <c r="K38" s="238"/>
      <c r="L38" s="238"/>
      <c r="M38" s="238"/>
      <c r="N38" s="238"/>
      <c r="O38" s="238"/>
      <c r="P38" s="238"/>
      <c r="Q38" s="238"/>
      <c r="R38" s="238"/>
      <c r="S38" s="238"/>
      <c r="T38" s="238"/>
      <c r="U38" s="238"/>
      <c r="V38" s="238"/>
      <c r="W38" s="238"/>
      <c r="X38" s="238"/>
      <c r="Y38" s="238"/>
      <c r="Z38" s="257">
        <v>44378</v>
      </c>
      <c r="AA38" s="241">
        <v>6.8277349830211873E-2</v>
      </c>
      <c r="AC38" s="257">
        <v>44378</v>
      </c>
      <c r="AD38" s="241">
        <v>8.08038726901944E-2</v>
      </c>
      <c r="AF38" s="257">
        <v>44378</v>
      </c>
      <c r="AG38" s="241">
        <v>7.2996350315848127E-2</v>
      </c>
    </row>
    <row r="39" spans="1:36" ht="15" customHeight="1">
      <c r="A39" s="238"/>
      <c r="B39" s="238"/>
      <c r="C39" s="238"/>
      <c r="D39" s="238"/>
      <c r="E39" s="238"/>
      <c r="F39" s="238"/>
      <c r="G39" s="238"/>
      <c r="H39" s="238"/>
      <c r="I39" s="238"/>
      <c r="J39" s="238"/>
      <c r="K39" s="238"/>
      <c r="L39" s="238"/>
      <c r="M39" s="238"/>
      <c r="N39" s="238"/>
      <c r="O39" s="238"/>
      <c r="P39" s="238"/>
      <c r="Q39" s="238"/>
      <c r="R39" s="238"/>
      <c r="S39" s="238"/>
      <c r="T39" s="238"/>
      <c r="U39" s="238"/>
      <c r="V39" s="238"/>
      <c r="W39" s="238"/>
      <c r="X39" s="238"/>
      <c r="Y39" s="238"/>
      <c r="Z39" s="257">
        <v>44409</v>
      </c>
      <c r="AA39" s="241">
        <v>7.3581722612025266E-2</v>
      </c>
      <c r="AC39" s="257">
        <v>44409</v>
      </c>
      <c r="AD39" s="241">
        <v>7.8527995959128849E-2</v>
      </c>
      <c r="AF39" s="257">
        <v>44409</v>
      </c>
      <c r="AG39" s="241">
        <v>7.8639977385228974E-2</v>
      </c>
      <c r="AI39" s="240" t="s">
        <v>241</v>
      </c>
      <c r="AJ39" s="240">
        <v>2021</v>
      </c>
    </row>
    <row r="40" spans="1:36" ht="15" customHeight="1">
      <c r="A40" s="238"/>
      <c r="B40" s="238"/>
      <c r="C40" s="238"/>
      <c r="D40" s="238"/>
      <c r="E40" s="238"/>
      <c r="F40" s="238"/>
      <c r="G40" s="238"/>
      <c r="H40" s="238"/>
      <c r="I40" s="238"/>
      <c r="J40" s="238"/>
      <c r="K40" s="238"/>
      <c r="L40" s="238"/>
      <c r="M40" s="238"/>
      <c r="N40" s="238"/>
      <c r="O40" s="238"/>
      <c r="P40" s="238"/>
      <c r="Q40" s="238"/>
      <c r="R40" s="238"/>
      <c r="S40" s="238"/>
      <c r="T40" s="238"/>
      <c r="U40" s="238"/>
      <c r="V40" s="238"/>
      <c r="W40" s="238"/>
      <c r="X40" s="238"/>
      <c r="Y40" s="238"/>
      <c r="Z40" s="257">
        <v>44440</v>
      </c>
      <c r="AA40" s="241">
        <v>7.5245212739847314E-2</v>
      </c>
      <c r="AC40" s="257">
        <v>44440</v>
      </c>
      <c r="AD40" s="241">
        <v>7.1150979713181212E-2</v>
      </c>
      <c r="AF40" s="257">
        <v>44440</v>
      </c>
      <c r="AG40" s="241">
        <v>8.127261172729433E-2</v>
      </c>
      <c r="AI40" s="240" t="s">
        <v>242</v>
      </c>
      <c r="AJ40" s="240">
        <v>2020</v>
      </c>
    </row>
    <row r="41" spans="1:36" ht="15" customHeight="1">
      <c r="A41" s="238"/>
      <c r="B41" s="238"/>
      <c r="C41" s="238"/>
      <c r="D41" s="238"/>
      <c r="E41" s="238"/>
      <c r="F41" s="238"/>
      <c r="G41" s="238"/>
      <c r="H41" s="238"/>
      <c r="I41" s="238"/>
      <c r="J41" s="238"/>
      <c r="K41" s="238"/>
      <c r="L41" s="238"/>
      <c r="M41" s="238"/>
      <c r="N41" s="238"/>
      <c r="O41" s="238"/>
      <c r="P41" s="238"/>
      <c r="Q41" s="238"/>
      <c r="R41" s="238"/>
      <c r="S41" s="238"/>
      <c r="T41" s="238"/>
      <c r="U41" s="238"/>
      <c r="V41" s="238"/>
      <c r="W41" s="238"/>
      <c r="X41" s="238"/>
      <c r="Y41" s="238"/>
      <c r="Z41" s="257">
        <v>44470</v>
      </c>
      <c r="AA41" s="241">
        <v>7.4580264859136353E-2</v>
      </c>
      <c r="AC41" s="257">
        <v>44470</v>
      </c>
      <c r="AD41" s="241">
        <v>5.9588156124762294E-2</v>
      </c>
      <c r="AF41" s="257">
        <v>44470</v>
      </c>
      <c r="AG41" s="241">
        <v>7.6571233412972506E-2</v>
      </c>
    </row>
    <row r="42" spans="1:36" ht="15" customHeight="1">
      <c r="A42" s="238"/>
      <c r="B42" s="238"/>
      <c r="C42" s="238"/>
      <c r="D42" s="238"/>
      <c r="E42" s="238"/>
      <c r="F42" s="238"/>
      <c r="G42" s="238"/>
      <c r="H42" s="238"/>
      <c r="I42" s="238"/>
      <c r="J42" s="238"/>
      <c r="K42" s="238"/>
      <c r="L42" s="238"/>
      <c r="M42" s="238"/>
      <c r="N42" s="238"/>
      <c r="O42" s="238"/>
      <c r="P42" s="238"/>
      <c r="Q42" s="238"/>
      <c r="R42" s="238"/>
      <c r="S42" s="238"/>
      <c r="T42" s="238"/>
      <c r="U42" s="238"/>
      <c r="V42" s="238"/>
      <c r="W42" s="238"/>
      <c r="X42" s="238"/>
      <c r="Y42" s="238"/>
      <c r="Z42" s="257">
        <v>44501</v>
      </c>
      <c r="AA42" s="241">
        <v>6.537393231964686E-2</v>
      </c>
      <c r="AC42" s="257">
        <v>44501</v>
      </c>
      <c r="AD42" s="241">
        <v>4.0020850607342881E-2</v>
      </c>
      <c r="AF42" s="257">
        <v>44501</v>
      </c>
      <c r="AG42" s="241">
        <v>6.6674097100036675E-2</v>
      </c>
    </row>
    <row r="43" spans="1:36" ht="15" customHeight="1">
      <c r="A43" s="238"/>
      <c r="B43" s="238"/>
      <c r="C43" s="238"/>
      <c r="D43" s="238"/>
      <c r="E43" s="238"/>
      <c r="F43" s="238"/>
      <c r="G43" s="238"/>
      <c r="H43" s="238"/>
      <c r="I43" s="238"/>
      <c r="J43" s="238"/>
      <c r="K43" s="238"/>
      <c r="L43" s="238"/>
      <c r="M43" s="238"/>
      <c r="N43" s="238"/>
      <c r="O43" s="238"/>
      <c r="P43" s="238"/>
      <c r="Q43" s="238"/>
      <c r="R43" s="238"/>
      <c r="S43" s="238"/>
      <c r="T43" s="238"/>
      <c r="U43" s="238"/>
      <c r="V43" s="238"/>
      <c r="W43" s="238"/>
      <c r="X43" s="238"/>
      <c r="Y43" s="238"/>
      <c r="Z43" s="257">
        <v>44531</v>
      </c>
      <c r="AA43" s="241">
        <v>5.6370216489294196E-2</v>
      </c>
      <c r="AC43" s="257">
        <v>44531</v>
      </c>
      <c r="AD43" s="241">
        <v>2.2421777253976812E-2</v>
      </c>
      <c r="AF43" s="257">
        <v>44531</v>
      </c>
      <c r="AG43" s="241">
        <v>5.6038250010495713E-2</v>
      </c>
    </row>
    <row r="44" spans="1:36" ht="15" customHeight="1">
      <c r="A44" s="238"/>
      <c r="B44" s="238"/>
      <c r="C44" s="238"/>
      <c r="D44" s="238"/>
      <c r="E44" s="238"/>
      <c r="F44" s="238"/>
      <c r="G44" s="238"/>
      <c r="H44" s="238"/>
      <c r="I44" s="238"/>
      <c r="J44" s="238"/>
      <c r="K44" s="238"/>
      <c r="L44" s="238"/>
      <c r="M44" s="238"/>
      <c r="N44" s="238"/>
      <c r="O44" s="238"/>
      <c r="P44" s="238"/>
      <c r="Q44" s="238"/>
      <c r="R44" s="238"/>
      <c r="S44" s="238"/>
      <c r="T44" s="238"/>
      <c r="U44" s="238"/>
      <c r="V44" s="238"/>
      <c r="W44" s="238"/>
      <c r="X44" s="238"/>
      <c r="Y44" s="238"/>
      <c r="Z44" s="257">
        <v>44562</v>
      </c>
      <c r="AA44" s="241">
        <v>5.6541730906002952E-2</v>
      </c>
      <c r="AC44" s="257">
        <v>44562</v>
      </c>
      <c r="AD44" s="241">
        <v>1.3965485222009164E-2</v>
      </c>
      <c r="AF44" s="257">
        <v>44562</v>
      </c>
      <c r="AG44" s="241">
        <v>5.1275982464107132E-2</v>
      </c>
    </row>
    <row r="45" spans="1:36" ht="15" customHeight="1">
      <c r="A45" s="238"/>
      <c r="B45" s="238"/>
      <c r="C45" s="238"/>
      <c r="D45" s="238"/>
      <c r="E45" s="238"/>
      <c r="F45" s="238"/>
      <c r="G45" s="238"/>
      <c r="H45" s="238"/>
      <c r="I45" s="238"/>
      <c r="J45" s="238"/>
      <c r="K45" s="238"/>
      <c r="L45" s="238"/>
      <c r="M45" s="238"/>
      <c r="N45" s="238"/>
      <c r="O45" s="238"/>
      <c r="P45" s="238"/>
      <c r="Q45" s="238"/>
      <c r="R45" s="238"/>
      <c r="S45" s="238"/>
      <c r="T45" s="238"/>
      <c r="U45" s="238"/>
      <c r="V45" s="238"/>
      <c r="W45" s="238"/>
      <c r="X45" s="238"/>
      <c r="Y45" s="238"/>
      <c r="Z45" s="257">
        <v>44593</v>
      </c>
      <c r="AA45" s="241">
        <v>5.7677949004432211E-2</v>
      </c>
      <c r="AC45" s="257">
        <v>44593</v>
      </c>
      <c r="AD45" s="241">
        <v>8.7786489405812067E-3</v>
      </c>
      <c r="AF45" s="257">
        <v>44593</v>
      </c>
      <c r="AG45" s="241">
        <v>5.127725370591122E-2</v>
      </c>
    </row>
    <row r="46" spans="1:36" ht="15" customHeight="1">
      <c r="A46" s="238"/>
      <c r="B46" s="238"/>
      <c r="C46" s="238"/>
      <c r="D46" s="238"/>
      <c r="E46" s="238"/>
      <c r="F46" s="238"/>
      <c r="G46" s="238"/>
      <c r="H46" s="238"/>
      <c r="I46" s="238"/>
      <c r="J46" s="238"/>
      <c r="K46" s="238"/>
      <c r="L46" s="238"/>
      <c r="M46" s="238"/>
      <c r="N46" s="238"/>
      <c r="O46" s="238"/>
      <c r="P46" s="238"/>
      <c r="Q46" s="238"/>
      <c r="R46" s="238"/>
      <c r="S46" s="238"/>
      <c r="T46" s="238"/>
      <c r="U46" s="238"/>
      <c r="V46" s="238"/>
      <c r="W46" s="238"/>
      <c r="X46" s="238"/>
      <c r="Y46" s="238"/>
      <c r="Z46" s="257">
        <v>44621</v>
      </c>
      <c r="AA46" s="241">
        <v>4.5523648250621565E-2</v>
      </c>
      <c r="AC46" s="257">
        <v>44621</v>
      </c>
      <c r="AD46" s="241">
        <v>-3.7863608876990895E-3</v>
      </c>
      <c r="AF46" s="257">
        <v>44621</v>
      </c>
      <c r="AG46" s="241">
        <v>3.7063786393869119E-2</v>
      </c>
    </row>
    <row r="47" spans="1:36" ht="15" customHeight="1">
      <c r="A47" s="238"/>
      <c r="B47" s="238"/>
      <c r="C47" s="238"/>
      <c r="D47" s="238"/>
      <c r="E47" s="238"/>
      <c r="F47" s="238"/>
      <c r="G47" s="238"/>
      <c r="H47" s="238"/>
      <c r="I47" s="238"/>
      <c r="J47" s="238"/>
      <c r="K47" s="238"/>
      <c r="L47" s="238"/>
      <c r="M47" s="238"/>
      <c r="N47" s="238"/>
      <c r="O47" s="238"/>
      <c r="P47" s="238"/>
      <c r="Q47" s="238"/>
      <c r="R47" s="238"/>
      <c r="S47" s="238"/>
      <c r="T47" s="238"/>
      <c r="U47" s="238"/>
      <c r="V47" s="238"/>
      <c r="W47" s="238"/>
      <c r="X47" s="238"/>
      <c r="Y47" s="238"/>
      <c r="Z47" s="257">
        <v>44652</v>
      </c>
      <c r="AA47" s="241">
        <v>2.913249490708722E-2</v>
      </c>
      <c r="AC47" s="257">
        <v>44652</v>
      </c>
      <c r="AD47" s="241">
        <v>-1.6677794302476911E-2</v>
      </c>
      <c r="AF47" s="257">
        <v>44652</v>
      </c>
      <c r="AG47" s="241">
        <v>2.3455283267629311E-2</v>
      </c>
    </row>
    <row r="48" spans="1:36" ht="15" customHeight="1">
      <c r="A48" s="238"/>
      <c r="B48" s="238"/>
      <c r="C48" s="238"/>
      <c r="D48" s="238"/>
      <c r="E48" s="238"/>
      <c r="F48" s="238"/>
      <c r="G48" s="238"/>
      <c r="H48" s="238"/>
      <c r="I48" s="238"/>
      <c r="J48" s="238"/>
      <c r="K48" s="238"/>
      <c r="L48" s="238"/>
      <c r="M48" s="238"/>
      <c r="N48" s="238"/>
      <c r="O48" s="238"/>
      <c r="P48" s="238"/>
      <c r="Q48" s="238"/>
      <c r="R48" s="238"/>
      <c r="S48" s="238"/>
      <c r="T48" s="238"/>
      <c r="U48" s="238"/>
      <c r="V48" s="238"/>
      <c r="W48" s="238"/>
      <c r="X48" s="238"/>
      <c r="Y48" s="238"/>
      <c r="Z48" s="257">
        <v>44682</v>
      </c>
      <c r="AA48" s="241">
        <v>2.4188659435443471E-2</v>
      </c>
      <c r="AC48" s="257">
        <v>44682</v>
      </c>
      <c r="AD48" s="241">
        <v>-1.904209853828874E-2</v>
      </c>
      <c r="AF48" s="257">
        <v>44682</v>
      </c>
      <c r="AG48" s="241">
        <v>2.1281096259066032E-2</v>
      </c>
    </row>
    <row r="49" spans="1:33" ht="15" customHeight="1">
      <c r="A49" s="238"/>
      <c r="B49" s="238"/>
      <c r="C49" s="238"/>
      <c r="D49" s="238"/>
      <c r="E49" s="238"/>
      <c r="F49" s="238"/>
      <c r="G49" s="238"/>
      <c r="H49" s="238"/>
      <c r="I49" s="238"/>
      <c r="J49" s="238"/>
      <c r="K49" s="238"/>
      <c r="L49" s="238"/>
      <c r="M49" s="238"/>
      <c r="N49" s="238"/>
      <c r="O49" s="238"/>
      <c r="P49" s="238"/>
      <c r="Q49" s="238"/>
      <c r="R49" s="238"/>
      <c r="S49" s="238"/>
      <c r="T49" s="238"/>
      <c r="U49" s="238"/>
      <c r="V49" s="238"/>
      <c r="W49" s="238"/>
      <c r="X49" s="238"/>
      <c r="Y49" s="238"/>
      <c r="Z49" s="257">
        <v>44714</v>
      </c>
      <c r="AA49" s="241">
        <v>1.5228245141246361E-2</v>
      </c>
      <c r="AC49" s="257">
        <v>44714</v>
      </c>
      <c r="AD49" s="241">
        <v>-2.8462136215130586E-2</v>
      </c>
      <c r="AF49" s="257">
        <v>44714</v>
      </c>
      <c r="AG49" s="241">
        <v>9.0246756242657964E-3</v>
      </c>
    </row>
    <row r="50" spans="1:33" ht="15" customHeight="1">
      <c r="A50" s="238"/>
      <c r="B50" s="238"/>
      <c r="C50" s="238"/>
      <c r="D50" s="238"/>
      <c r="E50" s="238"/>
      <c r="F50" s="238"/>
      <c r="G50" s="238"/>
      <c r="H50" s="238"/>
      <c r="I50" s="238"/>
      <c r="J50" s="238"/>
      <c r="K50" s="238"/>
      <c r="L50" s="238"/>
      <c r="M50" s="238"/>
      <c r="N50" s="238"/>
      <c r="O50" s="238"/>
      <c r="P50" s="238"/>
      <c r="Q50" s="238"/>
      <c r="R50" s="238"/>
      <c r="S50" s="238"/>
      <c r="T50" s="238"/>
      <c r="U50" s="238"/>
      <c r="V50" s="238"/>
      <c r="W50" s="238"/>
      <c r="X50" s="238"/>
      <c r="Y50" s="238"/>
      <c r="Z50" s="257">
        <v>44746</v>
      </c>
      <c r="AA50" s="241">
        <v>9.7482854527903839E-3</v>
      </c>
      <c r="AC50" s="257">
        <v>44746</v>
      </c>
      <c r="AD50" s="241">
        <v>-3.4877221187902305E-2</v>
      </c>
      <c r="AF50" s="257">
        <v>44746</v>
      </c>
      <c r="AG50" s="241">
        <v>-1.4106472028349514E-3</v>
      </c>
    </row>
    <row r="51" spans="1:33" ht="15" customHeight="1">
      <c r="A51" s="238"/>
      <c r="B51" s="238"/>
      <c r="C51" s="238"/>
      <c r="D51" s="238"/>
      <c r="E51" s="238"/>
      <c r="F51" s="238"/>
      <c r="G51" s="238"/>
      <c r="H51" s="238"/>
      <c r="I51" s="238"/>
      <c r="J51" s="238"/>
      <c r="K51" s="238"/>
      <c r="L51" s="238"/>
      <c r="M51" s="238"/>
      <c r="N51" s="238"/>
      <c r="O51" s="238"/>
      <c r="P51" s="238"/>
      <c r="Q51" s="238"/>
      <c r="R51" s="238"/>
      <c r="S51" s="238"/>
      <c r="T51" s="238"/>
      <c r="U51" s="238"/>
      <c r="V51" s="238"/>
      <c r="W51" s="238"/>
      <c r="X51" s="238"/>
      <c r="Y51" s="238"/>
      <c r="Z51" s="258"/>
      <c r="AC51" s="258"/>
      <c r="AF51" s="258"/>
    </row>
    <row r="52" spans="1:33" ht="15" customHeight="1">
      <c r="A52" s="238"/>
      <c r="B52" s="238"/>
      <c r="C52" s="238"/>
      <c r="D52" s="238"/>
      <c r="E52" s="238"/>
      <c r="F52" s="238"/>
      <c r="G52" s="238"/>
      <c r="H52" s="238"/>
      <c r="I52" s="238"/>
      <c r="J52" s="238"/>
      <c r="K52" s="238"/>
      <c r="L52" s="238"/>
      <c r="M52" s="238"/>
      <c r="N52" s="238"/>
      <c r="O52" s="238"/>
      <c r="P52" s="238"/>
      <c r="Q52" s="238"/>
      <c r="R52" s="238"/>
      <c r="S52" s="238"/>
      <c r="T52" s="238"/>
      <c r="U52" s="238"/>
      <c r="V52" s="238"/>
      <c r="W52" s="238"/>
      <c r="X52" s="238"/>
      <c r="Y52" s="238"/>
      <c r="Z52" s="258"/>
      <c r="AF52" s="258"/>
    </row>
    <row r="53" spans="1:33" ht="15" customHeight="1">
      <c r="A53" s="238"/>
      <c r="B53" s="238"/>
      <c r="C53" s="238"/>
      <c r="D53" s="238"/>
      <c r="E53" s="238"/>
      <c r="F53" s="238"/>
      <c r="G53" s="238"/>
      <c r="H53" s="238"/>
      <c r="I53" s="238"/>
      <c r="J53" s="238"/>
      <c r="K53" s="238"/>
      <c r="L53" s="238"/>
      <c r="M53" s="238"/>
      <c r="N53" s="238"/>
      <c r="O53" s="238"/>
      <c r="P53" s="238"/>
      <c r="Q53" s="238"/>
      <c r="R53" s="238"/>
      <c r="S53" s="238"/>
      <c r="T53" s="238"/>
      <c r="U53" s="238"/>
      <c r="V53" s="238"/>
      <c r="W53" s="238"/>
      <c r="X53" s="238"/>
      <c r="Y53" s="238"/>
      <c r="Z53" s="258"/>
      <c r="AF53" s="258"/>
    </row>
    <row r="54" spans="1:33" ht="15" customHeight="1">
      <c r="A54" s="238"/>
      <c r="B54" s="238"/>
      <c r="C54" s="238"/>
      <c r="D54" s="238"/>
      <c r="E54" s="238"/>
      <c r="F54" s="238"/>
      <c r="G54" s="238"/>
      <c r="H54" s="238"/>
      <c r="I54" s="238"/>
      <c r="J54" s="238"/>
      <c r="K54" s="238"/>
      <c r="L54" s="238"/>
      <c r="M54" s="238"/>
      <c r="N54" s="238"/>
      <c r="O54" s="238"/>
      <c r="P54" s="238"/>
      <c r="Q54" s="238"/>
      <c r="R54" s="238"/>
      <c r="S54" s="238"/>
      <c r="T54" s="238"/>
      <c r="U54" s="238"/>
      <c r="V54" s="238"/>
      <c r="W54" s="238"/>
      <c r="X54" s="238"/>
      <c r="Y54" s="238"/>
      <c r="AF54" s="258"/>
    </row>
    <row r="55" spans="1:33" ht="15" customHeight="1">
      <c r="A55" s="238"/>
      <c r="B55" s="238"/>
      <c r="C55" s="238"/>
      <c r="D55" s="238"/>
      <c r="E55" s="238"/>
      <c r="F55" s="238"/>
      <c r="G55" s="238"/>
      <c r="H55" s="238"/>
      <c r="I55" s="238"/>
      <c r="J55" s="238"/>
      <c r="K55" s="238"/>
      <c r="L55" s="238"/>
      <c r="M55" s="238"/>
      <c r="N55" s="238"/>
      <c r="O55" s="238"/>
      <c r="P55" s="238"/>
      <c r="Q55" s="238"/>
      <c r="R55" s="238"/>
      <c r="S55" s="238"/>
      <c r="T55" s="238"/>
      <c r="U55" s="238"/>
      <c r="V55" s="238"/>
      <c r="W55" s="238"/>
      <c r="X55" s="238"/>
      <c r="Y55" s="238"/>
    </row>
    <row r="56" spans="1:33" ht="15" customHeight="1">
      <c r="A56" s="238"/>
      <c r="B56" s="238"/>
      <c r="C56" s="238"/>
      <c r="D56" s="238"/>
      <c r="E56" s="238"/>
      <c r="F56" s="238"/>
      <c r="G56" s="238"/>
      <c r="H56" s="238"/>
      <c r="I56" s="238"/>
      <c r="J56" s="238"/>
      <c r="K56" s="238"/>
      <c r="L56" s="238"/>
      <c r="M56" s="238"/>
      <c r="N56" s="238"/>
      <c r="O56" s="238"/>
      <c r="P56" s="238"/>
      <c r="Q56" s="238"/>
      <c r="R56" s="238"/>
      <c r="S56" s="238"/>
      <c r="T56" s="238"/>
      <c r="U56" s="238"/>
      <c r="V56" s="238"/>
      <c r="W56" s="238"/>
      <c r="X56" s="238"/>
      <c r="Y56" s="238"/>
    </row>
    <row r="57" spans="1:33" ht="15" customHeight="1">
      <c r="A57" s="238"/>
      <c r="B57" s="238"/>
      <c r="C57" s="238"/>
      <c r="D57" s="238"/>
      <c r="E57" s="238"/>
      <c r="F57" s="238"/>
      <c r="G57" s="238"/>
      <c r="H57" s="238"/>
      <c r="I57" s="238"/>
      <c r="J57" s="238"/>
      <c r="K57" s="238"/>
      <c r="L57" s="238"/>
      <c r="M57" s="238"/>
      <c r="N57" s="238"/>
      <c r="O57" s="238"/>
      <c r="P57" s="238"/>
      <c r="Q57" s="238"/>
      <c r="R57" s="238"/>
      <c r="S57" s="238"/>
      <c r="T57" s="238"/>
      <c r="U57" s="238"/>
      <c r="V57" s="238"/>
      <c r="W57" s="238"/>
      <c r="X57" s="238"/>
      <c r="Y57" s="238"/>
    </row>
    <row r="58" spans="1:33" ht="15" customHeight="1">
      <c r="A58" s="238"/>
      <c r="B58" s="238"/>
      <c r="C58" s="238"/>
      <c r="D58" s="238"/>
      <c r="E58" s="238"/>
      <c r="F58" s="238"/>
      <c r="G58" s="238"/>
      <c r="H58" s="238"/>
      <c r="I58" s="238"/>
      <c r="J58" s="238"/>
      <c r="K58" s="238"/>
      <c r="L58" s="238"/>
      <c r="M58" s="238"/>
      <c r="N58" s="238"/>
      <c r="O58" s="238"/>
      <c r="P58" s="238"/>
      <c r="Q58" s="238"/>
      <c r="R58" s="238"/>
      <c r="S58" s="238"/>
      <c r="T58" s="238"/>
      <c r="U58" s="238"/>
      <c r="V58" s="238"/>
      <c r="W58" s="238"/>
      <c r="X58" s="238"/>
      <c r="Y58" s="238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1BE143-9AC2-4874-86A5-1D0CA359D66C}">
  <sheetPr codeName="Hoja5">
    <pageSetUpPr fitToPage="1"/>
  </sheetPr>
  <dimension ref="A1:O62"/>
  <sheetViews>
    <sheetView zoomScale="80" zoomScaleNormal="80" workbookViewId="0"/>
  </sheetViews>
  <sheetFormatPr baseColWidth="10" defaultColWidth="11.42578125" defaultRowHeight="15"/>
  <cols>
    <col min="1" max="1" width="39.7109375" customWidth="1"/>
    <col min="2" max="2" width="42.140625" customWidth="1"/>
    <col min="3" max="4" width="14.7109375" customWidth="1"/>
    <col min="5" max="5" width="16.7109375" customWidth="1"/>
    <col min="6" max="6" width="8" customWidth="1"/>
    <col min="7" max="8" width="14.7109375" customWidth="1"/>
    <col min="9" max="9" width="16.7109375" customWidth="1"/>
    <col min="10" max="10" width="8" customWidth="1"/>
    <col min="11" max="12" width="14.7109375" customWidth="1"/>
    <col min="13" max="13" width="16.7109375" customWidth="1"/>
    <col min="14" max="14" width="8" customWidth="1"/>
  </cols>
  <sheetData>
    <row r="1" spans="1:15" ht="19.149999999999999" customHeight="1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15" customHeight="1">
      <c r="A2" s="79"/>
      <c r="B2" s="79"/>
      <c r="C2" s="82"/>
    </row>
    <row r="3" spans="1:15" ht="15" customHeight="1">
      <c r="A3" s="82"/>
      <c r="B3" s="82"/>
      <c r="C3" s="82"/>
    </row>
    <row r="4" spans="1:15" ht="15" customHeight="1">
      <c r="A4" s="83" t="s">
        <v>51</v>
      </c>
      <c r="B4" s="31"/>
      <c r="N4" s="113" t="s">
        <v>172</v>
      </c>
    </row>
    <row r="5" spans="1:15" ht="19.149999999999999" customHeight="1">
      <c r="A5" s="83"/>
      <c r="B5" s="83"/>
      <c r="C5" s="275" t="s">
        <v>3</v>
      </c>
      <c r="D5" s="275"/>
      <c r="E5" s="275"/>
      <c r="F5" s="275"/>
      <c r="G5" s="275" t="s">
        <v>4</v>
      </c>
      <c r="H5" s="275"/>
      <c r="I5" s="275"/>
      <c r="J5" s="275"/>
      <c r="K5" s="275" t="s">
        <v>5</v>
      </c>
      <c r="L5" s="275"/>
      <c r="M5" s="275"/>
      <c r="N5" s="275"/>
    </row>
    <row r="6" spans="1:15" ht="19.5" customHeight="1">
      <c r="A6" s="278" t="s">
        <v>88</v>
      </c>
      <c r="B6" s="278"/>
      <c r="C6" s="276" t="s">
        <v>89</v>
      </c>
      <c r="D6" s="276"/>
      <c r="E6" s="277" t="s">
        <v>12</v>
      </c>
      <c r="F6" s="277"/>
      <c r="G6" s="277" t="s">
        <v>89</v>
      </c>
      <c r="H6" s="277"/>
      <c r="I6" s="277" t="s">
        <v>12</v>
      </c>
      <c r="J6" s="277"/>
      <c r="K6" s="277" t="s">
        <v>89</v>
      </c>
      <c r="L6" s="277"/>
      <c r="M6" s="277" t="s">
        <v>12</v>
      </c>
      <c r="N6" s="277"/>
    </row>
    <row r="7" spans="1:15" ht="19.5" customHeight="1">
      <c r="A7" s="278"/>
      <c r="B7" s="278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 s="138" customFormat="1" ht="19.5" customHeight="1">
      <c r="A8" s="181" t="s">
        <v>90</v>
      </c>
      <c r="B8" s="182" t="s">
        <v>91</v>
      </c>
      <c r="C8" s="183">
        <v>5866622</v>
      </c>
      <c r="D8" s="184">
        <v>4791087</v>
      </c>
      <c r="E8" s="185">
        <v>-1075535</v>
      </c>
      <c r="F8" s="186">
        <v>-18.333122536273859</v>
      </c>
      <c r="G8" s="187">
        <v>0</v>
      </c>
      <c r="H8" s="184">
        <v>0</v>
      </c>
      <c r="I8" s="185">
        <v>0</v>
      </c>
      <c r="J8" s="186" t="s">
        <v>151</v>
      </c>
      <c r="K8" s="187">
        <v>211</v>
      </c>
      <c r="L8" s="184">
        <v>449</v>
      </c>
      <c r="M8" s="185">
        <v>238</v>
      </c>
      <c r="N8" s="186">
        <v>112.7962085308057</v>
      </c>
      <c r="O8" s="152"/>
    </row>
    <row r="9" spans="1:15" s="138" customFormat="1" ht="19.5" customHeight="1">
      <c r="A9" s="181" t="s">
        <v>90</v>
      </c>
      <c r="B9" s="182" t="s">
        <v>92</v>
      </c>
      <c r="C9" s="183">
        <v>1908123</v>
      </c>
      <c r="D9" s="184">
        <v>822435</v>
      </c>
      <c r="E9" s="185">
        <v>-1085688</v>
      </c>
      <c r="F9" s="186">
        <v>-56.898218825515968</v>
      </c>
      <c r="G9" s="187">
        <v>0</v>
      </c>
      <c r="H9" s="184">
        <v>0</v>
      </c>
      <c r="I9" s="185">
        <v>0</v>
      </c>
      <c r="J9" s="186" t="s">
        <v>151</v>
      </c>
      <c r="K9" s="187">
        <v>33569</v>
      </c>
      <c r="L9" s="184">
        <v>32591</v>
      </c>
      <c r="M9" s="185">
        <v>-978</v>
      </c>
      <c r="N9" s="186">
        <v>-2.9134022461199298</v>
      </c>
      <c r="O9" s="152"/>
    </row>
    <row r="10" spans="1:15" s="138" customFormat="1" ht="19.5" customHeight="1">
      <c r="A10" s="181" t="s">
        <v>90</v>
      </c>
      <c r="B10" s="182" t="s">
        <v>93</v>
      </c>
      <c r="C10" s="183">
        <v>1854458</v>
      </c>
      <c r="D10" s="184">
        <v>2009944</v>
      </c>
      <c r="E10" s="185">
        <v>155486</v>
      </c>
      <c r="F10" s="186">
        <v>8.384444403701778</v>
      </c>
      <c r="G10" s="187">
        <v>0</v>
      </c>
      <c r="H10" s="184">
        <v>0</v>
      </c>
      <c r="I10" s="185">
        <v>0</v>
      </c>
      <c r="J10" s="186" t="s">
        <v>151</v>
      </c>
      <c r="K10" s="187">
        <v>2009</v>
      </c>
      <c r="L10" s="184">
        <v>3779</v>
      </c>
      <c r="M10" s="185">
        <v>1770</v>
      </c>
      <c r="N10" s="186">
        <v>88.103534096565454</v>
      </c>
      <c r="O10" s="152"/>
    </row>
    <row r="11" spans="1:15" s="138" customFormat="1" ht="19.5" customHeight="1">
      <c r="A11" s="181" t="s">
        <v>90</v>
      </c>
      <c r="B11" s="182" t="s">
        <v>94</v>
      </c>
      <c r="C11" s="183">
        <v>1242687</v>
      </c>
      <c r="D11" s="184">
        <v>1532912</v>
      </c>
      <c r="E11" s="185">
        <v>290225</v>
      </c>
      <c r="F11" s="186">
        <v>23.354633950463789</v>
      </c>
      <c r="G11" s="187">
        <v>0</v>
      </c>
      <c r="H11" s="184">
        <v>0</v>
      </c>
      <c r="I11" s="185">
        <v>0</v>
      </c>
      <c r="J11" s="186" t="s">
        <v>151</v>
      </c>
      <c r="K11" s="187">
        <v>848</v>
      </c>
      <c r="L11" s="184">
        <v>791</v>
      </c>
      <c r="M11" s="185">
        <v>-57</v>
      </c>
      <c r="N11" s="186">
        <v>-6.7216981132075517</v>
      </c>
      <c r="O11" s="152"/>
    </row>
    <row r="12" spans="1:15" s="138" customFormat="1" ht="19.5" customHeight="1">
      <c r="A12" s="181" t="s">
        <v>90</v>
      </c>
      <c r="B12" s="182" t="s">
        <v>95</v>
      </c>
      <c r="C12" s="183">
        <v>693197</v>
      </c>
      <c r="D12" s="184">
        <v>545653</v>
      </c>
      <c r="E12" s="185">
        <v>-147544</v>
      </c>
      <c r="F12" s="186">
        <v>-21.28456989860025</v>
      </c>
      <c r="G12" s="187">
        <v>0</v>
      </c>
      <c r="H12" s="184">
        <v>0</v>
      </c>
      <c r="I12" s="185">
        <v>0</v>
      </c>
      <c r="J12" s="186" t="s">
        <v>151</v>
      </c>
      <c r="K12" s="187">
        <v>26762</v>
      </c>
      <c r="L12" s="184">
        <v>27349</v>
      </c>
      <c r="M12" s="185">
        <v>587</v>
      </c>
      <c r="N12" s="186">
        <v>2.193408564382338</v>
      </c>
      <c r="O12" s="152"/>
    </row>
    <row r="13" spans="1:15" s="138" customFormat="1" ht="19.5" customHeight="1">
      <c r="A13" s="181" t="s">
        <v>90</v>
      </c>
      <c r="B13" s="182" t="s">
        <v>96</v>
      </c>
      <c r="C13" s="183">
        <v>217394</v>
      </c>
      <c r="D13" s="184">
        <v>190424</v>
      </c>
      <c r="E13" s="185">
        <v>-26970</v>
      </c>
      <c r="F13" s="186">
        <v>-12.406046165027551</v>
      </c>
      <c r="G13" s="187">
        <v>0</v>
      </c>
      <c r="H13" s="184">
        <v>0</v>
      </c>
      <c r="I13" s="185">
        <v>0</v>
      </c>
      <c r="J13" s="186" t="s">
        <v>151</v>
      </c>
      <c r="K13" s="187">
        <v>11309</v>
      </c>
      <c r="L13" s="184">
        <v>12021</v>
      </c>
      <c r="M13" s="185">
        <v>712</v>
      </c>
      <c r="N13" s="186">
        <v>6.2958705455831696</v>
      </c>
      <c r="O13" s="152"/>
    </row>
    <row r="14" spans="1:15" s="138" customFormat="1" ht="19.5" customHeight="1">
      <c r="A14" s="181" t="s">
        <v>90</v>
      </c>
      <c r="B14" s="182" t="s">
        <v>97</v>
      </c>
      <c r="C14" s="183">
        <v>0</v>
      </c>
      <c r="D14" s="184">
        <v>0</v>
      </c>
      <c r="E14" s="185">
        <v>0</v>
      </c>
      <c r="F14" s="186" t="s">
        <v>151</v>
      </c>
      <c r="G14" s="187">
        <v>1011721</v>
      </c>
      <c r="H14" s="184">
        <v>711807</v>
      </c>
      <c r="I14" s="185">
        <v>-299914</v>
      </c>
      <c r="J14" s="186">
        <v>-29.643943340110571</v>
      </c>
      <c r="K14" s="187">
        <v>28825</v>
      </c>
      <c r="L14" s="184">
        <v>26374</v>
      </c>
      <c r="M14" s="185">
        <v>-2451</v>
      </c>
      <c r="N14" s="186">
        <v>-8.503035559410236</v>
      </c>
      <c r="O14" s="152"/>
    </row>
    <row r="15" spans="1:15" s="138" customFormat="1" ht="19.5" customHeight="1">
      <c r="A15" s="181" t="s">
        <v>90</v>
      </c>
      <c r="B15" s="182" t="s">
        <v>98</v>
      </c>
      <c r="C15" s="183">
        <v>1435734</v>
      </c>
      <c r="D15" s="184">
        <v>1522291</v>
      </c>
      <c r="E15" s="185">
        <v>86557</v>
      </c>
      <c r="F15" s="186">
        <v>6.0287629881301124</v>
      </c>
      <c r="G15" s="187">
        <v>0</v>
      </c>
      <c r="H15" s="184">
        <v>0</v>
      </c>
      <c r="I15" s="185">
        <v>0</v>
      </c>
      <c r="J15" s="186" t="s">
        <v>151</v>
      </c>
      <c r="K15" s="187">
        <v>110</v>
      </c>
      <c r="L15" s="184">
        <v>458</v>
      </c>
      <c r="M15" s="185">
        <v>348</v>
      </c>
      <c r="N15" s="186">
        <v>316.36363636363637</v>
      </c>
      <c r="O15" s="152"/>
    </row>
    <row r="16" spans="1:15" s="138" customFormat="1" ht="19.5" customHeight="1">
      <c r="A16" s="181" t="s">
        <v>90</v>
      </c>
      <c r="B16" s="182" t="s">
        <v>99</v>
      </c>
      <c r="C16" s="183">
        <v>391536</v>
      </c>
      <c r="D16" s="184">
        <v>290109</v>
      </c>
      <c r="E16" s="185">
        <v>-101427</v>
      </c>
      <c r="F16" s="186">
        <v>-25.904897633934041</v>
      </c>
      <c r="G16" s="187">
        <v>0</v>
      </c>
      <c r="H16" s="184">
        <v>0</v>
      </c>
      <c r="I16" s="185">
        <v>0</v>
      </c>
      <c r="J16" s="186" t="s">
        <v>151</v>
      </c>
      <c r="K16" s="187">
        <v>64802</v>
      </c>
      <c r="L16" s="184">
        <v>72547</v>
      </c>
      <c r="M16" s="185">
        <v>7745</v>
      </c>
      <c r="N16" s="186">
        <v>11.951791611370011</v>
      </c>
      <c r="O16" s="152"/>
    </row>
    <row r="17" spans="1:15" s="138" customFormat="1" ht="19.5" customHeight="1">
      <c r="A17" s="181" t="s">
        <v>100</v>
      </c>
      <c r="B17" s="182" t="s">
        <v>101</v>
      </c>
      <c r="C17" s="183">
        <v>0</v>
      </c>
      <c r="D17" s="184">
        <v>0</v>
      </c>
      <c r="E17" s="185">
        <v>0</v>
      </c>
      <c r="F17" s="186" t="s">
        <v>151</v>
      </c>
      <c r="G17" s="187">
        <v>369046</v>
      </c>
      <c r="H17" s="184">
        <v>591618</v>
      </c>
      <c r="I17" s="185">
        <v>222572</v>
      </c>
      <c r="J17" s="186">
        <v>60.310096844295828</v>
      </c>
      <c r="K17" s="187">
        <v>2697</v>
      </c>
      <c r="L17" s="184">
        <v>20295</v>
      </c>
      <c r="M17" s="185">
        <v>17598</v>
      </c>
      <c r="N17" s="186">
        <v>652.50278086763069</v>
      </c>
      <c r="O17" s="152"/>
    </row>
    <row r="18" spans="1:15" s="138" customFormat="1" ht="19.5" customHeight="1">
      <c r="A18" s="181" t="s">
        <v>100</v>
      </c>
      <c r="B18" s="182" t="s">
        <v>102</v>
      </c>
      <c r="C18" s="183">
        <v>0</v>
      </c>
      <c r="D18" s="184">
        <v>0</v>
      </c>
      <c r="E18" s="185">
        <v>0</v>
      </c>
      <c r="F18" s="186" t="s">
        <v>151</v>
      </c>
      <c r="G18" s="187">
        <v>529090</v>
      </c>
      <c r="H18" s="184">
        <v>527981</v>
      </c>
      <c r="I18" s="185">
        <v>-1109</v>
      </c>
      <c r="J18" s="186">
        <v>-0.20960517114291119</v>
      </c>
      <c r="K18" s="187">
        <v>167751</v>
      </c>
      <c r="L18" s="184">
        <v>184753</v>
      </c>
      <c r="M18" s="185">
        <v>17002</v>
      </c>
      <c r="N18" s="186">
        <v>10.13525999845008</v>
      </c>
      <c r="O18" s="152"/>
    </row>
    <row r="19" spans="1:15" s="138" customFormat="1" ht="19.5" customHeight="1">
      <c r="A19" s="181" t="s">
        <v>100</v>
      </c>
      <c r="B19" s="182" t="s">
        <v>103</v>
      </c>
      <c r="C19" s="183">
        <v>0</v>
      </c>
      <c r="D19" s="184">
        <v>0</v>
      </c>
      <c r="E19" s="185">
        <v>0</v>
      </c>
      <c r="F19" s="186" t="s">
        <v>151</v>
      </c>
      <c r="G19" s="187">
        <v>135812</v>
      </c>
      <c r="H19" s="184">
        <v>91156</v>
      </c>
      <c r="I19" s="185">
        <v>-44656</v>
      </c>
      <c r="J19" s="186">
        <v>-32.880746914852878</v>
      </c>
      <c r="K19" s="187">
        <v>170230</v>
      </c>
      <c r="L19" s="184">
        <v>113646</v>
      </c>
      <c r="M19" s="185">
        <v>-56584</v>
      </c>
      <c r="N19" s="186">
        <v>-33.239734476884209</v>
      </c>
      <c r="O19" s="152"/>
    </row>
    <row r="20" spans="1:15" s="138" customFormat="1" ht="19.5" customHeight="1">
      <c r="A20" s="181" t="s">
        <v>100</v>
      </c>
      <c r="B20" s="182" t="s">
        <v>104</v>
      </c>
      <c r="C20" s="183">
        <v>0</v>
      </c>
      <c r="D20" s="184">
        <v>0</v>
      </c>
      <c r="E20" s="185">
        <v>0</v>
      </c>
      <c r="F20" s="186" t="s">
        <v>151</v>
      </c>
      <c r="G20" s="187">
        <v>29362</v>
      </c>
      <c r="H20" s="184">
        <v>31379</v>
      </c>
      <c r="I20" s="185">
        <v>2017</v>
      </c>
      <c r="J20" s="186">
        <v>6.8694230638239873</v>
      </c>
      <c r="K20" s="187">
        <v>1250180</v>
      </c>
      <c r="L20" s="184">
        <v>1025409</v>
      </c>
      <c r="M20" s="185">
        <v>-224771</v>
      </c>
      <c r="N20" s="186">
        <v>-17.97909101089444</v>
      </c>
      <c r="O20" s="152"/>
    </row>
    <row r="21" spans="1:15" s="138" customFormat="1" ht="19.5" customHeight="1">
      <c r="A21" s="181" t="s">
        <v>100</v>
      </c>
      <c r="B21" s="182" t="s">
        <v>105</v>
      </c>
      <c r="C21" s="183">
        <v>0</v>
      </c>
      <c r="D21" s="184">
        <v>0</v>
      </c>
      <c r="E21" s="185">
        <v>0</v>
      </c>
      <c r="F21" s="186" t="s">
        <v>151</v>
      </c>
      <c r="G21" s="187">
        <v>0</v>
      </c>
      <c r="H21" s="184">
        <v>0</v>
      </c>
      <c r="I21" s="185">
        <v>0</v>
      </c>
      <c r="J21" s="186" t="s">
        <v>151</v>
      </c>
      <c r="K21" s="187">
        <v>297786</v>
      </c>
      <c r="L21" s="184">
        <v>315613</v>
      </c>
      <c r="M21" s="185">
        <v>17827</v>
      </c>
      <c r="N21" s="186">
        <v>5.9865138052158224</v>
      </c>
      <c r="O21" s="152"/>
    </row>
    <row r="22" spans="1:15" s="138" customFormat="1" ht="19.5" customHeight="1">
      <c r="A22" s="181" t="s">
        <v>106</v>
      </c>
      <c r="B22" s="182" t="s">
        <v>107</v>
      </c>
      <c r="C22" s="183">
        <v>0</v>
      </c>
      <c r="D22" s="184">
        <v>0</v>
      </c>
      <c r="E22" s="185">
        <v>0</v>
      </c>
      <c r="F22" s="186" t="s">
        <v>151</v>
      </c>
      <c r="G22" s="187">
        <v>26292</v>
      </c>
      <c r="H22" s="184">
        <v>42333</v>
      </c>
      <c r="I22" s="185">
        <v>16041</v>
      </c>
      <c r="J22" s="186">
        <v>61.010953902327721</v>
      </c>
      <c r="K22" s="187">
        <v>30674</v>
      </c>
      <c r="L22" s="184">
        <v>24416</v>
      </c>
      <c r="M22" s="185">
        <v>-6258</v>
      </c>
      <c r="N22" s="186">
        <v>-20.40164308534915</v>
      </c>
      <c r="O22" s="152"/>
    </row>
    <row r="23" spans="1:15" s="138" customFormat="1" ht="19.5" customHeight="1">
      <c r="A23" s="181" t="s">
        <v>106</v>
      </c>
      <c r="B23" s="182" t="s">
        <v>108</v>
      </c>
      <c r="C23" s="183">
        <v>3871</v>
      </c>
      <c r="D23" s="184">
        <v>7651</v>
      </c>
      <c r="E23" s="185">
        <v>3780</v>
      </c>
      <c r="F23" s="186">
        <v>97.649186256781206</v>
      </c>
      <c r="G23" s="187">
        <v>859960</v>
      </c>
      <c r="H23" s="184">
        <v>1062703</v>
      </c>
      <c r="I23" s="185">
        <v>202743</v>
      </c>
      <c r="J23" s="186">
        <v>23.575863993674119</v>
      </c>
      <c r="K23" s="187">
        <v>291926</v>
      </c>
      <c r="L23" s="184">
        <v>229197</v>
      </c>
      <c r="M23" s="185">
        <v>-62729</v>
      </c>
      <c r="N23" s="186">
        <v>-21.487979830505001</v>
      </c>
      <c r="O23" s="152"/>
    </row>
    <row r="24" spans="1:15" s="138" customFormat="1" ht="19.5" customHeight="1">
      <c r="A24" s="181" t="s">
        <v>109</v>
      </c>
      <c r="B24" s="182" t="s">
        <v>110</v>
      </c>
      <c r="C24" s="183">
        <v>0</v>
      </c>
      <c r="D24" s="184">
        <v>0</v>
      </c>
      <c r="E24" s="185">
        <v>0</v>
      </c>
      <c r="F24" s="186" t="s">
        <v>151</v>
      </c>
      <c r="G24" s="187">
        <v>80147</v>
      </c>
      <c r="H24" s="184">
        <v>23059</v>
      </c>
      <c r="I24" s="185">
        <v>-57088</v>
      </c>
      <c r="J24" s="186">
        <v>-71.229116498434124</v>
      </c>
      <c r="K24" s="187">
        <v>103</v>
      </c>
      <c r="L24" s="184">
        <v>3473</v>
      </c>
      <c r="M24" s="185">
        <v>3370</v>
      </c>
      <c r="N24" s="186">
        <v>3271.844660194175</v>
      </c>
      <c r="O24" s="152"/>
    </row>
    <row r="25" spans="1:15" s="138" customFormat="1" ht="19.5" customHeight="1">
      <c r="A25" s="181" t="s">
        <v>109</v>
      </c>
      <c r="B25" s="182" t="s">
        <v>111</v>
      </c>
      <c r="C25" s="183">
        <v>0</v>
      </c>
      <c r="D25" s="184">
        <v>0</v>
      </c>
      <c r="E25" s="185">
        <v>0</v>
      </c>
      <c r="F25" s="186" t="s">
        <v>151</v>
      </c>
      <c r="G25" s="187">
        <v>43788</v>
      </c>
      <c r="H25" s="184">
        <v>19486</v>
      </c>
      <c r="I25" s="185">
        <v>-24302</v>
      </c>
      <c r="J25" s="186">
        <v>-55.499223531561157</v>
      </c>
      <c r="K25" s="187">
        <v>10550</v>
      </c>
      <c r="L25" s="184">
        <v>16252</v>
      </c>
      <c r="M25" s="185">
        <v>5702</v>
      </c>
      <c r="N25" s="186">
        <v>54.047393364928922</v>
      </c>
      <c r="O25" s="152"/>
    </row>
    <row r="26" spans="1:15" s="138" customFormat="1" ht="19.5" customHeight="1">
      <c r="A26" s="181" t="s">
        <v>109</v>
      </c>
      <c r="B26" s="182" t="s">
        <v>112</v>
      </c>
      <c r="C26" s="183">
        <v>8249</v>
      </c>
      <c r="D26" s="184">
        <v>36663</v>
      </c>
      <c r="E26" s="185">
        <v>28414</v>
      </c>
      <c r="F26" s="186">
        <v>344.45387319675109</v>
      </c>
      <c r="G26" s="187">
        <v>326381</v>
      </c>
      <c r="H26" s="184">
        <v>286781</v>
      </c>
      <c r="I26" s="185">
        <v>-39600</v>
      </c>
      <c r="J26" s="186">
        <v>-12.13305921606957</v>
      </c>
      <c r="K26" s="187">
        <v>161870</v>
      </c>
      <c r="L26" s="184">
        <v>169471</v>
      </c>
      <c r="M26" s="185">
        <v>7601</v>
      </c>
      <c r="N26" s="186">
        <v>4.6957434978686621</v>
      </c>
      <c r="O26" s="152"/>
    </row>
    <row r="27" spans="1:15" s="138" customFormat="1" ht="19.5" customHeight="1">
      <c r="A27" s="181" t="s">
        <v>113</v>
      </c>
      <c r="B27" s="182" t="s">
        <v>114</v>
      </c>
      <c r="C27" s="183">
        <v>1525611</v>
      </c>
      <c r="D27" s="184">
        <v>1749501</v>
      </c>
      <c r="E27" s="185">
        <v>223890</v>
      </c>
      <c r="F27" s="186">
        <v>14.67543167950414</v>
      </c>
      <c r="G27" s="187">
        <v>184644</v>
      </c>
      <c r="H27" s="184">
        <v>199773</v>
      </c>
      <c r="I27" s="185">
        <v>15129</v>
      </c>
      <c r="J27" s="186">
        <v>8.1936049912263655</v>
      </c>
      <c r="K27" s="187">
        <v>1734992</v>
      </c>
      <c r="L27" s="184">
        <v>2093203</v>
      </c>
      <c r="M27" s="185">
        <v>358211</v>
      </c>
      <c r="N27" s="186">
        <v>20.646262345878259</v>
      </c>
      <c r="O27" s="152"/>
    </row>
    <row r="28" spans="1:15" s="138" customFormat="1" ht="19.5" customHeight="1">
      <c r="A28" s="181" t="s">
        <v>115</v>
      </c>
      <c r="B28" s="182" t="s">
        <v>116</v>
      </c>
      <c r="C28" s="183">
        <v>131236</v>
      </c>
      <c r="D28" s="184">
        <v>134535</v>
      </c>
      <c r="E28" s="185">
        <v>3299</v>
      </c>
      <c r="F28" s="186">
        <v>2.513791947331526</v>
      </c>
      <c r="G28" s="187">
        <v>12352</v>
      </c>
      <c r="H28" s="184">
        <v>14380</v>
      </c>
      <c r="I28" s="185">
        <v>2028</v>
      </c>
      <c r="J28" s="186">
        <v>16.418393782383419</v>
      </c>
      <c r="K28" s="187">
        <v>14216</v>
      </c>
      <c r="L28" s="184">
        <v>7306</v>
      </c>
      <c r="M28" s="185">
        <v>-6910</v>
      </c>
      <c r="N28" s="186">
        <v>-48.607203151378727</v>
      </c>
      <c r="O28" s="152"/>
    </row>
    <row r="29" spans="1:15" s="138" customFormat="1" ht="19.5" customHeight="1">
      <c r="A29" s="181" t="s">
        <v>115</v>
      </c>
      <c r="B29" s="182" t="s">
        <v>117</v>
      </c>
      <c r="C29" s="183">
        <v>0</v>
      </c>
      <c r="D29" s="184">
        <v>0</v>
      </c>
      <c r="E29" s="185">
        <v>0</v>
      </c>
      <c r="F29" s="186" t="s">
        <v>151</v>
      </c>
      <c r="G29" s="187">
        <v>411504</v>
      </c>
      <c r="H29" s="184">
        <v>508166</v>
      </c>
      <c r="I29" s="185">
        <v>96662</v>
      </c>
      <c r="J29" s="186">
        <v>23.489929624013371</v>
      </c>
      <c r="K29" s="187">
        <v>85697</v>
      </c>
      <c r="L29" s="184">
        <v>107652</v>
      </c>
      <c r="M29" s="185">
        <v>21955</v>
      </c>
      <c r="N29" s="186">
        <v>25.619333232201829</v>
      </c>
      <c r="O29" s="152"/>
    </row>
    <row r="30" spans="1:15" s="138" customFormat="1" ht="19.5" customHeight="1">
      <c r="A30" s="181" t="s">
        <v>115</v>
      </c>
      <c r="B30" s="182" t="s">
        <v>118</v>
      </c>
      <c r="C30" s="183">
        <v>0</v>
      </c>
      <c r="D30" s="184">
        <v>0</v>
      </c>
      <c r="E30" s="185">
        <v>0</v>
      </c>
      <c r="F30" s="186" t="s">
        <v>151</v>
      </c>
      <c r="G30" s="187">
        <v>163453</v>
      </c>
      <c r="H30" s="184">
        <v>36213</v>
      </c>
      <c r="I30" s="185">
        <v>-127240</v>
      </c>
      <c r="J30" s="186">
        <v>-77.845007433329457</v>
      </c>
      <c r="K30" s="187">
        <v>1334634</v>
      </c>
      <c r="L30" s="184">
        <v>1435541</v>
      </c>
      <c r="M30" s="185">
        <v>100907</v>
      </c>
      <c r="N30" s="186">
        <v>7.5606495863285366</v>
      </c>
      <c r="O30" s="152"/>
    </row>
    <row r="31" spans="1:15" s="138" customFormat="1" ht="19.5" customHeight="1">
      <c r="A31" s="181" t="s">
        <v>119</v>
      </c>
      <c r="B31" s="182" t="s">
        <v>120</v>
      </c>
      <c r="C31" s="183">
        <v>0</v>
      </c>
      <c r="D31" s="184">
        <v>0</v>
      </c>
      <c r="E31" s="185">
        <v>0</v>
      </c>
      <c r="F31" s="186" t="s">
        <v>151</v>
      </c>
      <c r="G31" s="187">
        <v>2424192</v>
      </c>
      <c r="H31" s="184">
        <v>1408551</v>
      </c>
      <c r="I31" s="185">
        <v>-1015641</v>
      </c>
      <c r="J31" s="186">
        <v>-41.89606268810391</v>
      </c>
      <c r="K31" s="187">
        <v>237470</v>
      </c>
      <c r="L31" s="184">
        <v>162148</v>
      </c>
      <c r="M31" s="185">
        <v>-75322</v>
      </c>
      <c r="N31" s="186">
        <v>-31.718532867309548</v>
      </c>
      <c r="O31" s="152"/>
    </row>
    <row r="32" spans="1:15" s="138" customFormat="1" ht="19.5" customHeight="1">
      <c r="A32" s="181" t="s">
        <v>119</v>
      </c>
      <c r="B32" s="182" t="s">
        <v>121</v>
      </c>
      <c r="C32" s="183">
        <v>0</v>
      </c>
      <c r="D32" s="184">
        <v>0</v>
      </c>
      <c r="E32" s="185">
        <v>0</v>
      </c>
      <c r="F32" s="186" t="s">
        <v>151</v>
      </c>
      <c r="G32" s="187">
        <v>337766</v>
      </c>
      <c r="H32" s="184">
        <v>216635</v>
      </c>
      <c r="I32" s="185">
        <v>-121131</v>
      </c>
      <c r="J32" s="186">
        <v>-35.862401781114741</v>
      </c>
      <c r="K32" s="187">
        <v>77554</v>
      </c>
      <c r="L32" s="184">
        <v>17328</v>
      </c>
      <c r="M32" s="185">
        <v>-60226</v>
      </c>
      <c r="N32" s="186">
        <v>-77.656858447017555</v>
      </c>
      <c r="O32" s="152"/>
    </row>
    <row r="33" spans="1:15" s="138" customFormat="1" ht="19.5" customHeight="1">
      <c r="A33" s="181" t="s">
        <v>119</v>
      </c>
      <c r="B33" s="182" t="s">
        <v>122</v>
      </c>
      <c r="C33" s="183">
        <v>0</v>
      </c>
      <c r="D33" s="184">
        <v>0</v>
      </c>
      <c r="E33" s="185">
        <v>0</v>
      </c>
      <c r="F33" s="186" t="s">
        <v>151</v>
      </c>
      <c r="G33" s="187">
        <v>54581</v>
      </c>
      <c r="H33" s="184">
        <v>4400</v>
      </c>
      <c r="I33" s="185">
        <v>-50181</v>
      </c>
      <c r="J33" s="186">
        <v>-91.938586687675198</v>
      </c>
      <c r="K33" s="187">
        <v>1059098</v>
      </c>
      <c r="L33" s="184">
        <v>896706</v>
      </c>
      <c r="M33" s="185">
        <v>-162392</v>
      </c>
      <c r="N33" s="186">
        <v>-15.333047555561439</v>
      </c>
      <c r="O33" s="152"/>
    </row>
    <row r="34" spans="1:15" s="138" customFormat="1" ht="19.5" customHeight="1">
      <c r="A34" s="181" t="s">
        <v>119</v>
      </c>
      <c r="B34" s="182" t="s">
        <v>123</v>
      </c>
      <c r="C34" s="183">
        <v>20924</v>
      </c>
      <c r="D34" s="184">
        <v>12199</v>
      </c>
      <c r="E34" s="185">
        <v>-8725</v>
      </c>
      <c r="F34" s="186">
        <v>-41.698528006117378</v>
      </c>
      <c r="G34" s="187">
        <v>0</v>
      </c>
      <c r="H34" s="184">
        <v>0</v>
      </c>
      <c r="I34" s="185">
        <v>0</v>
      </c>
      <c r="J34" s="186" t="s">
        <v>151</v>
      </c>
      <c r="K34" s="187">
        <v>663425</v>
      </c>
      <c r="L34" s="184">
        <v>673170</v>
      </c>
      <c r="M34" s="185">
        <v>9745</v>
      </c>
      <c r="N34" s="186">
        <v>1.4688924897313169</v>
      </c>
      <c r="O34" s="152"/>
    </row>
    <row r="35" spans="1:15" s="138" customFormat="1" ht="19.5" customHeight="1">
      <c r="A35" s="181" t="s">
        <v>119</v>
      </c>
      <c r="B35" s="182" t="s">
        <v>124</v>
      </c>
      <c r="C35" s="183">
        <v>0</v>
      </c>
      <c r="D35" s="184">
        <v>0</v>
      </c>
      <c r="E35" s="185">
        <v>0</v>
      </c>
      <c r="F35" s="186" t="s">
        <v>151</v>
      </c>
      <c r="G35" s="187">
        <v>0</v>
      </c>
      <c r="H35" s="184">
        <v>0</v>
      </c>
      <c r="I35" s="185">
        <v>0</v>
      </c>
      <c r="J35" s="186" t="s">
        <v>151</v>
      </c>
      <c r="K35" s="187">
        <v>256108</v>
      </c>
      <c r="L35" s="184">
        <v>300134</v>
      </c>
      <c r="M35" s="185">
        <v>44026</v>
      </c>
      <c r="N35" s="186">
        <v>17.19040404829212</v>
      </c>
      <c r="O35" s="152"/>
    </row>
    <row r="36" spans="1:15" s="138" customFormat="1" ht="19.5" customHeight="1">
      <c r="A36" s="181" t="s">
        <v>119</v>
      </c>
      <c r="B36" s="182" t="s">
        <v>125</v>
      </c>
      <c r="C36" s="183">
        <v>0</v>
      </c>
      <c r="D36" s="184">
        <v>0</v>
      </c>
      <c r="E36" s="185">
        <v>0</v>
      </c>
      <c r="F36" s="186" t="s">
        <v>151</v>
      </c>
      <c r="G36" s="187">
        <v>0</v>
      </c>
      <c r="H36" s="184">
        <v>0</v>
      </c>
      <c r="I36" s="185">
        <v>0</v>
      </c>
      <c r="J36" s="186" t="s">
        <v>151</v>
      </c>
      <c r="K36" s="187">
        <v>379044</v>
      </c>
      <c r="L36" s="184">
        <v>416570</v>
      </c>
      <c r="M36" s="185">
        <v>37526</v>
      </c>
      <c r="N36" s="186">
        <v>9.9001699011196536</v>
      </c>
      <c r="O36" s="152"/>
    </row>
    <row r="37" spans="1:15" s="138" customFormat="1" ht="19.5" customHeight="1">
      <c r="A37" s="181" t="s">
        <v>119</v>
      </c>
      <c r="B37" s="182" t="s">
        <v>126</v>
      </c>
      <c r="C37" s="183">
        <v>395037</v>
      </c>
      <c r="D37" s="184">
        <v>398493</v>
      </c>
      <c r="E37" s="185">
        <v>3456</v>
      </c>
      <c r="F37" s="186">
        <v>0.87485476044015797</v>
      </c>
      <c r="G37" s="187">
        <v>0</v>
      </c>
      <c r="H37" s="184">
        <v>0</v>
      </c>
      <c r="I37" s="185">
        <v>0</v>
      </c>
      <c r="J37" s="186" t="s">
        <v>151</v>
      </c>
      <c r="K37" s="187">
        <v>187015</v>
      </c>
      <c r="L37" s="184">
        <v>211460</v>
      </c>
      <c r="M37" s="185">
        <v>24445</v>
      </c>
      <c r="N37" s="186">
        <v>13.071144025880271</v>
      </c>
      <c r="O37" s="152"/>
    </row>
    <row r="38" spans="1:15" s="138" customFormat="1" ht="19.5" customHeight="1">
      <c r="A38" s="181" t="s">
        <v>119</v>
      </c>
      <c r="B38" s="182" t="s">
        <v>127</v>
      </c>
      <c r="C38" s="183">
        <v>41260</v>
      </c>
      <c r="D38" s="184">
        <v>10027</v>
      </c>
      <c r="E38" s="185">
        <v>-31233</v>
      </c>
      <c r="F38" s="186">
        <v>-75.698012603005338</v>
      </c>
      <c r="G38" s="187">
        <v>74706</v>
      </c>
      <c r="H38" s="184">
        <v>35469</v>
      </c>
      <c r="I38" s="185">
        <v>-39237</v>
      </c>
      <c r="J38" s="186">
        <v>-52.521885792305838</v>
      </c>
      <c r="K38" s="187">
        <v>1881925</v>
      </c>
      <c r="L38" s="184">
        <v>1653660</v>
      </c>
      <c r="M38" s="185">
        <v>-228265</v>
      </c>
      <c r="N38" s="186">
        <v>-12.1293356536525</v>
      </c>
      <c r="O38" s="152"/>
    </row>
    <row r="39" spans="1:15" s="138" customFormat="1" ht="19.5" customHeight="1">
      <c r="A39" s="181" t="s">
        <v>119</v>
      </c>
      <c r="B39" s="182" t="s">
        <v>128</v>
      </c>
      <c r="C39" s="183">
        <v>0</v>
      </c>
      <c r="D39" s="184">
        <v>0</v>
      </c>
      <c r="E39" s="185">
        <v>0</v>
      </c>
      <c r="F39" s="186" t="s">
        <v>151</v>
      </c>
      <c r="G39" s="187">
        <v>0</v>
      </c>
      <c r="H39" s="184">
        <v>0</v>
      </c>
      <c r="I39" s="185">
        <v>0</v>
      </c>
      <c r="J39" s="186" t="s">
        <v>151</v>
      </c>
      <c r="K39" s="187">
        <v>255766</v>
      </c>
      <c r="L39" s="184">
        <v>262679</v>
      </c>
      <c r="M39" s="185">
        <v>6913</v>
      </c>
      <c r="N39" s="186">
        <v>2.7028612090739159</v>
      </c>
      <c r="O39" s="152"/>
    </row>
    <row r="40" spans="1:15" s="138" customFormat="1" ht="19.5" customHeight="1">
      <c r="A40" s="181" t="s">
        <v>119</v>
      </c>
      <c r="B40" s="182" t="s">
        <v>129</v>
      </c>
      <c r="C40" s="183">
        <v>0</v>
      </c>
      <c r="D40" s="184">
        <v>0</v>
      </c>
      <c r="E40" s="185">
        <v>0</v>
      </c>
      <c r="F40" s="186" t="s">
        <v>151</v>
      </c>
      <c r="G40" s="187">
        <v>425740</v>
      </c>
      <c r="H40" s="184">
        <v>347994</v>
      </c>
      <c r="I40" s="185">
        <v>-77746</v>
      </c>
      <c r="J40" s="186">
        <v>-18.261380185089489</v>
      </c>
      <c r="K40" s="187">
        <v>257783</v>
      </c>
      <c r="L40" s="184">
        <v>409515</v>
      </c>
      <c r="M40" s="185">
        <v>151732</v>
      </c>
      <c r="N40" s="186">
        <v>58.86035929444531</v>
      </c>
      <c r="O40" s="152"/>
    </row>
    <row r="41" spans="1:15" s="138" customFormat="1" ht="19.5" customHeight="1">
      <c r="A41" s="181" t="s">
        <v>130</v>
      </c>
      <c r="B41" s="182" t="s">
        <v>131</v>
      </c>
      <c r="C41" s="183">
        <v>0</v>
      </c>
      <c r="D41" s="184">
        <v>0</v>
      </c>
      <c r="E41" s="185">
        <v>0</v>
      </c>
      <c r="F41" s="186" t="s">
        <v>151</v>
      </c>
      <c r="G41" s="187">
        <v>57751</v>
      </c>
      <c r="H41" s="184">
        <v>13700</v>
      </c>
      <c r="I41" s="185">
        <v>-44051</v>
      </c>
      <c r="J41" s="186">
        <v>-76.277467056847499</v>
      </c>
      <c r="K41" s="187">
        <v>389791</v>
      </c>
      <c r="L41" s="184">
        <v>392320</v>
      </c>
      <c r="M41" s="185">
        <v>2529</v>
      </c>
      <c r="N41" s="186">
        <v>0.64880923366624188</v>
      </c>
      <c r="O41" s="152"/>
    </row>
    <row r="42" spans="1:15" s="138" customFormat="1" ht="19.5" customHeight="1">
      <c r="A42" s="181" t="s">
        <v>130</v>
      </c>
      <c r="B42" s="182" t="s">
        <v>132</v>
      </c>
      <c r="C42" s="183">
        <v>0</v>
      </c>
      <c r="D42" s="184">
        <v>0</v>
      </c>
      <c r="E42" s="185">
        <v>0</v>
      </c>
      <c r="F42" s="186" t="s">
        <v>151</v>
      </c>
      <c r="G42" s="187">
        <v>0</v>
      </c>
      <c r="H42" s="184">
        <v>0</v>
      </c>
      <c r="I42" s="185">
        <v>0</v>
      </c>
      <c r="J42" s="186" t="s">
        <v>151</v>
      </c>
      <c r="K42" s="187">
        <v>979156</v>
      </c>
      <c r="L42" s="184">
        <v>864291</v>
      </c>
      <c r="M42" s="185">
        <v>-114865</v>
      </c>
      <c r="N42" s="186">
        <v>-11.73102141027579</v>
      </c>
      <c r="O42" s="152"/>
    </row>
    <row r="43" spans="1:15" s="138" customFormat="1" ht="19.5" customHeight="1">
      <c r="A43" s="181" t="s">
        <v>130</v>
      </c>
      <c r="B43" s="182" t="s">
        <v>174</v>
      </c>
      <c r="C43" s="183">
        <v>0</v>
      </c>
      <c r="D43" s="184">
        <v>0</v>
      </c>
      <c r="E43" s="185">
        <v>0</v>
      </c>
      <c r="F43" s="186" t="s">
        <v>151</v>
      </c>
      <c r="G43" s="187">
        <v>0</v>
      </c>
      <c r="H43" s="184">
        <v>0</v>
      </c>
      <c r="I43" s="185">
        <v>0</v>
      </c>
      <c r="J43" s="186" t="s">
        <v>151</v>
      </c>
      <c r="K43" s="187">
        <v>997733</v>
      </c>
      <c r="L43" s="184">
        <v>1065029</v>
      </c>
      <c r="M43" s="185">
        <v>67296</v>
      </c>
      <c r="N43" s="186">
        <v>6.744890667142414</v>
      </c>
      <c r="O43" s="152"/>
    </row>
    <row r="44" spans="1:15" s="138" customFormat="1" ht="19.5" customHeight="1">
      <c r="A44" s="181" t="s">
        <v>130</v>
      </c>
      <c r="B44" s="182" t="s">
        <v>134</v>
      </c>
      <c r="C44" s="183">
        <v>0</v>
      </c>
      <c r="D44" s="184">
        <v>30</v>
      </c>
      <c r="E44" s="185">
        <v>30</v>
      </c>
      <c r="F44" s="186" t="s">
        <v>151</v>
      </c>
      <c r="G44" s="187">
        <v>13576</v>
      </c>
      <c r="H44" s="184">
        <v>0</v>
      </c>
      <c r="I44" s="185">
        <v>-13576</v>
      </c>
      <c r="J44" s="186">
        <v>-100</v>
      </c>
      <c r="K44" s="187">
        <v>2092035</v>
      </c>
      <c r="L44" s="184">
        <v>2356520</v>
      </c>
      <c r="M44" s="185">
        <v>264485</v>
      </c>
      <c r="N44" s="186">
        <v>12.6424749107926</v>
      </c>
      <c r="O44" s="152"/>
    </row>
    <row r="45" spans="1:15" s="138" customFormat="1" ht="19.5" customHeight="1">
      <c r="A45" s="181" t="s">
        <v>135</v>
      </c>
      <c r="B45" s="182" t="s">
        <v>136</v>
      </c>
      <c r="C45" s="183">
        <v>0</v>
      </c>
      <c r="D45" s="184">
        <v>0</v>
      </c>
      <c r="E45" s="185">
        <v>0</v>
      </c>
      <c r="F45" s="186" t="s">
        <v>151</v>
      </c>
      <c r="G45" s="187">
        <v>0</v>
      </c>
      <c r="H45" s="184">
        <v>0</v>
      </c>
      <c r="I45" s="185">
        <v>0</v>
      </c>
      <c r="J45" s="186" t="s">
        <v>151</v>
      </c>
      <c r="K45" s="187">
        <v>814067</v>
      </c>
      <c r="L45" s="184">
        <v>669585</v>
      </c>
      <c r="M45" s="185">
        <v>-144482</v>
      </c>
      <c r="N45" s="186">
        <v>-17.74817060512218</v>
      </c>
      <c r="O45" s="152"/>
    </row>
    <row r="46" spans="1:15" s="138" customFormat="1" ht="19.5" customHeight="1">
      <c r="A46" s="181" t="s">
        <v>135</v>
      </c>
      <c r="B46" s="182" t="s">
        <v>137</v>
      </c>
      <c r="C46" s="183">
        <v>0</v>
      </c>
      <c r="D46" s="184">
        <v>0</v>
      </c>
      <c r="E46" s="185">
        <v>0</v>
      </c>
      <c r="F46" s="186" t="s">
        <v>151</v>
      </c>
      <c r="G46" s="187">
        <v>0</v>
      </c>
      <c r="H46" s="184">
        <v>0</v>
      </c>
      <c r="I46" s="185">
        <v>0</v>
      </c>
      <c r="J46" s="186" t="s">
        <v>151</v>
      </c>
      <c r="K46" s="187">
        <v>2258022</v>
      </c>
      <c r="L46" s="184">
        <v>2351098</v>
      </c>
      <c r="M46" s="185">
        <v>93076</v>
      </c>
      <c r="N46" s="186">
        <v>4.122014754506381</v>
      </c>
      <c r="O46" s="152"/>
    </row>
    <row r="47" spans="1:15" s="138" customFormat="1" ht="19.5" customHeight="1">
      <c r="A47" s="181" t="s">
        <v>135</v>
      </c>
      <c r="B47" s="182" t="s">
        <v>53</v>
      </c>
      <c r="C47" s="183">
        <v>0</v>
      </c>
      <c r="D47" s="184">
        <v>0</v>
      </c>
      <c r="E47" s="185">
        <v>0</v>
      </c>
      <c r="F47" s="186" t="s">
        <v>151</v>
      </c>
      <c r="G47" s="187">
        <v>0</v>
      </c>
      <c r="H47" s="184">
        <v>0</v>
      </c>
      <c r="I47" s="185">
        <v>0</v>
      </c>
      <c r="J47" s="186" t="s">
        <v>151</v>
      </c>
      <c r="K47" s="187">
        <v>2829407</v>
      </c>
      <c r="L47" s="184">
        <v>2909978</v>
      </c>
      <c r="M47" s="185">
        <v>80571</v>
      </c>
      <c r="N47" s="186">
        <v>2.8476284960064082</v>
      </c>
      <c r="O47" s="152"/>
    </row>
    <row r="48" spans="1:15" ht="19.5" customHeight="1">
      <c r="A48" s="272" t="s">
        <v>162</v>
      </c>
      <c r="B48" s="272"/>
      <c r="C48" s="175">
        <f>SUM(C8:C47)</f>
        <v>15735939</v>
      </c>
      <c r="D48" s="175">
        <f>SUM(D8:D47)</f>
        <v>14053954</v>
      </c>
      <c r="E48" s="175">
        <f>D48-C48</f>
        <v>-1681985</v>
      </c>
      <c r="F48" s="176">
        <f t="shared" ref="F48" si="0">((D48*100/C48)-100)</f>
        <v>-10.688812405792874</v>
      </c>
      <c r="G48" s="175">
        <f>SUM(G8:G47)</f>
        <v>7571864</v>
      </c>
      <c r="H48" s="175">
        <f>SUM(H8:H47)</f>
        <v>6173584</v>
      </c>
      <c r="I48" s="175">
        <f>H48-G48</f>
        <v>-1398280</v>
      </c>
      <c r="J48" s="176">
        <f t="shared" ref="J48" si="1">((H48*100/G48)-100)</f>
        <v>-18.466787042133873</v>
      </c>
      <c r="K48" s="175">
        <f>SUM(K8:K47)</f>
        <v>21337150</v>
      </c>
      <c r="L48" s="175">
        <f>SUM(L8:L47)</f>
        <v>21534777</v>
      </c>
      <c r="M48" s="175">
        <f>L48-K48</f>
        <v>197627</v>
      </c>
      <c r="N48" s="176">
        <f t="shared" ref="N48" si="2">((L48*100/K48)-100)</f>
        <v>0.92621085758875665</v>
      </c>
    </row>
    <row r="49" spans="1:14" ht="15" customHeight="1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  <row r="53" spans="1:14">
      <c r="D53" s="134"/>
    </row>
    <row r="54" spans="1:14">
      <c r="C54" s="137"/>
      <c r="D54" s="133"/>
      <c r="E54" s="135"/>
    </row>
    <row r="55" spans="1:14">
      <c r="D55" s="136"/>
    </row>
    <row r="62" spans="1:14">
      <c r="D62" s="75"/>
    </row>
  </sheetData>
  <mergeCells count="11">
    <mergeCell ref="A6:B7"/>
    <mergeCell ref="A48:B48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B8:D47 G8:H47 K8:L47">
    <cfRule type="expression" dxfId="70" priority="1">
      <formula>MOD(ROW(),2)&lt;&gt;0</formula>
    </cfRule>
  </conditionalFormatting>
  <conditionalFormatting sqref="E8:E47">
    <cfRule type="dataBar" priority="2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{3A66895E-0D24-493E-BD8C-780A1A9DB3E1}</x14:id>
        </ext>
      </extLst>
    </cfRule>
  </conditionalFormatting>
  <conditionalFormatting sqref="E8:F48 I8:J48 M8:N48">
    <cfRule type="expression" dxfId="69" priority="7">
      <formula>E8&lt;0</formula>
    </cfRule>
  </conditionalFormatting>
  <conditionalFormatting sqref="I8:I47">
    <cfRule type="dataBar" priority="24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{99D2901E-C5E7-40D7-93FD-E146C335BC32}</x14:id>
        </ext>
      </extLst>
    </cfRule>
  </conditionalFormatting>
  <conditionalFormatting sqref="M8:M47">
    <cfRule type="dataBar" priority="25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{39267451-35AB-47D2-925A-52227CEC1C92}</x14:id>
        </ext>
      </extLst>
    </cfRule>
  </conditionalFormatting>
  <pageMargins left="0.62992125984252001" right="0.23622047244094499" top="0.78740157480314998" bottom="0.23622047244094499" header="0.31496062992126" footer="0.15748031496063"/>
  <pageSetup paperSize="9" scale="55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A66895E-0D24-493E-BD8C-780A1A9DB3E1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99D2901E-C5E7-40D7-93FD-E146C335BC3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39267451-35AB-47D2-925A-52227CEC1C9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C161B3-82E1-46A7-AFCE-58892F487EDE}">
  <sheetPr codeName="Hoja6">
    <pageSetUpPr fitToPage="1"/>
  </sheetPr>
  <dimension ref="A1:AA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>
      <c r="A1" s="32" t="s">
        <v>50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A2" s="139"/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79" t="s">
        <v>1</v>
      </c>
      <c r="B5" s="266" t="s">
        <v>155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27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27" ht="15.6" customHeight="1">
      <c r="A7" s="188" t="s">
        <v>18</v>
      </c>
      <c r="B7" s="189">
        <v>1159413.912</v>
      </c>
      <c r="C7" s="189">
        <v>780340.89399999997</v>
      </c>
      <c r="D7" s="189">
        <v>1159413.912</v>
      </c>
      <c r="E7" s="189">
        <v>780340.89399999997</v>
      </c>
      <c r="F7" s="190">
        <v>-32.695227655677833</v>
      </c>
      <c r="G7" s="37"/>
    </row>
    <row r="8" spans="1:27" ht="15.6" customHeight="1">
      <c r="A8" s="188" t="s">
        <v>11</v>
      </c>
      <c r="B8" s="189">
        <v>205184.489</v>
      </c>
      <c r="C8" s="189">
        <v>210393</v>
      </c>
      <c r="D8" s="189">
        <v>205184.489</v>
      </c>
      <c r="E8" s="189">
        <v>210393</v>
      </c>
      <c r="F8" s="190">
        <v>2.5384526020385469</v>
      </c>
      <c r="G8" s="6"/>
    </row>
    <row r="9" spans="1:27" ht="15.6" customHeight="1">
      <c r="A9" s="188" t="s">
        <v>8</v>
      </c>
      <c r="B9" s="189">
        <v>390300.505</v>
      </c>
      <c r="C9" s="189">
        <v>356627.13699999999</v>
      </c>
      <c r="D9" s="189">
        <v>390300.505</v>
      </c>
      <c r="E9" s="189">
        <v>356627.13699999999</v>
      </c>
      <c r="F9" s="190">
        <v>-8.6275491752182205</v>
      </c>
      <c r="G9" s="6"/>
    </row>
    <row r="10" spans="1:27" ht="15.6" customHeight="1">
      <c r="A10" s="188" t="s">
        <v>10</v>
      </c>
      <c r="B10" s="189">
        <v>383150.14600000001</v>
      </c>
      <c r="C10" s="189">
        <v>370650.87800000003</v>
      </c>
      <c r="D10" s="189">
        <v>383150.14600000001</v>
      </c>
      <c r="E10" s="189">
        <v>370650.87800000003</v>
      </c>
      <c r="F10" s="190">
        <v>-3.262237566784052</v>
      </c>
    </row>
    <row r="11" spans="1:27" ht="15.6" customHeight="1">
      <c r="A11" s="188" t="s">
        <v>9</v>
      </c>
      <c r="B11" s="189">
        <v>9054063.5370000005</v>
      </c>
      <c r="C11" s="189">
        <v>8171474.0489999996</v>
      </c>
      <c r="D11" s="189">
        <v>9054063.5370000005</v>
      </c>
      <c r="E11" s="189">
        <v>8171474.0489999996</v>
      </c>
      <c r="F11" s="190">
        <v>-9.7479930905415273</v>
      </c>
    </row>
    <row r="12" spans="1:27" ht="15.6" customHeight="1">
      <c r="A12" s="188" t="s">
        <v>6</v>
      </c>
      <c r="B12" s="189">
        <v>406987.62900000002</v>
      </c>
      <c r="C12" s="189">
        <v>471512.076</v>
      </c>
      <c r="D12" s="189">
        <v>406987.62900000002</v>
      </c>
      <c r="E12" s="189">
        <v>471512.076</v>
      </c>
      <c r="F12" s="190">
        <v>15.854154377748911</v>
      </c>
    </row>
    <row r="13" spans="1:27" ht="15.6" customHeight="1">
      <c r="A13" s="188" t="s">
        <v>175</v>
      </c>
      <c r="B13" s="189">
        <v>1113657.737</v>
      </c>
      <c r="C13" s="189">
        <v>1242594.0330000001</v>
      </c>
      <c r="D13" s="189">
        <v>1113657.737</v>
      </c>
      <c r="E13" s="189">
        <v>1242594.0330000001</v>
      </c>
      <c r="F13" s="190">
        <v>11.57773090566695</v>
      </c>
    </row>
    <row r="14" spans="1:27" ht="15.6" customHeight="1">
      <c r="A14" s="188" t="s">
        <v>148</v>
      </c>
      <c r="B14" s="189">
        <v>5048759.2080000006</v>
      </c>
      <c r="C14" s="189">
        <v>4800962.4479999999</v>
      </c>
      <c r="D14" s="189">
        <v>5048759.2080000006</v>
      </c>
      <c r="E14" s="189">
        <v>4800962.4479999999</v>
      </c>
      <c r="F14" s="190">
        <v>-4.9080724548588961</v>
      </c>
    </row>
    <row r="15" spans="1:27" ht="15.6" customHeight="1">
      <c r="A15" s="188" t="s">
        <v>145</v>
      </c>
      <c r="B15" s="189">
        <v>2993746</v>
      </c>
      <c r="C15" s="189">
        <v>2388449</v>
      </c>
      <c r="D15" s="189">
        <v>2993746</v>
      </c>
      <c r="E15" s="189">
        <v>2388449</v>
      </c>
      <c r="F15" s="190">
        <v>-20.218715949850122</v>
      </c>
    </row>
    <row r="16" spans="1:27" ht="15.6" customHeight="1">
      <c r="A16" s="188" t="s">
        <v>144</v>
      </c>
      <c r="B16" s="189">
        <v>3086965.3640000001</v>
      </c>
      <c r="C16" s="189">
        <v>3156461.6510000001</v>
      </c>
      <c r="D16" s="189">
        <v>3086965.3640000001</v>
      </c>
      <c r="E16" s="189">
        <v>3156461.6510000001</v>
      </c>
      <c r="F16" s="190">
        <v>2.2512817218638621</v>
      </c>
      <c r="G16" s="1"/>
    </row>
    <row r="17" spans="1:7" ht="15.6" customHeight="1">
      <c r="A17" s="188" t="s">
        <v>150</v>
      </c>
      <c r="B17" s="189">
        <v>1052164.338</v>
      </c>
      <c r="C17" s="189">
        <v>1473236.83</v>
      </c>
      <c r="D17" s="189">
        <v>1052164.338</v>
      </c>
      <c r="E17" s="189">
        <v>1473236.83</v>
      </c>
      <c r="F17" s="190">
        <v>40.019650618494921</v>
      </c>
      <c r="G17" s="2"/>
    </row>
    <row r="18" spans="1:7" ht="15.6" customHeight="1">
      <c r="A18" s="188" t="s">
        <v>147</v>
      </c>
      <c r="B18" s="189">
        <v>177268</v>
      </c>
      <c r="C18" s="189">
        <v>148028</v>
      </c>
      <c r="D18" s="189">
        <v>177268</v>
      </c>
      <c r="E18" s="189">
        <v>148028</v>
      </c>
      <c r="F18" s="190">
        <v>-16.49479883566126</v>
      </c>
    </row>
    <row r="19" spans="1:7" ht="15.6" customHeight="1">
      <c r="A19" s="188" t="s">
        <v>143</v>
      </c>
      <c r="B19" s="189">
        <v>619447.84</v>
      </c>
      <c r="C19" s="189">
        <v>407582.25099999999</v>
      </c>
      <c r="D19" s="189">
        <v>619447.84</v>
      </c>
      <c r="E19" s="189">
        <v>407582.25099999999</v>
      </c>
      <c r="F19" s="190">
        <v>-34.202329125887331</v>
      </c>
    </row>
    <row r="20" spans="1:7" ht="15.6" customHeight="1">
      <c r="A20" s="188" t="s">
        <v>142</v>
      </c>
      <c r="B20" s="189">
        <v>1333997.575</v>
      </c>
      <c r="C20" s="189">
        <v>1342947.683</v>
      </c>
      <c r="D20" s="189">
        <v>1333997.575</v>
      </c>
      <c r="E20" s="189">
        <v>1342947.683</v>
      </c>
      <c r="F20" s="190">
        <v>0.67092385831359991</v>
      </c>
    </row>
    <row r="21" spans="1:7" ht="15.6" customHeight="1">
      <c r="A21" s="188" t="s">
        <v>149</v>
      </c>
      <c r="B21" s="189">
        <v>3012889.281</v>
      </c>
      <c r="C21" s="189">
        <v>2574636.878</v>
      </c>
      <c r="D21" s="189">
        <v>3012889.281</v>
      </c>
      <c r="E21" s="189">
        <v>2574636.878</v>
      </c>
      <c r="F21" s="190">
        <v>-14.54591795867589</v>
      </c>
    </row>
    <row r="22" spans="1:7" ht="15.6" customHeight="1">
      <c r="A22" s="188" t="s">
        <v>146</v>
      </c>
      <c r="B22" s="189">
        <v>2672260.8590000002</v>
      </c>
      <c r="C22" s="189">
        <v>3128047.59</v>
      </c>
      <c r="D22" s="189">
        <v>2672260.8590000002</v>
      </c>
      <c r="E22" s="189">
        <v>3128047.59</v>
      </c>
      <c r="F22" s="190">
        <v>17.056221493681651</v>
      </c>
    </row>
    <row r="23" spans="1:7" ht="15.6" customHeight="1">
      <c r="A23" s="188" t="s">
        <v>165</v>
      </c>
      <c r="B23" s="189">
        <v>305480.46299999999</v>
      </c>
      <c r="C23" s="189">
        <v>401924.58899999998</v>
      </c>
      <c r="D23" s="189">
        <v>305480.46299999999</v>
      </c>
      <c r="E23" s="189">
        <v>401924.58899999998</v>
      </c>
      <c r="F23" s="190">
        <v>31.571291025573739</v>
      </c>
    </row>
    <row r="24" spans="1:7" ht="15.6" customHeight="1">
      <c r="A24" s="188" t="s">
        <v>141</v>
      </c>
      <c r="B24" s="189">
        <v>302794.46299999999</v>
      </c>
      <c r="C24" s="189">
        <v>182894.15400000001</v>
      </c>
      <c r="D24" s="189">
        <v>302794.46299999999</v>
      </c>
      <c r="E24" s="189">
        <v>182894.15400000001</v>
      </c>
      <c r="F24" s="190">
        <v>-39.597919926296662</v>
      </c>
    </row>
    <row r="25" spans="1:7" ht="15.6" customHeight="1">
      <c r="A25" s="188" t="s">
        <v>140</v>
      </c>
      <c r="B25" s="189">
        <v>42357</v>
      </c>
      <c r="C25" s="189">
        <v>44279</v>
      </c>
      <c r="D25" s="189">
        <v>42357</v>
      </c>
      <c r="E25" s="189">
        <v>44279</v>
      </c>
      <c r="F25" s="190">
        <v>4.537620700238449</v>
      </c>
    </row>
    <row r="26" spans="1:7" ht="15.6" customHeight="1">
      <c r="A26" s="188" t="s">
        <v>152</v>
      </c>
      <c r="B26" s="189">
        <v>262891.63199999998</v>
      </c>
      <c r="C26" s="189">
        <v>209594.375</v>
      </c>
      <c r="D26" s="189">
        <v>262891.63199999998</v>
      </c>
      <c r="E26" s="189">
        <v>209594.375</v>
      </c>
      <c r="F26" s="190">
        <v>-20.27347032483711</v>
      </c>
    </row>
    <row r="27" spans="1:7" ht="15.6" customHeight="1">
      <c r="A27" s="188" t="s">
        <v>173</v>
      </c>
      <c r="B27" s="189">
        <v>253860.25</v>
      </c>
      <c r="C27" s="189">
        <v>210552.973</v>
      </c>
      <c r="D27" s="189">
        <v>253860.25</v>
      </c>
      <c r="E27" s="189">
        <v>210552.973</v>
      </c>
      <c r="F27" s="190">
        <v>-17.05949513561103</v>
      </c>
    </row>
    <row r="28" spans="1:7" ht="15.6" customHeight="1">
      <c r="A28" s="188" t="s">
        <v>177</v>
      </c>
      <c r="B28" s="189">
        <v>1166776.3200000001</v>
      </c>
      <c r="C28" s="189">
        <v>1277331.7250000001</v>
      </c>
      <c r="D28" s="189">
        <v>1166776.3200000001</v>
      </c>
      <c r="E28" s="189">
        <v>1277331.7250000001</v>
      </c>
      <c r="F28" s="190">
        <v>9.4752870027393215</v>
      </c>
    </row>
    <row r="29" spans="1:7" ht="15.6" customHeight="1">
      <c r="A29" s="188" t="s">
        <v>178</v>
      </c>
      <c r="B29" s="189">
        <v>689918.74699999997</v>
      </c>
      <c r="C29" s="189">
        <v>416541.43599999999</v>
      </c>
      <c r="D29" s="189">
        <v>689918.74699999997</v>
      </c>
      <c r="E29" s="189">
        <v>416541.43599999999</v>
      </c>
      <c r="F29" s="190">
        <v>-39.624566253451867</v>
      </c>
    </row>
    <row r="30" spans="1:7" ht="15.6" customHeight="1">
      <c r="A30" s="188" t="s">
        <v>179</v>
      </c>
      <c r="B30" s="189">
        <v>393658</v>
      </c>
      <c r="C30" s="189">
        <v>300661</v>
      </c>
      <c r="D30" s="189">
        <v>393658</v>
      </c>
      <c r="E30" s="189">
        <v>300661</v>
      </c>
      <c r="F30" s="190">
        <v>-23.623805435174688</v>
      </c>
    </row>
    <row r="31" spans="1:7" ht="15.6" customHeight="1">
      <c r="A31" s="188" t="s">
        <v>180</v>
      </c>
      <c r="B31" s="189">
        <v>3090434.2009999999</v>
      </c>
      <c r="C31" s="189">
        <v>2334336.7740000002</v>
      </c>
      <c r="D31" s="189">
        <v>3090434.2009999999</v>
      </c>
      <c r="E31" s="189">
        <v>2334336.7740000002</v>
      </c>
      <c r="F31" s="190">
        <v>-24.465734515730571</v>
      </c>
    </row>
    <row r="32" spans="1:7" ht="15.6" customHeight="1">
      <c r="A32" s="188" t="s">
        <v>181</v>
      </c>
      <c r="B32" s="189">
        <v>6330192.2369999997</v>
      </c>
      <c r="C32" s="189">
        <v>6074027.3569999998</v>
      </c>
      <c r="D32" s="189">
        <v>6330192.2369999997</v>
      </c>
      <c r="E32" s="189">
        <v>6074027.3569999998</v>
      </c>
      <c r="F32" s="190">
        <v>-4.046715651109551</v>
      </c>
    </row>
    <row r="33" spans="1:6" ht="15.6" customHeight="1">
      <c r="A33" s="188" t="s">
        <v>182</v>
      </c>
      <c r="B33" s="189">
        <v>355890.37099999998</v>
      </c>
      <c r="C33" s="189">
        <v>329774.75400000002</v>
      </c>
      <c r="D33" s="189">
        <v>355890.37099999998</v>
      </c>
      <c r="E33" s="189">
        <v>329774.75400000002</v>
      </c>
      <c r="F33" s="190">
        <v>-7.3381072172924746</v>
      </c>
    </row>
    <row r="34" spans="1:6" ht="15.6" customHeight="1">
      <c r="A34" s="188" t="s">
        <v>183</v>
      </c>
      <c r="B34" s="189">
        <v>99612</v>
      </c>
      <c r="C34" s="189">
        <v>91194</v>
      </c>
      <c r="D34" s="189">
        <v>99612</v>
      </c>
      <c r="E34" s="189">
        <v>91194</v>
      </c>
      <c r="F34" s="190">
        <v>-8.4507890615588508</v>
      </c>
    </row>
    <row r="35" spans="1:6" ht="15.6" customHeight="1">
      <c r="A35" s="179" t="s">
        <v>153</v>
      </c>
      <c r="B35" s="178">
        <f>SUM(B7:B34)</f>
        <v>46004122.103999995</v>
      </c>
      <c r="C35" s="77">
        <f>SUM(C7:C34)</f>
        <v>42897056.534999996</v>
      </c>
      <c r="D35" s="76">
        <f>SUM(D7:D34)</f>
        <v>46004122.103999995</v>
      </c>
      <c r="E35" s="78">
        <f>SUM(E7:E34)</f>
        <v>42897056.534999996</v>
      </c>
      <c r="F35" s="177">
        <f>E35*100/D35-100</f>
        <v>-6.7538851452831921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68" priority="2">
      <formula>MOD(ROW(),2)=0</formula>
    </cfRule>
  </conditionalFormatting>
  <conditionalFormatting sqref="F7:F35">
    <cfRule type="expression" dxfId="6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3901A0-CFB2-438C-899C-BDFA8840C6B7}">
  <sheetPr codeName="Hoja7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54</v>
      </c>
      <c r="E1" s="5"/>
      <c r="H1" s="4"/>
      <c r="I1" s="4"/>
      <c r="J1" s="4"/>
      <c r="K1" s="4"/>
      <c r="L1" s="4"/>
      <c r="M1" s="4"/>
    </row>
    <row r="2" spans="1:14" ht="15.6" customHeight="1">
      <c r="A2" s="79" t="s">
        <v>156</v>
      </c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1155362</v>
      </c>
      <c r="C7" s="189">
        <v>776737</v>
      </c>
      <c r="D7" s="189">
        <v>1155362</v>
      </c>
      <c r="E7" s="189">
        <v>776737</v>
      </c>
      <c r="F7" s="190">
        <v>-32.771114161622073</v>
      </c>
      <c r="G7" s="13"/>
    </row>
    <row r="8" spans="1:14" ht="15.6" customHeight="1">
      <c r="A8" s="188" t="s">
        <v>11</v>
      </c>
      <c r="B8" s="189">
        <v>204239</v>
      </c>
      <c r="C8" s="189">
        <v>209715</v>
      </c>
      <c r="D8" s="189">
        <v>204239</v>
      </c>
      <c r="E8" s="189">
        <v>209715</v>
      </c>
      <c r="F8" s="190">
        <v>2.6811725478483481</v>
      </c>
      <c r="G8" s="6"/>
    </row>
    <row r="9" spans="1:14" ht="15.6" customHeight="1">
      <c r="A9" s="188" t="s">
        <v>8</v>
      </c>
      <c r="B9" s="189">
        <v>383984</v>
      </c>
      <c r="C9" s="189">
        <v>350522</v>
      </c>
      <c r="D9" s="189">
        <v>383984</v>
      </c>
      <c r="E9" s="189">
        <v>350522</v>
      </c>
      <c r="F9" s="190">
        <v>-8.7144256010667078</v>
      </c>
      <c r="G9" s="6"/>
    </row>
    <row r="10" spans="1:14" ht="15.6" customHeight="1">
      <c r="A10" s="188" t="s">
        <v>10</v>
      </c>
      <c r="B10" s="189">
        <v>379755</v>
      </c>
      <c r="C10" s="189">
        <v>366409</v>
      </c>
      <c r="D10" s="189">
        <v>379755</v>
      </c>
      <c r="E10" s="189">
        <v>366409</v>
      </c>
      <c r="F10" s="190">
        <v>-3.5143711076878499</v>
      </c>
    </row>
    <row r="11" spans="1:14" ht="15.6" customHeight="1">
      <c r="A11" s="188" t="s">
        <v>9</v>
      </c>
      <c r="B11" s="189">
        <v>8354876</v>
      </c>
      <c r="C11" s="189">
        <v>7634835</v>
      </c>
      <c r="D11" s="189">
        <v>8354876</v>
      </c>
      <c r="E11" s="189">
        <v>7634835</v>
      </c>
      <c r="F11" s="190">
        <v>-8.6182128855054287</v>
      </c>
    </row>
    <row r="12" spans="1:14" ht="15.6" customHeight="1">
      <c r="A12" s="188" t="s">
        <v>6</v>
      </c>
      <c r="B12" s="189">
        <v>398386</v>
      </c>
      <c r="C12" s="189">
        <v>462228</v>
      </c>
      <c r="D12" s="189">
        <v>398386</v>
      </c>
      <c r="E12" s="189">
        <v>462228</v>
      </c>
      <c r="F12" s="190">
        <v>16.025161526760481</v>
      </c>
    </row>
    <row r="13" spans="1:14" ht="15.6" customHeight="1">
      <c r="A13" s="188" t="s">
        <v>175</v>
      </c>
      <c r="B13" s="189">
        <v>1106876</v>
      </c>
      <c r="C13" s="189">
        <v>1234685</v>
      </c>
      <c r="D13" s="189">
        <v>1106876</v>
      </c>
      <c r="E13" s="189">
        <v>1234685</v>
      </c>
      <c r="F13" s="190">
        <v>11.546821866225301</v>
      </c>
    </row>
    <row r="14" spans="1:14" ht="15.6" customHeight="1">
      <c r="A14" s="188" t="s">
        <v>148</v>
      </c>
      <c r="B14" s="189">
        <v>4935633</v>
      </c>
      <c r="C14" s="189">
        <v>4691831</v>
      </c>
      <c r="D14" s="189">
        <v>4935633</v>
      </c>
      <c r="E14" s="189">
        <v>4691831</v>
      </c>
      <c r="F14" s="190">
        <v>-4.9396298306620423</v>
      </c>
    </row>
    <row r="15" spans="1:14" ht="15.6" customHeight="1">
      <c r="A15" s="188" t="s">
        <v>145</v>
      </c>
      <c r="B15" s="189">
        <v>2984413</v>
      </c>
      <c r="C15" s="189">
        <v>2386800</v>
      </c>
      <c r="D15" s="189">
        <v>2984413</v>
      </c>
      <c r="E15" s="189">
        <v>2386800</v>
      </c>
      <c r="F15" s="190">
        <v>-20.024473824500831</v>
      </c>
    </row>
    <row r="16" spans="1:14" ht="15.6" customHeight="1">
      <c r="A16" s="188" t="s">
        <v>144</v>
      </c>
      <c r="B16" s="189">
        <v>3075010</v>
      </c>
      <c r="C16" s="189">
        <v>3136445</v>
      </c>
      <c r="D16" s="189">
        <v>3075010</v>
      </c>
      <c r="E16" s="189">
        <v>3136445</v>
      </c>
      <c r="F16" s="190">
        <v>1.9978796816920981</v>
      </c>
      <c r="G16" s="1"/>
    </row>
    <row r="17" spans="1:7" ht="15.6" customHeight="1">
      <c r="A17" s="188" t="s">
        <v>150</v>
      </c>
      <c r="B17" s="189">
        <v>1049671</v>
      </c>
      <c r="C17" s="189">
        <v>1472105</v>
      </c>
      <c r="D17" s="189">
        <v>1049671</v>
      </c>
      <c r="E17" s="189">
        <v>1472105</v>
      </c>
      <c r="F17" s="190">
        <v>40.244419441901329</v>
      </c>
      <c r="G17" s="2"/>
    </row>
    <row r="18" spans="1:7" ht="15.6" customHeight="1">
      <c r="A18" s="188" t="s">
        <v>147</v>
      </c>
      <c r="B18" s="189">
        <v>120214</v>
      </c>
      <c r="C18" s="189">
        <v>96305</v>
      </c>
      <c r="D18" s="189">
        <v>120214</v>
      </c>
      <c r="E18" s="189">
        <v>96305</v>
      </c>
      <c r="F18" s="190">
        <v>-19.888698487696939</v>
      </c>
    </row>
    <row r="19" spans="1:7" ht="15.6" customHeight="1">
      <c r="A19" s="188" t="s">
        <v>143</v>
      </c>
      <c r="B19" s="189">
        <v>618851</v>
      </c>
      <c r="C19" s="189">
        <v>407066</v>
      </c>
      <c r="D19" s="189">
        <v>618851</v>
      </c>
      <c r="E19" s="189">
        <v>407066</v>
      </c>
      <c r="F19" s="190">
        <v>-34.22229260355077</v>
      </c>
    </row>
    <row r="20" spans="1:7" ht="15.6" customHeight="1">
      <c r="A20" s="188" t="s">
        <v>142</v>
      </c>
      <c r="B20" s="189">
        <v>1328070</v>
      </c>
      <c r="C20" s="189">
        <v>1342837</v>
      </c>
      <c r="D20" s="189">
        <v>1328070</v>
      </c>
      <c r="E20" s="189">
        <v>1342837</v>
      </c>
      <c r="F20" s="190">
        <v>1.111914281626724</v>
      </c>
    </row>
    <row r="21" spans="1:7" ht="15.6" customHeight="1">
      <c r="A21" s="188" t="s">
        <v>149</v>
      </c>
      <c r="B21" s="189">
        <v>2987525</v>
      </c>
      <c r="C21" s="189">
        <v>2553971</v>
      </c>
      <c r="D21" s="189">
        <v>2987525</v>
      </c>
      <c r="E21" s="189">
        <v>2553971</v>
      </c>
      <c r="F21" s="190">
        <v>-14.51214634187161</v>
      </c>
    </row>
    <row r="22" spans="1:7" ht="15.6" customHeight="1">
      <c r="A22" s="188" t="s">
        <v>146</v>
      </c>
      <c r="B22" s="189">
        <v>2423787</v>
      </c>
      <c r="C22" s="189">
        <v>2898263</v>
      </c>
      <c r="D22" s="189">
        <v>2423787</v>
      </c>
      <c r="E22" s="189">
        <v>2898263</v>
      </c>
      <c r="F22" s="190">
        <v>19.575812561087261</v>
      </c>
    </row>
    <row r="23" spans="1:7" ht="15.6" customHeight="1">
      <c r="A23" s="188" t="s">
        <v>165</v>
      </c>
      <c r="B23" s="189">
        <v>299777</v>
      </c>
      <c r="C23" s="189">
        <v>398496</v>
      </c>
      <c r="D23" s="189">
        <v>299777</v>
      </c>
      <c r="E23" s="189">
        <v>398496</v>
      </c>
      <c r="F23" s="190">
        <v>32.93081190351495</v>
      </c>
    </row>
    <row r="24" spans="1:7" ht="15.6" customHeight="1">
      <c r="A24" s="188" t="s">
        <v>141</v>
      </c>
      <c r="B24" s="189">
        <v>301259</v>
      </c>
      <c r="C24" s="189">
        <v>179276</v>
      </c>
      <c r="D24" s="189">
        <v>301259</v>
      </c>
      <c r="E24" s="189">
        <v>179276</v>
      </c>
      <c r="F24" s="190">
        <v>-40.491072465884827</v>
      </c>
    </row>
    <row r="25" spans="1:7" ht="15.6" customHeight="1">
      <c r="A25" s="188" t="s">
        <v>140</v>
      </c>
      <c r="B25" s="189">
        <v>42234</v>
      </c>
      <c r="C25" s="189">
        <v>44279</v>
      </c>
      <c r="D25" s="189">
        <v>42234</v>
      </c>
      <c r="E25" s="189">
        <v>44279</v>
      </c>
      <c r="F25" s="190">
        <v>4.8420703698442082</v>
      </c>
    </row>
    <row r="26" spans="1:7" ht="15.6" customHeight="1">
      <c r="A26" s="188" t="s">
        <v>152</v>
      </c>
      <c r="B26" s="189">
        <v>260781</v>
      </c>
      <c r="C26" s="189">
        <v>207702</v>
      </c>
      <c r="D26" s="189">
        <v>260781</v>
      </c>
      <c r="E26" s="189">
        <v>207702</v>
      </c>
      <c r="F26" s="190">
        <v>-20.353860135516001</v>
      </c>
    </row>
    <row r="27" spans="1:7" ht="15.6" customHeight="1">
      <c r="A27" s="188" t="s">
        <v>173</v>
      </c>
      <c r="B27" s="189">
        <v>250353</v>
      </c>
      <c r="C27" s="189">
        <v>206559</v>
      </c>
      <c r="D27" s="189">
        <v>250353</v>
      </c>
      <c r="E27" s="189">
        <v>206559</v>
      </c>
      <c r="F27" s="190">
        <v>-17.49290002516447</v>
      </c>
    </row>
    <row r="28" spans="1:7" ht="15.6" customHeight="1">
      <c r="A28" s="188" t="s">
        <v>177</v>
      </c>
      <c r="B28" s="189">
        <v>1094816</v>
      </c>
      <c r="C28" s="189">
        <v>1213072</v>
      </c>
      <c r="D28" s="189">
        <v>1094816</v>
      </c>
      <c r="E28" s="189">
        <v>1213072</v>
      </c>
      <c r="F28" s="190">
        <v>10.80144974132639</v>
      </c>
    </row>
    <row r="29" spans="1:7" ht="15.6" customHeight="1">
      <c r="A29" s="188" t="s">
        <v>178</v>
      </c>
      <c r="B29" s="189">
        <v>684201</v>
      </c>
      <c r="C29" s="189">
        <v>412037</v>
      </c>
      <c r="D29" s="189">
        <v>684201</v>
      </c>
      <c r="E29" s="189">
        <v>412037</v>
      </c>
      <c r="F29" s="190">
        <v>-39.778369221909927</v>
      </c>
    </row>
    <row r="30" spans="1:7" ht="15.6" customHeight="1">
      <c r="A30" s="188" t="s">
        <v>179</v>
      </c>
      <c r="B30" s="189">
        <v>390838</v>
      </c>
      <c r="C30" s="189">
        <v>298881</v>
      </c>
      <c r="D30" s="189">
        <v>390838</v>
      </c>
      <c r="E30" s="189">
        <v>298881</v>
      </c>
      <c r="F30" s="190">
        <v>-23.52816256351737</v>
      </c>
    </row>
    <row r="31" spans="1:7" ht="15.6" customHeight="1">
      <c r="A31" s="188" t="s">
        <v>180</v>
      </c>
      <c r="B31" s="189">
        <v>3079921</v>
      </c>
      <c r="C31" s="189">
        <v>2327148</v>
      </c>
      <c r="D31" s="189">
        <v>3079921</v>
      </c>
      <c r="E31" s="189">
        <v>2327148</v>
      </c>
      <c r="F31" s="190">
        <v>-24.441308721879551</v>
      </c>
    </row>
    <row r="32" spans="1:7" ht="15.6" customHeight="1">
      <c r="A32" s="188" t="s">
        <v>181</v>
      </c>
      <c r="B32" s="189">
        <v>6291758</v>
      </c>
      <c r="C32" s="189">
        <v>6043562</v>
      </c>
      <c r="D32" s="189">
        <v>6291758</v>
      </c>
      <c r="E32" s="189">
        <v>6043562</v>
      </c>
      <c r="F32" s="190">
        <v>-3.9447798214743841</v>
      </c>
    </row>
    <row r="33" spans="1:6" ht="15.6" customHeight="1">
      <c r="A33" s="188" t="s">
        <v>182</v>
      </c>
      <c r="B33" s="189">
        <v>343259</v>
      </c>
      <c r="C33" s="189">
        <v>319765</v>
      </c>
      <c r="D33" s="189">
        <v>343259</v>
      </c>
      <c r="E33" s="189">
        <v>319765</v>
      </c>
      <c r="F33" s="190">
        <v>-6.8443944659863254</v>
      </c>
    </row>
    <row r="34" spans="1:6" ht="15.6" customHeight="1">
      <c r="A34" s="188" t="s">
        <v>183</v>
      </c>
      <c r="B34" s="189">
        <v>99104</v>
      </c>
      <c r="C34" s="189">
        <v>90784</v>
      </c>
      <c r="D34" s="189">
        <v>99104</v>
      </c>
      <c r="E34" s="189">
        <v>90784</v>
      </c>
      <c r="F34" s="190">
        <v>-8.3952211817888269</v>
      </c>
    </row>
    <row r="35" spans="1:6" ht="15.6" customHeight="1">
      <c r="A35" s="156" t="s">
        <v>153</v>
      </c>
      <c r="B35" s="178">
        <f>SUM(B7:B34)</f>
        <v>44644953</v>
      </c>
      <c r="C35" s="178">
        <f>SUM(C7:C34)</f>
        <v>41762315</v>
      </c>
      <c r="D35" s="76">
        <f>SUM(D7:D34)</f>
        <v>44644953</v>
      </c>
      <c r="E35" s="78">
        <f>SUM(E7:E34)</f>
        <v>41762315</v>
      </c>
      <c r="F35" s="140">
        <f>E35*100/D35-100</f>
        <v>-6.4568059910377826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6" priority="2">
      <formula>MOD(ROW(),2)=0</formula>
    </cfRule>
  </conditionalFormatting>
  <conditionalFormatting sqref="F7:F35">
    <cfRule type="expression" dxfId="6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AB0713-FFA3-4557-9C9C-3900F9D4D470}">
  <sheetPr codeName="Hoja8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80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8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719904</v>
      </c>
      <c r="C7" s="189">
        <v>503931</v>
      </c>
      <c r="D7" s="189">
        <v>719904</v>
      </c>
      <c r="E7" s="189">
        <v>503931</v>
      </c>
      <c r="F7" s="190">
        <v>-30.000250033337782</v>
      </c>
      <c r="G7" s="37"/>
    </row>
    <row r="8" spans="1:14" ht="15.6" customHeight="1">
      <c r="A8" s="188" t="s">
        <v>11</v>
      </c>
      <c r="B8" s="189">
        <v>9007</v>
      </c>
      <c r="C8" s="189">
        <v>4031</v>
      </c>
      <c r="D8" s="189">
        <v>9007</v>
      </c>
      <c r="E8" s="189">
        <v>4031</v>
      </c>
      <c r="F8" s="190">
        <v>-55.245919840124351</v>
      </c>
      <c r="G8" s="6"/>
    </row>
    <row r="9" spans="1:14" ht="15.6" customHeight="1">
      <c r="A9" s="188" t="s">
        <v>8</v>
      </c>
      <c r="B9" s="189">
        <v>18511</v>
      </c>
      <c r="C9" s="189">
        <v>0</v>
      </c>
      <c r="D9" s="189">
        <v>18511</v>
      </c>
      <c r="E9" s="189">
        <v>0</v>
      </c>
      <c r="F9" s="190">
        <v>-100</v>
      </c>
      <c r="G9" s="6"/>
    </row>
    <row r="10" spans="1:14" ht="15.6" customHeight="1">
      <c r="A10" s="188" t="s">
        <v>10</v>
      </c>
      <c r="B10" s="189">
        <v>61421</v>
      </c>
      <c r="C10" s="189">
        <v>32180</v>
      </c>
      <c r="D10" s="189">
        <v>61421</v>
      </c>
      <c r="E10" s="189">
        <v>32180</v>
      </c>
      <c r="F10" s="190">
        <v>-47.607495807622797</v>
      </c>
    </row>
    <row r="11" spans="1:14" ht="15.6" customHeight="1">
      <c r="A11" s="188" t="s">
        <v>9</v>
      </c>
      <c r="B11" s="189">
        <v>2813920</v>
      </c>
      <c r="C11" s="189">
        <v>2204856</v>
      </c>
      <c r="D11" s="189">
        <v>2813920</v>
      </c>
      <c r="E11" s="189">
        <v>2204856</v>
      </c>
      <c r="F11" s="190">
        <v>-21.644680730084719</v>
      </c>
    </row>
    <row r="12" spans="1:14" ht="15.6" customHeight="1">
      <c r="A12" s="188" t="s">
        <v>6</v>
      </c>
      <c r="B12" s="189">
        <v>18935</v>
      </c>
      <c r="C12" s="189">
        <v>32846</v>
      </c>
      <c r="D12" s="189">
        <v>18935</v>
      </c>
      <c r="E12" s="189">
        <v>32846</v>
      </c>
      <c r="F12" s="190">
        <v>73.467124372854499</v>
      </c>
    </row>
    <row r="13" spans="1:14" ht="15.6" customHeight="1">
      <c r="A13" s="188" t="s">
        <v>175</v>
      </c>
      <c r="B13" s="189">
        <v>102646</v>
      </c>
      <c r="C13" s="189">
        <v>142236</v>
      </c>
      <c r="D13" s="189">
        <v>102646</v>
      </c>
      <c r="E13" s="189">
        <v>142236</v>
      </c>
      <c r="F13" s="190">
        <v>38.56945229234455</v>
      </c>
    </row>
    <row r="14" spans="1:14" ht="15.6" customHeight="1">
      <c r="A14" s="188" t="s">
        <v>148</v>
      </c>
      <c r="B14" s="189">
        <v>766072</v>
      </c>
      <c r="C14" s="189">
        <v>713548</v>
      </c>
      <c r="D14" s="189">
        <v>766072</v>
      </c>
      <c r="E14" s="189">
        <v>713548</v>
      </c>
      <c r="F14" s="190">
        <v>-6.8562746060422493</v>
      </c>
    </row>
    <row r="15" spans="1:14" ht="15.6" customHeight="1">
      <c r="A15" s="188" t="s">
        <v>145</v>
      </c>
      <c r="B15" s="189">
        <v>2134486</v>
      </c>
      <c r="C15" s="189">
        <v>1480144</v>
      </c>
      <c r="D15" s="189">
        <v>2134486</v>
      </c>
      <c r="E15" s="189">
        <v>1480144</v>
      </c>
      <c r="F15" s="190">
        <v>-30.655717582593649</v>
      </c>
    </row>
    <row r="16" spans="1:14" ht="15.6" customHeight="1">
      <c r="A16" s="188" t="s">
        <v>144</v>
      </c>
      <c r="B16" s="189">
        <v>2139041</v>
      </c>
      <c r="C16" s="189">
        <v>2491700</v>
      </c>
      <c r="D16" s="189">
        <v>2139041</v>
      </c>
      <c r="E16" s="189">
        <v>2491700</v>
      </c>
      <c r="F16" s="190">
        <v>16.486780758293079</v>
      </c>
      <c r="G16" s="1"/>
    </row>
    <row r="17" spans="1:7" ht="15.6" customHeight="1">
      <c r="A17" s="188" t="s">
        <v>150</v>
      </c>
      <c r="B17" s="189">
        <v>607958</v>
      </c>
      <c r="C17" s="189">
        <v>829377</v>
      </c>
      <c r="D17" s="189">
        <v>607958</v>
      </c>
      <c r="E17" s="189">
        <v>829377</v>
      </c>
      <c r="F17" s="190">
        <v>36.420114547386497</v>
      </c>
      <c r="G17" s="2"/>
    </row>
    <row r="18" spans="1:7" ht="15.6" customHeight="1">
      <c r="A18" s="188" t="s">
        <v>147</v>
      </c>
      <c r="B18" s="189">
        <v>72593</v>
      </c>
      <c r="C18" s="189">
        <v>43767</v>
      </c>
      <c r="D18" s="189">
        <v>72593</v>
      </c>
      <c r="E18" s="189">
        <v>43767</v>
      </c>
      <c r="F18" s="190">
        <v>-39.709062857300289</v>
      </c>
    </row>
    <row r="19" spans="1:7" ht="15.6" customHeight="1">
      <c r="A19" s="188" t="s">
        <v>143</v>
      </c>
      <c r="B19" s="189">
        <v>177899</v>
      </c>
      <c r="C19" s="189">
        <v>190164</v>
      </c>
      <c r="D19" s="189">
        <v>177899</v>
      </c>
      <c r="E19" s="189">
        <v>190164</v>
      </c>
      <c r="F19" s="190">
        <v>6.8943614073153867</v>
      </c>
    </row>
    <row r="20" spans="1:7" ht="15.6" customHeight="1">
      <c r="A20" s="188" t="s">
        <v>142</v>
      </c>
      <c r="B20" s="189">
        <v>167290</v>
      </c>
      <c r="C20" s="189">
        <v>125812</v>
      </c>
      <c r="D20" s="189">
        <v>167290</v>
      </c>
      <c r="E20" s="189">
        <v>125812</v>
      </c>
      <c r="F20" s="190">
        <v>-24.79407017753601</v>
      </c>
    </row>
    <row r="21" spans="1:7" ht="15.6" customHeight="1">
      <c r="A21" s="188" t="s">
        <v>149</v>
      </c>
      <c r="B21" s="189">
        <v>2309681</v>
      </c>
      <c r="C21" s="189">
        <v>1849987</v>
      </c>
      <c r="D21" s="189">
        <v>2309681</v>
      </c>
      <c r="E21" s="189">
        <v>1849987</v>
      </c>
      <c r="F21" s="190">
        <v>-19.902921658878441</v>
      </c>
    </row>
    <row r="22" spans="1:7" ht="15.6" customHeight="1">
      <c r="A22" s="188" t="s">
        <v>146</v>
      </c>
      <c r="B22" s="189">
        <v>745702</v>
      </c>
      <c r="C22" s="189">
        <v>917064</v>
      </c>
      <c r="D22" s="189">
        <v>745702</v>
      </c>
      <c r="E22" s="189">
        <v>917064</v>
      </c>
      <c r="F22" s="190">
        <v>22.979957141056349</v>
      </c>
    </row>
    <row r="23" spans="1:7" ht="15.6" customHeight="1">
      <c r="A23" s="188" t="s">
        <v>165</v>
      </c>
      <c r="B23" s="189">
        <v>9625</v>
      </c>
      <c r="C23" s="189">
        <v>17664</v>
      </c>
      <c r="D23" s="189">
        <v>9625</v>
      </c>
      <c r="E23" s="189">
        <v>17664</v>
      </c>
      <c r="F23" s="190">
        <v>83.522077922077926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6208</v>
      </c>
      <c r="C25" s="189">
        <v>4578</v>
      </c>
      <c r="D25" s="189">
        <v>6208</v>
      </c>
      <c r="E25" s="189">
        <v>4578</v>
      </c>
      <c r="F25" s="190">
        <v>-26.256443298969071</v>
      </c>
    </row>
    <row r="26" spans="1:7" ht="15.6" customHeight="1">
      <c r="A26" s="188" t="s">
        <v>152</v>
      </c>
      <c r="B26" s="189">
        <v>146166</v>
      </c>
      <c r="C26" s="189">
        <v>111691</v>
      </c>
      <c r="D26" s="189">
        <v>146166</v>
      </c>
      <c r="E26" s="189">
        <v>111691</v>
      </c>
      <c r="F26" s="190">
        <v>-23.5861965162897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342184</v>
      </c>
      <c r="C28" s="189">
        <v>350487</v>
      </c>
      <c r="D28" s="189">
        <v>342184</v>
      </c>
      <c r="E28" s="189">
        <v>350487</v>
      </c>
      <c r="F28" s="190">
        <v>2.4264723072966632</v>
      </c>
    </row>
    <row r="29" spans="1:7" ht="15.6" customHeight="1">
      <c r="A29" s="188" t="s">
        <v>178</v>
      </c>
      <c r="B29" s="189">
        <v>19805</v>
      </c>
      <c r="C29" s="189">
        <v>23670</v>
      </c>
      <c r="D29" s="189">
        <v>19805</v>
      </c>
      <c r="E29" s="189">
        <v>23670</v>
      </c>
      <c r="F29" s="190">
        <v>19.515273920727079</v>
      </c>
    </row>
    <row r="30" spans="1:7" ht="15.6" customHeight="1">
      <c r="A30" s="188" t="s">
        <v>179</v>
      </c>
      <c r="B30" s="189">
        <v>61191</v>
      </c>
      <c r="C30" s="189">
        <v>20670</v>
      </c>
      <c r="D30" s="189">
        <v>61191</v>
      </c>
      <c r="E30" s="189">
        <v>20670</v>
      </c>
      <c r="F30" s="190">
        <v>-66.220522625876356</v>
      </c>
    </row>
    <row r="31" spans="1:7" ht="15.6" customHeight="1">
      <c r="A31" s="188" t="s">
        <v>180</v>
      </c>
      <c r="B31" s="189">
        <v>1938824</v>
      </c>
      <c r="C31" s="189">
        <v>1613941</v>
      </c>
      <c r="D31" s="189">
        <v>1938824</v>
      </c>
      <c r="E31" s="189">
        <v>1613941</v>
      </c>
      <c r="F31" s="190">
        <v>-16.756704063906781</v>
      </c>
    </row>
    <row r="32" spans="1:7" ht="15.6" customHeight="1">
      <c r="A32" s="188" t="s">
        <v>181</v>
      </c>
      <c r="B32" s="189">
        <v>338890</v>
      </c>
      <c r="C32" s="189">
        <v>340333</v>
      </c>
      <c r="D32" s="189">
        <v>338890</v>
      </c>
      <c r="E32" s="189">
        <v>340333</v>
      </c>
      <c r="F32" s="190">
        <v>0.42580188261678131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7980</v>
      </c>
      <c r="C34" s="189">
        <v>9277</v>
      </c>
      <c r="D34" s="189">
        <v>7980</v>
      </c>
      <c r="E34" s="189">
        <v>9277</v>
      </c>
      <c r="F34" s="190">
        <v>16.253132832080201</v>
      </c>
    </row>
    <row r="35" spans="1:6" ht="15.6" customHeight="1">
      <c r="A35" s="156" t="s">
        <v>153</v>
      </c>
      <c r="B35" s="76">
        <f>SUM(B7:B34)</f>
        <v>15735939</v>
      </c>
      <c r="C35" s="77">
        <f>SUM(C7:C34)</f>
        <v>14053954</v>
      </c>
      <c r="D35" s="76">
        <f>SUM(D7:D34)</f>
        <v>15735939</v>
      </c>
      <c r="E35" s="78">
        <f>SUM(E7:E34)</f>
        <v>14053954</v>
      </c>
      <c r="F35" s="140">
        <f>E35*100/D35-100</f>
        <v>-10.688812405792874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4" priority="2">
      <formula>MOD(ROW(),2)=0</formula>
    </cfRule>
  </conditionalFormatting>
  <conditionalFormatting sqref="F7:F35">
    <cfRule type="expression" dxfId="6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3CFDB-EA7B-4861-910A-538D393F8C7B}">
  <sheetPr codeName="Hoja9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405669</v>
      </c>
      <c r="C7" s="189">
        <v>257913</v>
      </c>
      <c r="D7" s="189">
        <v>405669</v>
      </c>
      <c r="E7" s="189">
        <v>257913</v>
      </c>
      <c r="F7" s="190">
        <v>-36.422797896807502</v>
      </c>
      <c r="G7" s="37"/>
    </row>
    <row r="8" spans="1:14" ht="15.6" customHeight="1">
      <c r="A8" s="188" t="s">
        <v>11</v>
      </c>
      <c r="B8" s="189">
        <v>109123</v>
      </c>
      <c r="C8" s="189">
        <v>94934</v>
      </c>
      <c r="D8" s="189">
        <v>109123</v>
      </c>
      <c r="E8" s="189">
        <v>94934</v>
      </c>
      <c r="F8" s="190">
        <v>-13.00275835525049</v>
      </c>
      <c r="G8" s="6"/>
    </row>
    <row r="9" spans="1:14" ht="15.6" customHeight="1">
      <c r="A9" s="188" t="s">
        <v>8</v>
      </c>
      <c r="B9" s="189">
        <v>256126</v>
      </c>
      <c r="C9" s="189">
        <v>206004</v>
      </c>
      <c r="D9" s="189">
        <v>256126</v>
      </c>
      <c r="E9" s="189">
        <v>206004</v>
      </c>
      <c r="F9" s="190">
        <v>-19.569274497708161</v>
      </c>
      <c r="G9" s="6"/>
    </row>
    <row r="10" spans="1:14" ht="15.6" customHeight="1">
      <c r="A10" s="188" t="s">
        <v>10</v>
      </c>
      <c r="B10" s="189">
        <v>234074</v>
      </c>
      <c r="C10" s="189">
        <v>231849</v>
      </c>
      <c r="D10" s="189">
        <v>234074</v>
      </c>
      <c r="E10" s="189">
        <v>231849</v>
      </c>
      <c r="F10" s="190">
        <v>-0.95055409827661208</v>
      </c>
    </row>
    <row r="11" spans="1:14" ht="15.6" customHeight="1">
      <c r="A11" s="188" t="s">
        <v>9</v>
      </c>
      <c r="B11" s="189">
        <v>42904</v>
      </c>
      <c r="C11" s="189">
        <v>16144</v>
      </c>
      <c r="D11" s="189">
        <v>42904</v>
      </c>
      <c r="E11" s="189">
        <v>16144</v>
      </c>
      <c r="F11" s="190">
        <v>-62.37180682453851</v>
      </c>
    </row>
    <row r="12" spans="1:14" ht="15.6" customHeight="1">
      <c r="A12" s="188" t="s">
        <v>6</v>
      </c>
      <c r="B12" s="189">
        <v>206223</v>
      </c>
      <c r="C12" s="189">
        <v>233590</v>
      </c>
      <c r="D12" s="189">
        <v>206223</v>
      </c>
      <c r="E12" s="189">
        <v>233590</v>
      </c>
      <c r="F12" s="190">
        <v>13.270585725161601</v>
      </c>
    </row>
    <row r="13" spans="1:14" ht="15.6" customHeight="1">
      <c r="A13" s="188" t="s">
        <v>175</v>
      </c>
      <c r="B13" s="189">
        <v>22156</v>
      </c>
      <c r="C13" s="189">
        <v>28459</v>
      </c>
      <c r="D13" s="189">
        <v>22156</v>
      </c>
      <c r="E13" s="189">
        <v>28459</v>
      </c>
      <c r="F13" s="190">
        <v>28.44827586206895</v>
      </c>
    </row>
    <row r="14" spans="1:14" ht="15.6" customHeight="1">
      <c r="A14" s="188" t="s">
        <v>148</v>
      </c>
      <c r="B14" s="189">
        <v>324206</v>
      </c>
      <c r="C14" s="189">
        <v>311158</v>
      </c>
      <c r="D14" s="189">
        <v>324206</v>
      </c>
      <c r="E14" s="189">
        <v>311158</v>
      </c>
      <c r="F14" s="190">
        <v>-4.0246016421657771</v>
      </c>
    </row>
    <row r="15" spans="1:14" ht="15.6" customHeight="1">
      <c r="A15" s="188" t="s">
        <v>145</v>
      </c>
      <c r="B15" s="189">
        <v>280264</v>
      </c>
      <c r="C15" s="189">
        <v>321031</v>
      </c>
      <c r="D15" s="189">
        <v>280264</v>
      </c>
      <c r="E15" s="189">
        <v>321031</v>
      </c>
      <c r="F15" s="190">
        <v>14.5459281249108</v>
      </c>
    </row>
    <row r="16" spans="1:14" ht="15.6" customHeight="1">
      <c r="A16" s="188" t="s">
        <v>144</v>
      </c>
      <c r="B16" s="189">
        <v>878956</v>
      </c>
      <c r="C16" s="189">
        <v>562966</v>
      </c>
      <c r="D16" s="189">
        <v>878956</v>
      </c>
      <c r="E16" s="189">
        <v>562966</v>
      </c>
      <c r="F16" s="190">
        <v>-35.95060503597449</v>
      </c>
      <c r="G16" s="1"/>
    </row>
    <row r="17" spans="1:7" ht="15.6" customHeight="1">
      <c r="A17" s="188" t="s">
        <v>150</v>
      </c>
      <c r="B17" s="189">
        <v>374630</v>
      </c>
      <c r="C17" s="189">
        <v>556584</v>
      </c>
      <c r="D17" s="189">
        <v>374630</v>
      </c>
      <c r="E17" s="189">
        <v>556584</v>
      </c>
      <c r="F17" s="190">
        <v>48.568988068227327</v>
      </c>
      <c r="G17" s="2"/>
    </row>
    <row r="18" spans="1:7" ht="15.6" customHeight="1">
      <c r="A18" s="188" t="s">
        <v>147</v>
      </c>
      <c r="B18" s="189">
        <v>0</v>
      </c>
      <c r="C18" s="189">
        <v>1300</v>
      </c>
      <c r="D18" s="189">
        <v>0</v>
      </c>
      <c r="E18" s="189">
        <v>1300</v>
      </c>
      <c r="F18" s="190" t="s">
        <v>151</v>
      </c>
    </row>
    <row r="19" spans="1:7" ht="15.6" customHeight="1">
      <c r="A19" s="188" t="s">
        <v>143</v>
      </c>
      <c r="B19" s="189">
        <v>383943</v>
      </c>
      <c r="C19" s="189">
        <v>165665</v>
      </c>
      <c r="D19" s="189">
        <v>383943</v>
      </c>
      <c r="E19" s="189">
        <v>165665</v>
      </c>
      <c r="F19" s="190">
        <v>-56.851668086148202</v>
      </c>
    </row>
    <row r="20" spans="1:7" ht="15.6" customHeight="1">
      <c r="A20" s="188" t="s">
        <v>142</v>
      </c>
      <c r="B20" s="189">
        <v>1021870</v>
      </c>
      <c r="C20" s="189">
        <v>1106568</v>
      </c>
      <c r="D20" s="189">
        <v>1021870</v>
      </c>
      <c r="E20" s="189">
        <v>1106568</v>
      </c>
      <c r="F20" s="190">
        <v>8.2885298521338342</v>
      </c>
    </row>
    <row r="21" spans="1:7" ht="15.6" customHeight="1">
      <c r="A21" s="188" t="s">
        <v>149</v>
      </c>
      <c r="B21" s="189">
        <v>554276</v>
      </c>
      <c r="C21" s="189">
        <v>582451</v>
      </c>
      <c r="D21" s="189">
        <v>554276</v>
      </c>
      <c r="E21" s="189">
        <v>582451</v>
      </c>
      <c r="F21" s="190">
        <v>5.0832076438452987</v>
      </c>
    </row>
    <row r="22" spans="1:7" ht="15.6" customHeight="1">
      <c r="A22" s="188" t="s">
        <v>146</v>
      </c>
      <c r="B22" s="189">
        <v>28101</v>
      </c>
      <c r="C22" s="189">
        <v>37376</v>
      </c>
      <c r="D22" s="189">
        <v>28101</v>
      </c>
      <c r="E22" s="189">
        <v>37376</v>
      </c>
      <c r="F22" s="190">
        <v>33.005942849008932</v>
      </c>
    </row>
    <row r="23" spans="1:7" ht="15.6" customHeight="1">
      <c r="A23" s="188" t="s">
        <v>165</v>
      </c>
      <c r="B23" s="189">
        <v>211039</v>
      </c>
      <c r="C23" s="189">
        <v>89911</v>
      </c>
      <c r="D23" s="189">
        <v>211039</v>
      </c>
      <c r="E23" s="189">
        <v>89911</v>
      </c>
      <c r="F23" s="190">
        <v>-57.396026326887437</v>
      </c>
    </row>
    <row r="24" spans="1:7" ht="15.6" customHeight="1">
      <c r="A24" s="188" t="s">
        <v>141</v>
      </c>
      <c r="B24" s="189">
        <v>217105</v>
      </c>
      <c r="C24" s="189">
        <v>92996</v>
      </c>
      <c r="D24" s="189">
        <v>217105</v>
      </c>
      <c r="E24" s="189">
        <v>92996</v>
      </c>
      <c r="F24" s="190">
        <v>-57.165426867184081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63942</v>
      </c>
      <c r="C26" s="189">
        <v>29992</v>
      </c>
      <c r="D26" s="189">
        <v>63942</v>
      </c>
      <c r="E26" s="189">
        <v>29992</v>
      </c>
      <c r="F26" s="190">
        <v>-53.094992336805227</v>
      </c>
    </row>
    <row r="27" spans="1:7" ht="15.6" customHeight="1">
      <c r="A27" s="188" t="s">
        <v>173</v>
      </c>
      <c r="B27" s="189">
        <v>74223</v>
      </c>
      <c r="C27" s="189">
        <v>91379</v>
      </c>
      <c r="D27" s="189">
        <v>74223</v>
      </c>
      <c r="E27" s="189">
        <v>91379</v>
      </c>
      <c r="F27" s="190">
        <v>23.11412904355792</v>
      </c>
    </row>
    <row r="28" spans="1:7" ht="15.6" customHeight="1">
      <c r="A28" s="188" t="s">
        <v>177</v>
      </c>
      <c r="B28" s="189">
        <v>12828</v>
      </c>
      <c r="C28" s="189">
        <v>42931</v>
      </c>
      <c r="D28" s="189">
        <v>12828</v>
      </c>
      <c r="E28" s="189">
        <v>42931</v>
      </c>
      <c r="F28" s="190">
        <v>234.66635484876829</v>
      </c>
    </row>
    <row r="29" spans="1:7" ht="15.6" customHeight="1">
      <c r="A29" s="188" t="s">
        <v>178</v>
      </c>
      <c r="B29" s="189">
        <v>394384</v>
      </c>
      <c r="C29" s="189">
        <v>163939</v>
      </c>
      <c r="D29" s="189">
        <v>394384</v>
      </c>
      <c r="E29" s="189">
        <v>163939</v>
      </c>
      <c r="F29" s="190">
        <v>-58.43163008641325</v>
      </c>
    </row>
    <row r="30" spans="1:7" ht="15.6" customHeight="1">
      <c r="A30" s="188" t="s">
        <v>179</v>
      </c>
      <c r="B30" s="189">
        <v>196995</v>
      </c>
      <c r="C30" s="189">
        <v>143641</v>
      </c>
      <c r="D30" s="189">
        <v>196995</v>
      </c>
      <c r="E30" s="189">
        <v>143641</v>
      </c>
      <c r="F30" s="190">
        <v>-27.083936140511181</v>
      </c>
    </row>
    <row r="31" spans="1:7" ht="15.6" customHeight="1">
      <c r="A31" s="188" t="s">
        <v>180</v>
      </c>
      <c r="B31" s="189">
        <v>996005</v>
      </c>
      <c r="C31" s="189">
        <v>560417</v>
      </c>
      <c r="D31" s="189">
        <v>996005</v>
      </c>
      <c r="E31" s="189">
        <v>560417</v>
      </c>
      <c r="F31" s="190">
        <v>-43.733515393999028</v>
      </c>
    </row>
    <row r="32" spans="1:7" ht="15.6" customHeight="1">
      <c r="A32" s="188" t="s">
        <v>181</v>
      </c>
      <c r="B32" s="189">
        <v>242688</v>
      </c>
      <c r="C32" s="189">
        <v>209588</v>
      </c>
      <c r="D32" s="189">
        <v>242688</v>
      </c>
      <c r="E32" s="189">
        <v>209588</v>
      </c>
      <c r="F32" s="190">
        <v>-13.6389108649789</v>
      </c>
    </row>
    <row r="33" spans="1:6" ht="15.6" customHeight="1">
      <c r="A33" s="188" t="s">
        <v>182</v>
      </c>
      <c r="B33" s="189">
        <v>15432</v>
      </c>
      <c r="C33" s="189">
        <v>16587</v>
      </c>
      <c r="D33" s="189">
        <v>15432</v>
      </c>
      <c r="E33" s="189">
        <v>16587</v>
      </c>
      <c r="F33" s="190">
        <v>7.4844479004665629</v>
      </c>
    </row>
    <row r="34" spans="1:6" ht="15.6" customHeight="1">
      <c r="A34" s="188" t="s">
        <v>183</v>
      </c>
      <c r="B34" s="189">
        <v>24702</v>
      </c>
      <c r="C34" s="189">
        <v>18211</v>
      </c>
      <c r="D34" s="189">
        <v>24702</v>
      </c>
      <c r="E34" s="189">
        <v>18211</v>
      </c>
      <c r="F34" s="190">
        <v>-26.277224516233499</v>
      </c>
    </row>
    <row r="35" spans="1:6" ht="15.6" customHeight="1">
      <c r="A35" s="156" t="s">
        <v>153</v>
      </c>
      <c r="B35" s="76">
        <f>SUM(B7:B34)</f>
        <v>7571864</v>
      </c>
      <c r="C35" s="77">
        <f>SUM(C7:C34)</f>
        <v>6173584</v>
      </c>
      <c r="D35" s="76">
        <f>SUM(D7:D34)</f>
        <v>7571864</v>
      </c>
      <c r="E35" s="78">
        <f>SUM(E7:E34)</f>
        <v>6173584</v>
      </c>
      <c r="F35" s="140">
        <f>E35*100/D35-100</f>
        <v>-18.466787042133873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2" priority="2">
      <formula>MOD(ROW(),2)=0</formula>
    </cfRule>
  </conditionalFormatting>
  <conditionalFormatting sqref="F7:F35">
    <cfRule type="expression" dxfId="6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json>
  <seSettings>
{
  "Settings": [
    {
      "Key": "seAutoReconnect",
      "Value": "true"
    }
  ]
}
</seSettings>
</json>
</file>

<file path=customXml/item2.xml><?xml version="1.0" encoding="utf-8"?>
<json>
  <seTables>
{
  "Settings": [],
  "tables": []
}
</seTables>
</json>
</file>

<file path=customXml/itemProps1.xml><?xml version="1.0" encoding="utf-8"?>
<ds:datastoreItem xmlns:ds="http://schemas.openxmlformats.org/officeDocument/2006/customXml" ds:itemID="{635FB22F-BDB4-4FD1-AFF0-CD2A6598EAEE}">
  <ds:schemaRefs/>
</ds:datastoreItem>
</file>

<file path=customXml/itemProps2.xml><?xml version="1.0" encoding="utf-8"?>
<ds:datastoreItem xmlns:ds="http://schemas.openxmlformats.org/officeDocument/2006/customXml" ds:itemID="{1DF40704-024A-4A26-9DC1-3207D90A6339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44</vt:i4>
      </vt:variant>
    </vt:vector>
  </HeadingPairs>
  <TitlesOfParts>
    <vt:vector size="89" baseType="lpstr">
      <vt:lpstr>Portada</vt:lpstr>
      <vt:lpstr>Cálculo</vt:lpstr>
      <vt:lpstr>Resumen general</vt:lpstr>
      <vt:lpstr>Resumen naturalezas3</vt:lpstr>
      <vt:lpstr>Resumen naturalezas</vt:lpstr>
      <vt:lpstr>Total tráfico</vt:lpstr>
      <vt:lpstr>Total presentación</vt:lpstr>
      <vt:lpstr>Líquidos</vt:lpstr>
      <vt:lpstr>Sólidos</vt:lpstr>
      <vt:lpstr>Mercancía general</vt:lpstr>
      <vt:lpstr>Mercancías contenedores</vt:lpstr>
      <vt:lpstr>Pesca</vt:lpstr>
      <vt:lpstr>Avituallamiento</vt:lpstr>
      <vt:lpstr>Avi. combustibles</vt:lpstr>
      <vt:lpstr>Tráfico interior</vt:lpstr>
      <vt:lpstr>Mercancías tránsito</vt:lpstr>
      <vt:lpstr>Mercan. contene. tránsito</vt:lpstr>
      <vt:lpstr>Ro-Ro</vt:lpstr>
      <vt:lpstr>Ro-Ro UTIS</vt:lpstr>
      <vt:lpstr>TEUS</vt:lpstr>
      <vt:lpstr>TEUS tránsito</vt:lpstr>
      <vt:lpstr>TEUS nacional</vt:lpstr>
      <vt:lpstr>TEUS exterior</vt:lpstr>
      <vt:lpstr>Buques número</vt:lpstr>
      <vt:lpstr>Buques GT</vt:lpstr>
      <vt:lpstr>Cruceros</vt:lpstr>
      <vt:lpstr>Pasajeros total</vt:lpstr>
      <vt:lpstr>Pasajeros regulares</vt:lpstr>
      <vt:lpstr>Pasajeros crucero</vt:lpstr>
      <vt:lpstr>Automóviles régimen pasaje</vt:lpstr>
      <vt:lpstr>Automóviles régimen mercancía</vt:lpstr>
      <vt:lpstr>Portada (2)</vt:lpstr>
      <vt:lpstr>Import total</vt:lpstr>
      <vt:lpstr>Import GL</vt:lpstr>
      <vt:lpstr>Import GS</vt:lpstr>
      <vt:lpstr>Import MG</vt:lpstr>
      <vt:lpstr>Export total</vt:lpstr>
      <vt:lpstr>Export GL</vt:lpstr>
      <vt:lpstr>Export GS</vt:lpstr>
      <vt:lpstr>Export MG</vt:lpstr>
      <vt:lpstr>Portada (3)</vt:lpstr>
      <vt:lpstr>Evolución Mensual (t)</vt:lpstr>
      <vt:lpstr>Evolución Mensual %</vt:lpstr>
      <vt:lpstr>Evolución Interanual (t)</vt:lpstr>
      <vt:lpstr>Evolución Interanual %</vt:lpstr>
      <vt:lpstr>'Automóviles régimen mercancía'!Área_de_impresión</vt:lpstr>
      <vt:lpstr>'Automóviles régimen pasaje'!Área_de_impresión</vt:lpstr>
      <vt:lpstr>'Avi. combustibles'!Área_de_impresión</vt:lpstr>
      <vt:lpstr>Avituallamiento!Área_de_impresión</vt:lpstr>
      <vt:lpstr>'Buques GT'!Área_de_impresión</vt:lpstr>
      <vt:lpstr>'Buques número'!Área_de_impresión</vt:lpstr>
      <vt:lpstr>Cruceros!Área_de_impresión</vt:lpstr>
      <vt:lpstr>'Evolución Interanual %'!Área_de_impresión</vt:lpstr>
      <vt:lpstr>'Evolución Interanual (t)'!Área_de_impresión</vt:lpstr>
      <vt:lpstr>'Evolución Mensual %'!Área_de_impresión</vt:lpstr>
      <vt:lpstr>'Evolución Mensual (t)'!Área_de_impresión</vt:lpstr>
      <vt:lpstr>'Export GL'!Área_de_impresión</vt:lpstr>
      <vt:lpstr>'Export GS'!Área_de_impresión</vt:lpstr>
      <vt:lpstr>'Export MG'!Área_de_impresión</vt:lpstr>
      <vt:lpstr>'Export total'!Área_de_impresión</vt:lpstr>
      <vt:lpstr>'Import GL'!Área_de_impresión</vt:lpstr>
      <vt:lpstr>'Import GS'!Área_de_impresión</vt:lpstr>
      <vt:lpstr>'Import MG'!Área_de_impresión</vt:lpstr>
      <vt:lpstr>'Import total'!Área_de_impresión</vt:lpstr>
      <vt:lpstr>Líquidos!Área_de_impresión</vt:lpstr>
      <vt:lpstr>'Mercan. contene. tránsito'!Área_de_impresión</vt:lpstr>
      <vt:lpstr>'Mercancía general'!Área_de_impresión</vt:lpstr>
      <vt:lpstr>'Mercancías contenedores'!Área_de_impresión</vt:lpstr>
      <vt:lpstr>'Mercancías tránsito'!Área_de_impresión</vt:lpstr>
      <vt:lpstr>'Pasajeros crucero'!Área_de_impresión</vt:lpstr>
      <vt:lpstr>'Pasajeros regulares'!Área_de_impresión</vt:lpstr>
      <vt:lpstr>'Pasajeros total'!Área_de_impresión</vt:lpstr>
      <vt:lpstr>Pesca!Área_de_impresión</vt:lpstr>
      <vt:lpstr>Portada!Área_de_impresión</vt:lpstr>
      <vt:lpstr>'Portada (2)'!Área_de_impresión</vt:lpstr>
      <vt:lpstr>'Portada (3)'!Área_de_impresión</vt:lpstr>
      <vt:lpstr>'Resumen general'!Área_de_impresión</vt:lpstr>
      <vt:lpstr>'Resumen naturalezas'!Área_de_impresión</vt:lpstr>
      <vt:lpstr>'Resumen naturalezas3'!Área_de_impresión</vt:lpstr>
      <vt:lpstr>'Ro-Ro'!Área_de_impresión</vt:lpstr>
      <vt:lpstr>'Ro-Ro UTIS'!Área_de_impresión</vt:lpstr>
      <vt:lpstr>Sólidos!Área_de_impresión</vt:lpstr>
      <vt:lpstr>TEUS!Área_de_impresión</vt:lpstr>
      <vt:lpstr>'TEUS exterior'!Área_de_impresión</vt:lpstr>
      <vt:lpstr>'TEUS nacional'!Área_de_impresión</vt:lpstr>
      <vt:lpstr>'TEUS tránsito'!Área_de_impresión</vt:lpstr>
      <vt:lpstr>'Total presentación'!Área_de_impresión</vt:lpstr>
      <vt:lpstr>'Total tráfico'!Área_de_impresión</vt:lpstr>
      <vt:lpstr>'Tráfico interior'!Área_de_impresión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Raquel Bartolomé Jiménez</dc:creator>
  <cp:keywords/>
  <dc:description/>
  <cp:lastModifiedBy>Raquel Bartolomé Jiménez</cp:lastModifiedBy>
  <dcterms:created xsi:type="dcterms:W3CDTF">2014-04-30T10:51:23Z</dcterms:created>
  <dcterms:modified xsi:type="dcterms:W3CDTF">2025-05-22T07:25:38Z</dcterms:modified>
  <cp:category/>
</cp:coreProperties>
</file>