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6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theme/themeOverride2.xml" ContentType="application/vnd.openxmlformats-officedocument.themeOverride+xml"/>
  <Override PartName="/xl/drawings/drawing7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theme/themeOverride3.xml" ContentType="application/vnd.openxmlformats-officedocument.themeOverride+xml"/>
  <Override PartName="/xl/drawings/drawing8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theme/themeOverride4.xml" ContentType="application/vnd.openxmlformats-officedocument.themeOverride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theme/themeOverride5.xml" ContentType="application/vnd.openxmlformats-officedocument.themeOverride+xml"/>
  <Override PartName="/xl/drawings/drawing10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theme/themeOverride6.xml" ContentType="application/vnd.openxmlformats-officedocument.themeOverride+xml"/>
  <Override PartName="/xl/drawings/drawing11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7.xml" ContentType="application/vnd.openxmlformats-officedocument.themeOverride+xml"/>
  <Override PartName="/xl/drawings/drawing12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theme/themeOverride8.xml" ContentType="application/vnd.openxmlformats-officedocument.themeOverride+xml"/>
  <Override PartName="/xl/drawings/drawing13.xml" ContentType="application/vnd.openxmlformats-officedocument.drawing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theme/themeOverride9.xml" ContentType="application/vnd.openxmlformats-officedocument.themeOverride+xml"/>
  <Override PartName="/xl/drawings/drawing14.xml" ContentType="application/vnd.openxmlformats-officedocument.drawing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theme/themeOverride10.xml" ContentType="application/vnd.openxmlformats-officedocument.themeOverride+xml"/>
  <Override PartName="/xl/drawings/drawing15.xml" ContentType="application/vnd.openxmlformats-officedocument.drawing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theme/themeOverride11.xml" ContentType="application/vnd.openxmlformats-officedocument.themeOverride+xml"/>
  <Override PartName="/xl/drawings/drawing16.xml" ContentType="application/vnd.openxmlformats-officedocument.drawing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theme/themeOverride12.xml" ContentType="application/vnd.openxmlformats-officedocument.themeOverride+xml"/>
  <Override PartName="/xl/drawings/drawing17.xml" ContentType="application/vnd.openxmlformats-officedocument.drawing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theme/themeOverride13.xml" ContentType="application/vnd.openxmlformats-officedocument.themeOverride+xml"/>
  <Override PartName="/xl/drawings/drawing18.xml" ContentType="application/vnd.openxmlformats-officedocument.drawing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theme/themeOverride14.xml" ContentType="application/vnd.openxmlformats-officedocument.themeOverride+xml"/>
  <Override PartName="/xl/drawings/drawing19.xml" ContentType="application/vnd.openxmlformats-officedocument.drawing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theme/themeOverride15.xml" ContentType="application/vnd.openxmlformats-officedocument.themeOverride+xml"/>
  <Override PartName="/xl/drawings/drawing20.xml" ContentType="application/vnd.openxmlformats-officedocument.drawing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theme/themeOverride16.xml" ContentType="application/vnd.openxmlformats-officedocument.themeOverride+xml"/>
  <Override PartName="/xl/drawings/drawing21.xml" ContentType="application/vnd.openxmlformats-officedocument.drawing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theme/themeOverride17.xml" ContentType="application/vnd.openxmlformats-officedocument.themeOverride+xml"/>
  <Override PartName="/xl/drawings/drawing22.xml" ContentType="application/vnd.openxmlformats-officedocument.drawing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theme/themeOverride18.xml" ContentType="application/vnd.openxmlformats-officedocument.themeOverride+xml"/>
  <Override PartName="/xl/drawings/drawing23.xml" ContentType="application/vnd.openxmlformats-officedocument.drawing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theme/themeOverride19.xml" ContentType="application/vnd.openxmlformats-officedocument.themeOverride+xml"/>
  <Override PartName="/xl/drawings/drawing24.xml" ContentType="application/vnd.openxmlformats-officedocument.drawing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theme/themeOverride20.xml" ContentType="application/vnd.openxmlformats-officedocument.themeOverride+xml"/>
  <Override PartName="/xl/drawings/drawing25.xml" ContentType="application/vnd.openxmlformats-officedocument.drawing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theme/themeOverride21.xml" ContentType="application/vnd.openxmlformats-officedocument.themeOverride+xml"/>
  <Override PartName="/xl/drawings/drawing26.xml" ContentType="application/vnd.openxmlformats-officedocument.drawing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theme/themeOverride22.xml" ContentType="application/vnd.openxmlformats-officedocument.themeOverride+xml"/>
  <Override PartName="/xl/drawings/drawing27.xml" ContentType="application/vnd.openxmlformats-officedocument.drawing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theme/themeOverride23.xml" ContentType="application/vnd.openxmlformats-officedocument.themeOverride+xml"/>
  <Override PartName="/xl/drawings/drawing28.xml" ContentType="application/vnd.openxmlformats-officedocument.drawing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theme/themeOverride24.xml" ContentType="application/vnd.openxmlformats-officedocument.themeOverride+xml"/>
  <Override PartName="/xl/drawings/drawing29.xml" ContentType="application/vnd.openxmlformats-officedocument.drawing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theme/themeOverride25.xml" ContentType="application/vnd.openxmlformats-officedocument.themeOverride+xml"/>
  <Override PartName="/xl/drawings/drawing30.xml" ContentType="application/vnd.openxmlformats-officedocument.drawing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theme/themeOverride26.xml" ContentType="application/vnd.openxmlformats-officedocument.themeOverride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charts/chart27.xml" ContentType="application/vnd.openxmlformats-officedocument.drawingml.chart+xml"/>
  <Override PartName="/xl/drawings/drawing33.xml" ContentType="application/vnd.openxmlformats-officedocument.drawing+xml"/>
  <Override PartName="/xl/charts/chart28.xml" ContentType="application/vnd.openxmlformats-officedocument.drawingml.chart+xml"/>
  <Override PartName="/xl/drawings/drawing34.xml" ContentType="application/vnd.openxmlformats-officedocument.drawing+xml"/>
  <Override PartName="/xl/charts/chart29.xml" ContentType="application/vnd.openxmlformats-officedocument.drawingml.chart+xml"/>
  <Override PartName="/xl/theme/themeOverride27.xml" ContentType="application/vnd.openxmlformats-officedocument.themeOverride+xml"/>
  <Override PartName="/xl/drawings/drawing35.xml" ContentType="application/vnd.openxmlformats-officedocument.drawing+xml"/>
  <Override PartName="/xl/charts/chart30.xml" ContentType="application/vnd.openxmlformats-officedocument.drawingml.chart+xml"/>
  <Override PartName="/xl/theme/themeOverride28.xml" ContentType="application/vnd.openxmlformats-officedocument.themeOverride+xml"/>
  <Override PartName="/xl/drawings/drawing36.xml" ContentType="application/vnd.openxmlformats-officedocument.drawing+xml"/>
  <Override PartName="/xl/charts/chart31.xml" ContentType="application/vnd.openxmlformats-officedocument.drawingml.chart+xml"/>
  <Override PartName="/xl/theme/themeOverride29.xml" ContentType="application/vnd.openxmlformats-officedocument.themeOverride+xml"/>
  <Override PartName="/xl/drawings/drawing37.xml" ContentType="application/vnd.openxmlformats-officedocument.drawing+xml"/>
  <Override PartName="/xl/charts/chart32.xml" ContentType="application/vnd.openxmlformats-officedocument.drawingml.chart+xml"/>
  <Override PartName="/xl/theme/themeOverride30.xml" ContentType="application/vnd.openxmlformats-officedocument.themeOverride+xml"/>
  <Override PartName="/xl/drawings/drawing38.xml" ContentType="application/vnd.openxmlformats-officedocument.drawing+xml"/>
  <Override PartName="/xl/charts/chart33.xml" ContentType="application/vnd.openxmlformats-officedocument.drawingml.chart+xml"/>
  <Override PartName="/xl/theme/themeOverride31.xml" ContentType="application/vnd.openxmlformats-officedocument.themeOverride+xml"/>
  <Override PartName="/xl/drawings/drawing39.xml" ContentType="application/vnd.openxmlformats-officedocument.drawing+xml"/>
  <Override PartName="/xl/charts/chart34.xml" ContentType="application/vnd.openxmlformats-officedocument.drawingml.chart+xml"/>
  <Override PartName="/xl/theme/themeOverride32.xml" ContentType="application/vnd.openxmlformats-officedocument.themeOverride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drawings/drawing42.xml" ContentType="application/vnd.openxmlformats-officedocument.drawing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drawings/drawing43.xml" ContentType="application/vnd.openxmlformats-officedocument.drawing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drawings/drawing44.xml" ContentType="application/vnd.openxmlformats-officedocument.drawing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customXml/itemProps7.xml" ContentType="application/vnd.openxmlformats-officedocument.customXmlProperties+xml"/>
  <Override PartName="/customXml/itemProps8.xml" ContentType="application/vnd.openxmlformats-officedocument.customXmlProperties+xml"/>
  <Override PartName="/customXml/itemProps9.xml" ContentType="application/vnd.openxmlformats-officedocument.customXmlProperties+xml"/>
  <Override PartName="/customXml/itemProps10.xml" ContentType="application/vnd.openxmlformats-officedocument.customXmlProperties+xml"/>
  <Override PartName="/customXml/itemProps11.xml" ContentType="application/vnd.openxmlformats-officedocument.customXmlProperties+xml"/>
  <Override PartName="/customXml/itemProps12.xml" ContentType="application/vnd.openxmlformats-officedocument.customXmlProperties+xml"/>
  <Override PartName="/customXml/itemProps13.xml" ContentType="application/vnd.openxmlformats-officedocument.customXmlProperties+xml"/>
  <Override PartName="/customXml/itemProps14.xml" ContentType="application/vnd.openxmlformats-officedocument.customXmlProperties+xml"/>
  <Override PartName="/customXml/itemProps15.xml" ContentType="application/vnd.openxmlformats-officedocument.customXmlProperties+xml"/>
  <Override PartName="/customXml/itemProps16.xml" ContentType="application/vnd.openxmlformats-officedocument.customXmlProperties+xml"/>
  <Override PartName="/customXml/itemProps17.xml" ContentType="application/vnd.openxmlformats-officedocument.customXmlProperties+xml"/>
  <Override PartName="/customXml/itemProps18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e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730"/>
  <workbookPr codeName="ThisWorkbook"/>
  <mc:AlternateContent xmlns:mc="http://schemas.openxmlformats.org/markup-compatibility/2006">
    <mc:Choice Requires="x15">
      <x15ac:absPath xmlns:x15ac="http://schemas.microsoft.com/office/spreadsheetml/2010/11/ac" url="Z:\Resumen\"/>
    </mc:Choice>
  </mc:AlternateContent>
  <xr:revisionPtr revIDLastSave="0" documentId="13_ncr:1_{88E6D750-7EC8-4994-9FBF-BA3467CD910E}" xr6:coauthVersionLast="47" xr6:coauthVersionMax="47" xr10:uidLastSave="{00000000-0000-0000-0000-000000000000}"/>
  <bookViews>
    <workbookView xWindow="-120" yWindow="-120" windowWidth="29040" windowHeight="15720" tabRatio="863" xr2:uid="{00000000-000D-0000-FFFF-FFFF00000000}"/>
  </bookViews>
  <sheets>
    <sheet name="Portada" sheetId="41" r:id="rId1"/>
    <sheet name="Cálculo" sheetId="37" state="hidden" r:id="rId2"/>
    <sheet name="Resumen general" sheetId="6" r:id="rId3"/>
    <sheet name="Resumen naturalezas3" sheetId="39" state="hidden" r:id="rId4"/>
    <sheet name="Resumen naturalezas" sheetId="40" r:id="rId5"/>
    <sheet name="Total tráfico" sheetId="7" r:id="rId6"/>
    <sheet name="Total presentación" sheetId="9" r:id="rId7"/>
    <sheet name="Líquidos" sheetId="10" r:id="rId8"/>
    <sheet name="Sólidos" sheetId="11" r:id="rId9"/>
    <sheet name="Mercancía general" sheetId="12" r:id="rId10"/>
    <sheet name="Mercancías contenedores" sheetId="13" r:id="rId11"/>
    <sheet name="Pesca" sheetId="14" r:id="rId12"/>
    <sheet name="Avituallamiento" sheetId="15" r:id="rId13"/>
    <sheet name="Avi. combustibles" sheetId="16" r:id="rId14"/>
    <sheet name="Tráfico interior" sheetId="17" r:id="rId15"/>
    <sheet name="Mercancías tránsito" sheetId="18" r:id="rId16"/>
    <sheet name="Mercan. contene. tránsito" sheetId="19" r:id="rId17"/>
    <sheet name="Ro-Ro" sheetId="20" r:id="rId18"/>
    <sheet name="Ro-Ro UTIS" sheetId="21" r:id="rId19"/>
    <sheet name="TEUS" sheetId="22" r:id="rId20"/>
    <sheet name="TEUS tránsito" sheetId="24" r:id="rId21"/>
    <sheet name="TEUS nacional" sheetId="25" r:id="rId22"/>
    <sheet name="TEUS exterior" sheetId="26" r:id="rId23"/>
    <sheet name="Buques número" sheetId="32" r:id="rId24"/>
    <sheet name="Buques GT" sheetId="33" r:id="rId25"/>
    <sheet name="Cruceros" sheetId="34" r:id="rId26"/>
    <sheet name="Pasajeros total" sheetId="28" r:id="rId27"/>
    <sheet name="Pasajeros regulares" sheetId="38" r:id="rId28"/>
    <sheet name="Pasajeros crucero" sheetId="29" r:id="rId29"/>
    <sheet name="Automóviles régimen pasaje" sheetId="30" r:id="rId30"/>
    <sheet name="Automóviles régimen mercancía" sheetId="31" r:id="rId31"/>
    <sheet name="Portada (2)" sheetId="42" r:id="rId32"/>
    <sheet name="Import total" sheetId="43" r:id="rId33"/>
    <sheet name="Import GL" sheetId="44" r:id="rId34"/>
    <sheet name="Import GS" sheetId="45" r:id="rId35"/>
    <sheet name="Import MG" sheetId="46" r:id="rId36"/>
    <sheet name="Export total" sheetId="47" r:id="rId37"/>
    <sheet name="Export GL" sheetId="48" r:id="rId38"/>
    <sheet name="Export GS" sheetId="49" r:id="rId39"/>
    <sheet name="Export MG" sheetId="50" r:id="rId40"/>
    <sheet name="Portada (3)" sheetId="51" r:id="rId41"/>
    <sheet name="Evolución Mensual (t)" sheetId="52" r:id="rId42"/>
    <sheet name="Evolución Mensual %" sheetId="53" r:id="rId43"/>
    <sheet name="Evolución Interanual (t)" sheetId="54" r:id="rId44"/>
    <sheet name="Evolución Interanual %" sheetId="55" r:id="rId45"/>
  </sheets>
  <definedNames>
    <definedName name="_xlnm.Print_Area" localSheetId="30">'Automóviles régimen mercancía'!$A$1:$N$36</definedName>
    <definedName name="_xlnm.Print_Area" localSheetId="29">'Automóviles régimen pasaje'!$A$1:$N$36</definedName>
    <definedName name="_xlnm.Print_Area" localSheetId="13">'Avi. combustibles'!$A$1:$N$36</definedName>
    <definedName name="_xlnm.Print_Area" localSheetId="12">Avituallamiento!$A$1:$N$36</definedName>
    <definedName name="_xlnm.Print_Area" localSheetId="24">'Buques GT'!$A$1:$N$36</definedName>
    <definedName name="_xlnm.Print_Area" localSheetId="23">'Buques número'!$A$1:$N$36</definedName>
    <definedName name="_xlnm.Print_Area" localSheetId="25">Cruceros!$A$1:$N$36</definedName>
    <definedName name="_xlnm.Print_Area" localSheetId="44">'Evolución Interanual %'!$A$1:$X$59</definedName>
    <definedName name="_xlnm.Print_Area" localSheetId="43">'Evolución Interanual (t)'!$A$1:$X$58</definedName>
    <definedName name="_xlnm.Print_Area" localSheetId="42">'Evolución Mensual %'!$A$1:$X$58</definedName>
    <definedName name="_xlnm.Print_Area" localSheetId="41">'Evolución Mensual (t)'!$A$1:$X$58</definedName>
    <definedName name="_xlnm.Print_Area" localSheetId="37">'Export GL'!$A$1:$N$36</definedName>
    <definedName name="_xlnm.Print_Area" localSheetId="38">'Export GS'!$A$1:$N$36</definedName>
    <definedName name="_xlnm.Print_Area" localSheetId="39">'Export MG'!$A$1:$N$36</definedName>
    <definedName name="_xlnm.Print_Area" localSheetId="36">'Export total'!$A$1:$N$36</definedName>
    <definedName name="_xlnm.Print_Area" localSheetId="33">'Import GL'!$A$1:$N$36</definedName>
    <definedName name="_xlnm.Print_Area" localSheetId="34">'Import GS'!$A$1:$N$36</definedName>
    <definedName name="_xlnm.Print_Area" localSheetId="35">'Import MG'!$A$1:$N$36</definedName>
    <definedName name="_xlnm.Print_Area" localSheetId="32">'Import total'!$A$1:$N$36</definedName>
    <definedName name="_xlnm.Print_Area" localSheetId="7">Líquidos!$A$1:$N$36</definedName>
    <definedName name="_xlnm.Print_Area" localSheetId="16">'Mercan. contene. tránsito'!$A$1:$N$36</definedName>
    <definedName name="_xlnm.Print_Area" localSheetId="9">'Mercancía general'!$A$1:$N$36</definedName>
    <definedName name="_xlnm.Print_Area" localSheetId="10">'Mercancías contenedores'!$A$1:$N$36</definedName>
    <definedName name="_xlnm.Print_Area" localSheetId="15">'Mercancías tránsito'!$A$1:$N$36</definedName>
    <definedName name="_xlnm.Print_Area" localSheetId="28">'Pasajeros crucero'!$A$1:$N$36</definedName>
    <definedName name="_xlnm.Print_Area" localSheetId="27">'Pasajeros regulares'!$A$1:$N$36</definedName>
    <definedName name="_xlnm.Print_Area" localSheetId="26">'Pasajeros total'!$A$1:$N$36</definedName>
    <definedName name="_xlnm.Print_Area" localSheetId="11">Pesca!$A$1:$N$36</definedName>
    <definedName name="_xlnm.Print_Area" localSheetId="0">Portada!$A$1:$K$47</definedName>
    <definedName name="_xlnm.Print_Area" localSheetId="31">'Portada (2)'!$A$1:$K$47</definedName>
    <definedName name="_xlnm.Print_Area" localSheetId="40">'Portada (3)'!$A$1:$K$47</definedName>
    <definedName name="_xlnm.Print_Area" localSheetId="2">'Resumen general'!$A$1:$I$36</definedName>
    <definedName name="_xlnm.Print_Area" localSheetId="4">'Resumen naturalezas'!$A$1:$N$49</definedName>
    <definedName name="_xlnm.Print_Area" localSheetId="3">'Resumen naturalezas3'!$A$1:$N$50</definedName>
    <definedName name="_xlnm.Print_Area" localSheetId="17">'Ro-Ro'!$A$1:$N$36</definedName>
    <definedName name="_xlnm.Print_Area" localSheetId="18">'Ro-Ro UTIS'!$A$1:$N$36</definedName>
    <definedName name="_xlnm.Print_Area" localSheetId="8">Sólidos!$A$1:$N$36</definedName>
    <definedName name="_xlnm.Print_Area" localSheetId="19">TEUS!$A$1:$N$36</definedName>
    <definedName name="_xlnm.Print_Area" localSheetId="22">'TEUS exterior'!$A$1:$N$36</definedName>
    <definedName name="_xlnm.Print_Area" localSheetId="21">'TEUS nacional'!$A$1:$N$36</definedName>
    <definedName name="_xlnm.Print_Area" localSheetId="20">'TEUS tránsito'!$A$1:$N$36</definedName>
    <definedName name="_xlnm.Print_Area" localSheetId="6">'Total presentación'!$A$1:$N$36</definedName>
    <definedName name="_xlnm.Print_Area" localSheetId="5">'Total tráfico'!$A$1:$N$36</definedName>
    <definedName name="_xlnm.Print_Area" localSheetId="14">'Tráfico interior'!$A$1:$N$36</definedName>
    <definedName name="CABECERA">#REF!</definedName>
    <definedName name="CONCEPTO">#REF!</definedName>
    <definedName name="LblRes00_Acum">#REF!</definedName>
    <definedName name="LblRes00_Mes">#REF!</definedName>
    <definedName name="LblRes00_Var">#REF!</definedName>
    <definedName name="LblRes01_1_Acum">#REF!</definedName>
    <definedName name="LblRes01_1_Mes">#REF!</definedName>
    <definedName name="LblRes01_Acum">#REF!</definedName>
    <definedName name="LblRes01_Mes">#REF!</definedName>
    <definedName name="LblRes02_Acum">#REF!</definedName>
    <definedName name="LblRes02_Mes">#REF!</definedName>
    <definedName name="LblRes03_Acum">#REF!</definedName>
    <definedName name="LblRes03_Mes">#REF!</definedName>
    <definedName name="LblRes04_Acum">#REF!</definedName>
    <definedName name="LblRes04_Mes">#REF!</definedName>
    <definedName name="LblRes05_Acum">#REF!</definedName>
    <definedName name="LblRes05_Mes">#REF!</definedName>
    <definedName name="LblRes06_Acum">#REF!</definedName>
    <definedName name="LblRes06_Mes">#REF!</definedName>
    <definedName name="LblRes07_1_Acum">#REF!</definedName>
    <definedName name="LblRes07_1_Mes">#REF!</definedName>
    <definedName name="LblRes07_Acum">#REF!</definedName>
    <definedName name="LblRes07_Mes">#REF!</definedName>
    <definedName name="LblRes08_Acum">#REF!</definedName>
    <definedName name="LblRes08_Mes">#REF!</definedName>
    <definedName name="LblRes09_Acum">#REF!</definedName>
    <definedName name="LblRes09_Mes">#REF!</definedName>
    <definedName name="LblRes10_1_Acum">#REF!</definedName>
    <definedName name="LblRes10_1_Mes">#REF!</definedName>
    <definedName name="LblRes10_2_Acum">#REF!</definedName>
    <definedName name="LblRes10_2_Mes">#REF!</definedName>
    <definedName name="LblRes10_3_Acum">#REF!</definedName>
    <definedName name="LblRes10_3_Mes">#REF!</definedName>
    <definedName name="LblRes10_4_Acum">#REF!</definedName>
    <definedName name="LblRes10_4_Mes">#REF!</definedName>
    <definedName name="LblRes10_Acum">#REF!</definedName>
    <definedName name="LblRes10_Mes">#REF!</definedName>
    <definedName name="LblRes11_1_Acum">#REF!</definedName>
    <definedName name="LblRes11_1_Mes">#REF!</definedName>
    <definedName name="LblRes11_2_Acum">#REF!</definedName>
    <definedName name="LblRes11_2_Mes">#REF!</definedName>
    <definedName name="LblRes11_Acum">#REF!</definedName>
    <definedName name="LblRes11_Mes">#REF!</definedName>
    <definedName name="LblRes12_1_Acum">#REF!</definedName>
    <definedName name="LblRes12_1_Mes">#REF!</definedName>
    <definedName name="LblRes12_2_Acum">#REF!</definedName>
    <definedName name="LblRes12_2_Mes">#REF!</definedName>
    <definedName name="LblRes12_3_Acum">#REF!</definedName>
    <definedName name="LblRes12_3_Mes">#REF!</definedName>
    <definedName name="PROVINCIAS">#REF!</definedName>
    <definedName name="TxtFecha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35" i="50" l="1"/>
  <c r="E35" i="50"/>
  <c r="D35" i="50"/>
  <c r="C35" i="50"/>
  <c r="B35" i="50"/>
  <c r="E35" i="49"/>
  <c r="F35" i="49" s="1"/>
  <c r="D35" i="49"/>
  <c r="C35" i="49"/>
  <c r="B35" i="49"/>
  <c r="E35" i="48"/>
  <c r="F35" i="48" s="1"/>
  <c r="D35" i="48"/>
  <c r="C35" i="48"/>
  <c r="B35" i="48"/>
  <c r="E35" i="47"/>
  <c r="F35" i="47" s="1"/>
  <c r="D35" i="47"/>
  <c r="C35" i="47"/>
  <c r="B35" i="47"/>
  <c r="E35" i="46"/>
  <c r="F35" i="46" s="1"/>
  <c r="D35" i="46"/>
  <c r="C35" i="46"/>
  <c r="B35" i="46"/>
  <c r="E35" i="45"/>
  <c r="F35" i="45" s="1"/>
  <c r="D35" i="45"/>
  <c r="C35" i="45"/>
  <c r="B35" i="45"/>
  <c r="F35" i="44"/>
  <c r="E35" i="44"/>
  <c r="D35" i="44"/>
  <c r="C35" i="44"/>
  <c r="B35" i="44"/>
  <c r="E35" i="43"/>
  <c r="F35" i="43" s="1"/>
  <c r="D35" i="43"/>
  <c r="C35" i="43"/>
  <c r="B35" i="43"/>
  <c r="AA2" i="43"/>
  <c r="AA1" i="43"/>
  <c r="H23" i="6"/>
  <c r="N5" i="10" l="1"/>
  <c r="N5" i="11"/>
  <c r="N5" i="12"/>
  <c r="N5" i="13"/>
  <c r="N5" i="14"/>
  <c r="N5" i="15"/>
  <c r="N5" i="16"/>
  <c r="N5" i="17"/>
  <c r="N5" i="18"/>
  <c r="N5" i="19"/>
  <c r="N5" i="20"/>
  <c r="N5" i="21"/>
  <c r="N5" i="22"/>
  <c r="N5" i="24"/>
  <c r="N5" i="25"/>
  <c r="N5" i="26"/>
  <c r="N5" i="32"/>
  <c r="N5" i="33"/>
  <c r="N5" i="34"/>
  <c r="N5" i="28"/>
  <c r="N5" i="38"/>
  <c r="N5" i="29"/>
  <c r="N5" i="30"/>
  <c r="N5" i="31"/>
  <c r="N5" i="9"/>
  <c r="F34" i="11"/>
  <c r="F33" i="11"/>
  <c r="F32" i="11"/>
  <c r="F31" i="11"/>
  <c r="F30" i="11"/>
  <c r="F29" i="11"/>
  <c r="F28" i="11"/>
  <c r="F27" i="11"/>
  <c r="F26" i="11"/>
  <c r="F25" i="11"/>
  <c r="F24" i="11"/>
  <c r="F23" i="11"/>
  <c r="F22" i="11"/>
  <c r="F21" i="11"/>
  <c r="F20" i="11"/>
  <c r="F19" i="11"/>
  <c r="F18" i="11"/>
  <c r="F17" i="11"/>
  <c r="F16" i="11"/>
  <c r="F15" i="11"/>
  <c r="F14" i="11"/>
  <c r="F13" i="11"/>
  <c r="F12" i="11"/>
  <c r="F11" i="11"/>
  <c r="F10" i="11"/>
  <c r="F9" i="11"/>
  <c r="F8" i="11"/>
  <c r="F7" i="11"/>
  <c r="F34" i="12"/>
  <c r="F33" i="12"/>
  <c r="F32" i="12"/>
  <c r="F31" i="12"/>
  <c r="F30" i="12"/>
  <c r="F29" i="12"/>
  <c r="F28" i="12"/>
  <c r="F27" i="12"/>
  <c r="F26" i="12"/>
  <c r="F25" i="12"/>
  <c r="F24" i="12"/>
  <c r="F23" i="12"/>
  <c r="F22" i="12"/>
  <c r="F21" i="12"/>
  <c r="F20" i="12"/>
  <c r="F19" i="12"/>
  <c r="F18" i="12"/>
  <c r="F17" i="12"/>
  <c r="F16" i="12"/>
  <c r="F15" i="12"/>
  <c r="F14" i="12"/>
  <c r="F13" i="12"/>
  <c r="F12" i="12"/>
  <c r="F11" i="12"/>
  <c r="F10" i="12"/>
  <c r="F9" i="12"/>
  <c r="F8" i="12"/>
  <c r="F7" i="12"/>
  <c r="F34" i="13"/>
  <c r="F33" i="13"/>
  <c r="F32" i="13"/>
  <c r="F31" i="13"/>
  <c r="F30" i="13"/>
  <c r="F29" i="13"/>
  <c r="F28" i="13"/>
  <c r="F26" i="13"/>
  <c r="F25" i="13"/>
  <c r="F24" i="13"/>
  <c r="F23" i="13"/>
  <c r="F22" i="13"/>
  <c r="F21" i="13"/>
  <c r="F20" i="13"/>
  <c r="F19" i="13"/>
  <c r="F18" i="13"/>
  <c r="F17" i="13"/>
  <c r="F16" i="13"/>
  <c r="F15" i="13"/>
  <c r="F14" i="13"/>
  <c r="F13" i="13"/>
  <c r="F12" i="13"/>
  <c r="F11" i="13"/>
  <c r="F9" i="13"/>
  <c r="F8" i="13"/>
  <c r="F7" i="13"/>
  <c r="F33" i="14"/>
  <c r="F32" i="14"/>
  <c r="F31" i="14"/>
  <c r="F29" i="14"/>
  <c r="F28" i="14"/>
  <c r="F27" i="14"/>
  <c r="F26" i="14"/>
  <c r="F24" i="14"/>
  <c r="F23" i="14"/>
  <c r="F22" i="14"/>
  <c r="F21" i="14"/>
  <c r="F20" i="14"/>
  <c r="F19" i="14"/>
  <c r="F18" i="14"/>
  <c r="F17" i="14"/>
  <c r="F16" i="14"/>
  <c r="F14" i="14"/>
  <c r="F13" i="14"/>
  <c r="F12" i="14"/>
  <c r="F11" i="14"/>
  <c r="F10" i="14"/>
  <c r="F9" i="14"/>
  <c r="F8" i="14"/>
  <c r="F7" i="14"/>
  <c r="F34" i="15"/>
  <c r="F33" i="15"/>
  <c r="F32" i="15"/>
  <c r="F31" i="15"/>
  <c r="F30" i="15"/>
  <c r="F29" i="15"/>
  <c r="F28" i="15"/>
  <c r="F27" i="15"/>
  <c r="F26" i="15"/>
  <c r="F25" i="15"/>
  <c r="F24" i="15"/>
  <c r="F23" i="15"/>
  <c r="F22" i="15"/>
  <c r="F21" i="15"/>
  <c r="F20" i="15"/>
  <c r="F19" i="15"/>
  <c r="F18" i="15"/>
  <c r="F17" i="15"/>
  <c r="F16" i="15"/>
  <c r="F15" i="15"/>
  <c r="F14" i="15"/>
  <c r="F13" i="15"/>
  <c r="F12" i="15"/>
  <c r="F11" i="15"/>
  <c r="F10" i="15"/>
  <c r="F9" i="15"/>
  <c r="F8" i="15"/>
  <c r="F7" i="15"/>
  <c r="F34" i="16"/>
  <c r="F33" i="16"/>
  <c r="F32" i="16"/>
  <c r="F31" i="16"/>
  <c r="F30" i="16"/>
  <c r="F29" i="16"/>
  <c r="F28" i="16"/>
  <c r="F27" i="16"/>
  <c r="F26" i="16"/>
  <c r="F24" i="16"/>
  <c r="F23" i="16"/>
  <c r="F22" i="16"/>
  <c r="F21" i="16"/>
  <c r="F20" i="16"/>
  <c r="F19" i="16"/>
  <c r="F18" i="16"/>
  <c r="F16" i="16"/>
  <c r="F15" i="16"/>
  <c r="F14" i="16"/>
  <c r="F13" i="16"/>
  <c r="F12" i="16"/>
  <c r="F11" i="16"/>
  <c r="F10" i="16"/>
  <c r="F9" i="16"/>
  <c r="F8" i="16"/>
  <c r="F7" i="16"/>
  <c r="F31" i="17"/>
  <c r="F28" i="17"/>
  <c r="F22" i="17"/>
  <c r="F21" i="17"/>
  <c r="F11" i="17"/>
  <c r="F34" i="18"/>
  <c r="F33" i="18"/>
  <c r="F32" i="18"/>
  <c r="F31" i="18"/>
  <c r="F29" i="18"/>
  <c r="F28" i="18"/>
  <c r="F27" i="18"/>
  <c r="F26" i="18"/>
  <c r="F24" i="18"/>
  <c r="F23" i="18"/>
  <c r="F22" i="18"/>
  <c r="F21" i="18"/>
  <c r="F20" i="18"/>
  <c r="F19" i="18"/>
  <c r="F18" i="18"/>
  <c r="F17" i="18"/>
  <c r="F16" i="18"/>
  <c r="F15" i="18"/>
  <c r="F14" i="18"/>
  <c r="F13" i="18"/>
  <c r="F12" i="18"/>
  <c r="F11" i="18"/>
  <c r="F9" i="18"/>
  <c r="F8" i="18"/>
  <c r="F7" i="18"/>
  <c r="F34" i="19"/>
  <c r="F33" i="19"/>
  <c r="F32" i="19"/>
  <c r="F31" i="19"/>
  <c r="F29" i="19"/>
  <c r="F28" i="19"/>
  <c r="F24" i="19"/>
  <c r="F23" i="19"/>
  <c r="F22" i="19"/>
  <c r="F21" i="19"/>
  <c r="F20" i="19"/>
  <c r="F19" i="19"/>
  <c r="F17" i="19"/>
  <c r="F15" i="19"/>
  <c r="F14" i="19"/>
  <c r="F13" i="19"/>
  <c r="F12" i="19"/>
  <c r="F11" i="19"/>
  <c r="F8" i="19"/>
  <c r="F33" i="20"/>
  <c r="F32" i="20"/>
  <c r="F31" i="20"/>
  <c r="F30" i="20"/>
  <c r="F29" i="20"/>
  <c r="F28" i="20"/>
  <c r="F27" i="20"/>
  <c r="F26" i="20"/>
  <c r="F25" i="20"/>
  <c r="F23" i="20"/>
  <c r="F22" i="20"/>
  <c r="F21" i="20"/>
  <c r="F20" i="20"/>
  <c r="F19" i="20"/>
  <c r="F18" i="20"/>
  <c r="F17" i="20"/>
  <c r="F16" i="20"/>
  <c r="F15" i="20"/>
  <c r="F14" i="20"/>
  <c r="F13" i="20"/>
  <c r="F12" i="20"/>
  <c r="F11" i="20"/>
  <c r="F9" i="20"/>
  <c r="F8" i="20"/>
  <c r="F33" i="21"/>
  <c r="F32" i="21"/>
  <c r="F30" i="21"/>
  <c r="F29" i="21"/>
  <c r="F28" i="21"/>
  <c r="F27" i="21"/>
  <c r="F26" i="21"/>
  <c r="F25" i="21"/>
  <c r="F23" i="21"/>
  <c r="F22" i="21"/>
  <c r="F21" i="21"/>
  <c r="F19" i="21"/>
  <c r="F18" i="21"/>
  <c r="F15" i="21"/>
  <c r="F14" i="21"/>
  <c r="F13" i="21"/>
  <c r="F12" i="21"/>
  <c r="F11" i="21"/>
  <c r="F9" i="21"/>
  <c r="F8" i="21"/>
  <c r="F34" i="22"/>
  <c r="F33" i="22"/>
  <c r="F32" i="22"/>
  <c r="F31" i="22"/>
  <c r="F30" i="22"/>
  <c r="F29" i="22"/>
  <c r="F28" i="22"/>
  <c r="F26" i="22"/>
  <c r="F25" i="22"/>
  <c r="F24" i="22"/>
  <c r="F23" i="22"/>
  <c r="F22" i="22"/>
  <c r="F21" i="22"/>
  <c r="F20" i="22"/>
  <c r="F19" i="22"/>
  <c r="F18" i="22"/>
  <c r="F17" i="22"/>
  <c r="F16" i="22"/>
  <c r="F15" i="22"/>
  <c r="F14" i="22"/>
  <c r="F13" i="22"/>
  <c r="F12" i="22"/>
  <c r="F11" i="22"/>
  <c r="F9" i="22"/>
  <c r="F8" i="22"/>
  <c r="F7" i="22"/>
  <c r="F34" i="24"/>
  <c r="F33" i="24"/>
  <c r="F32" i="24"/>
  <c r="F31" i="24"/>
  <c r="F29" i="24"/>
  <c r="F28" i="24"/>
  <c r="F24" i="24"/>
  <c r="F23" i="24"/>
  <c r="F22" i="24"/>
  <c r="F21" i="24"/>
  <c r="F20" i="24"/>
  <c r="F19" i="24"/>
  <c r="F17" i="24"/>
  <c r="F15" i="24"/>
  <c r="F14" i="24"/>
  <c r="F13" i="24"/>
  <c r="F12" i="24"/>
  <c r="F11" i="24"/>
  <c r="F8" i="24"/>
  <c r="F34" i="25"/>
  <c r="F33" i="25"/>
  <c r="F32" i="25"/>
  <c r="F30" i="25"/>
  <c r="F29" i="25"/>
  <c r="F28" i="25"/>
  <c r="F25" i="25"/>
  <c r="F24" i="25"/>
  <c r="F23" i="25"/>
  <c r="F22" i="25"/>
  <c r="F21" i="25"/>
  <c r="F20" i="25"/>
  <c r="F19" i="25"/>
  <c r="F18" i="25"/>
  <c r="F17" i="25"/>
  <c r="F16" i="25"/>
  <c r="F15" i="25"/>
  <c r="F14" i="25"/>
  <c r="F13" i="25"/>
  <c r="F12" i="25"/>
  <c r="F9" i="25"/>
  <c r="F8" i="25"/>
  <c r="F34" i="26"/>
  <c r="F33" i="26"/>
  <c r="F32" i="26"/>
  <c r="F31" i="26"/>
  <c r="F30" i="26"/>
  <c r="F29" i="26"/>
  <c r="F28" i="26"/>
  <c r="F26" i="26"/>
  <c r="F25" i="26"/>
  <c r="F24" i="26"/>
  <c r="F23" i="26"/>
  <c r="F22" i="26"/>
  <c r="F21" i="26"/>
  <c r="F20" i="26"/>
  <c r="F19" i="26"/>
  <c r="F18" i="26"/>
  <c r="F17" i="26"/>
  <c r="F16" i="26"/>
  <c r="F15" i="26"/>
  <c r="F14" i="26"/>
  <c r="F13" i="26"/>
  <c r="F12" i="26"/>
  <c r="F11" i="26"/>
  <c r="F9" i="26"/>
  <c r="F8" i="26"/>
  <c r="F7" i="26"/>
  <c r="F34" i="32"/>
  <c r="F33" i="32"/>
  <c r="F32" i="32"/>
  <c r="F31" i="32"/>
  <c r="F30" i="32"/>
  <c r="F29" i="32"/>
  <c r="F28" i="32"/>
  <c r="F27" i="32"/>
  <c r="F26" i="32"/>
  <c r="F25" i="32"/>
  <c r="F24" i="32"/>
  <c r="F23" i="32"/>
  <c r="F22" i="32"/>
  <c r="F21" i="32"/>
  <c r="F20" i="32"/>
  <c r="F19" i="32"/>
  <c r="F18" i="32"/>
  <c r="F17" i="32"/>
  <c r="F16" i="32"/>
  <c r="F15" i="32"/>
  <c r="F14" i="32"/>
  <c r="F13" i="32"/>
  <c r="F12" i="32"/>
  <c r="F11" i="32"/>
  <c r="F10" i="32"/>
  <c r="F9" i="32"/>
  <c r="F8" i="32"/>
  <c r="F7" i="32"/>
  <c r="F34" i="33"/>
  <c r="F33" i="33"/>
  <c r="F32" i="33"/>
  <c r="F31" i="33"/>
  <c r="F30" i="33"/>
  <c r="F29" i="33"/>
  <c r="F28" i="33"/>
  <c r="F27" i="33"/>
  <c r="F26" i="33"/>
  <c r="F25" i="33"/>
  <c r="F24" i="33"/>
  <c r="F23" i="33"/>
  <c r="F22" i="33"/>
  <c r="F21" i="33"/>
  <c r="F20" i="33"/>
  <c r="F19" i="33"/>
  <c r="F18" i="33"/>
  <c r="F17" i="33"/>
  <c r="F16" i="33"/>
  <c r="F15" i="33"/>
  <c r="F14" i="33"/>
  <c r="F13" i="33"/>
  <c r="F12" i="33"/>
  <c r="F11" i="33"/>
  <c r="F10" i="33"/>
  <c r="F9" i="33"/>
  <c r="F8" i="33"/>
  <c r="F7" i="33"/>
  <c r="F34" i="34"/>
  <c r="F33" i="34"/>
  <c r="F32" i="34"/>
  <c r="F31" i="34"/>
  <c r="F30" i="34"/>
  <c r="F29" i="34"/>
  <c r="F28" i="34"/>
  <c r="F27" i="34"/>
  <c r="F26" i="34"/>
  <c r="F25" i="34"/>
  <c r="F24" i="34"/>
  <c r="F23" i="34"/>
  <c r="F22" i="34"/>
  <c r="F21" i="34"/>
  <c r="F20" i="34"/>
  <c r="F19" i="34"/>
  <c r="F18" i="34"/>
  <c r="F17" i="34"/>
  <c r="F16" i="34"/>
  <c r="F15" i="34"/>
  <c r="F14" i="34"/>
  <c r="F13" i="34"/>
  <c r="F12" i="34"/>
  <c r="F9" i="34"/>
  <c r="F8" i="34"/>
  <c r="F7" i="34"/>
  <c r="F34" i="28"/>
  <c r="F33" i="28"/>
  <c r="F32" i="28"/>
  <c r="F31" i="28"/>
  <c r="F30" i="28"/>
  <c r="F29" i="28"/>
  <c r="F28" i="28"/>
  <c r="F27" i="28"/>
  <c r="F26" i="28"/>
  <c r="F25" i="28"/>
  <c r="F24" i="28"/>
  <c r="F23" i="28"/>
  <c r="F22" i="28"/>
  <c r="F21" i="28"/>
  <c r="F20" i="28"/>
  <c r="F19" i="28"/>
  <c r="F18" i="28"/>
  <c r="F17" i="28"/>
  <c r="F16" i="28"/>
  <c r="F15" i="28"/>
  <c r="F14" i="28"/>
  <c r="F13" i="28"/>
  <c r="F12" i="28"/>
  <c r="F11" i="28"/>
  <c r="F9" i="28"/>
  <c r="F8" i="28"/>
  <c r="F7" i="28"/>
  <c r="F32" i="38"/>
  <c r="F29" i="38"/>
  <c r="F28" i="38"/>
  <c r="F26" i="38"/>
  <c r="F25" i="38"/>
  <c r="F23" i="38"/>
  <c r="F22" i="38"/>
  <c r="F21" i="38"/>
  <c r="F18" i="38"/>
  <c r="F15" i="38"/>
  <c r="F14" i="38"/>
  <c r="F13" i="38"/>
  <c r="F12" i="38"/>
  <c r="F11" i="38"/>
  <c r="F9" i="38"/>
  <c r="F8" i="38"/>
  <c r="F34" i="29"/>
  <c r="F33" i="29"/>
  <c r="F32" i="29"/>
  <c r="F31" i="29"/>
  <c r="F30" i="29"/>
  <c r="F29" i="29"/>
  <c r="F28" i="29"/>
  <c r="F27" i="29"/>
  <c r="F26" i="29"/>
  <c r="F25" i="29"/>
  <c r="F24" i="29"/>
  <c r="F23" i="29"/>
  <c r="F22" i="29"/>
  <c r="F21" i="29"/>
  <c r="F20" i="29"/>
  <c r="F19" i="29"/>
  <c r="F18" i="29"/>
  <c r="F17" i="29"/>
  <c r="F16" i="29"/>
  <c r="F15" i="29"/>
  <c r="F14" i="29"/>
  <c r="F13" i="29"/>
  <c r="F12" i="29"/>
  <c r="F9" i="29"/>
  <c r="F8" i="29"/>
  <c r="F7" i="29"/>
  <c r="F32" i="30"/>
  <c r="F29" i="30"/>
  <c r="F28" i="30"/>
  <c r="F26" i="30"/>
  <c r="F25" i="30"/>
  <c r="F23" i="30"/>
  <c r="F22" i="30"/>
  <c r="F21" i="30"/>
  <c r="F18" i="30"/>
  <c r="F15" i="30"/>
  <c r="F14" i="30"/>
  <c r="F13" i="30"/>
  <c r="F12" i="30"/>
  <c r="F11" i="30"/>
  <c r="F9" i="30"/>
  <c r="F8" i="30"/>
  <c r="F34" i="31"/>
  <c r="F33" i="31"/>
  <c r="F32" i="31"/>
  <c r="F31" i="31"/>
  <c r="F30" i="31"/>
  <c r="F29" i="31"/>
  <c r="F28" i="31"/>
  <c r="F27" i="31"/>
  <c r="F26" i="31"/>
  <c r="F25" i="31"/>
  <c r="F24" i="31"/>
  <c r="F23" i="31"/>
  <c r="F22" i="31"/>
  <c r="F21" i="31"/>
  <c r="F20" i="31"/>
  <c r="F18" i="31"/>
  <c r="F17" i="31"/>
  <c r="F16" i="31"/>
  <c r="F15" i="31"/>
  <c r="F14" i="31"/>
  <c r="F13" i="31"/>
  <c r="F12" i="31"/>
  <c r="F11" i="31"/>
  <c r="F9" i="31"/>
  <c r="F8" i="31"/>
  <c r="F34" i="10"/>
  <c r="F33" i="10"/>
  <c r="F32" i="10"/>
  <c r="F31" i="10"/>
  <c r="F30" i="10"/>
  <c r="F29" i="10"/>
  <c r="F28" i="10"/>
  <c r="F26" i="10"/>
  <c r="F25" i="10"/>
  <c r="F23" i="10"/>
  <c r="F22" i="10"/>
  <c r="F21" i="10"/>
  <c r="F20" i="10"/>
  <c r="F19" i="10"/>
  <c r="F18" i="10"/>
  <c r="F17" i="10"/>
  <c r="F16" i="10"/>
  <c r="F15" i="10"/>
  <c r="F14" i="10"/>
  <c r="F13" i="10"/>
  <c r="F12" i="10"/>
  <c r="F11" i="10"/>
  <c r="F10" i="10"/>
  <c r="F9" i="10"/>
  <c r="F8" i="10"/>
  <c r="F7" i="10"/>
  <c r="F34" i="9"/>
  <c r="F33" i="9"/>
  <c r="F32" i="9"/>
  <c r="F31" i="9"/>
  <c r="F30" i="9"/>
  <c r="F29" i="9"/>
  <c r="F28" i="9"/>
  <c r="F27" i="9"/>
  <c r="F26" i="9"/>
  <c r="F25" i="9"/>
  <c r="F24" i="9"/>
  <c r="F23" i="9"/>
  <c r="F22" i="9"/>
  <c r="F21" i="9"/>
  <c r="F20" i="9"/>
  <c r="F19" i="9"/>
  <c r="F18" i="9"/>
  <c r="F17" i="9"/>
  <c r="F16" i="9"/>
  <c r="F15" i="9"/>
  <c r="F14" i="9"/>
  <c r="F13" i="9"/>
  <c r="F12" i="9"/>
  <c r="F11" i="9"/>
  <c r="F10" i="9"/>
  <c r="F9" i="9"/>
  <c r="F8" i="9"/>
  <c r="F7" i="9"/>
  <c r="N5" i="7"/>
  <c r="F34" i="7"/>
  <c r="F33" i="7"/>
  <c r="F32" i="7"/>
  <c r="F31" i="7"/>
  <c r="F30" i="7"/>
  <c r="F29" i="7"/>
  <c r="F28" i="7"/>
  <c r="F27" i="7"/>
  <c r="F26" i="7"/>
  <c r="F25" i="7"/>
  <c r="F24" i="7"/>
  <c r="F23" i="7"/>
  <c r="F22" i="7"/>
  <c r="F21" i="7"/>
  <c r="F20" i="7"/>
  <c r="F19" i="7"/>
  <c r="F18" i="7"/>
  <c r="F17" i="7"/>
  <c r="F16" i="7"/>
  <c r="F15" i="7"/>
  <c r="F14" i="7"/>
  <c r="F13" i="7"/>
  <c r="F12" i="7"/>
  <c r="F11" i="7"/>
  <c r="F10" i="7"/>
  <c r="F9" i="7"/>
  <c r="F8" i="7"/>
  <c r="F7" i="7"/>
  <c r="N4" i="40"/>
  <c r="N47" i="40"/>
  <c r="M47" i="40"/>
  <c r="N46" i="40"/>
  <c r="M46" i="40"/>
  <c r="N45" i="40"/>
  <c r="M45" i="40"/>
  <c r="N44" i="40"/>
  <c r="M44" i="40"/>
  <c r="N43" i="40"/>
  <c r="M43" i="40"/>
  <c r="N42" i="40"/>
  <c r="M42" i="40"/>
  <c r="N41" i="40"/>
  <c r="M41" i="40"/>
  <c r="N40" i="40"/>
  <c r="M40" i="40"/>
  <c r="N39" i="40"/>
  <c r="M39" i="40"/>
  <c r="N38" i="40"/>
  <c r="M38" i="40"/>
  <c r="N37" i="40"/>
  <c r="M37" i="40"/>
  <c r="N36" i="40"/>
  <c r="M36" i="40"/>
  <c r="N35" i="40"/>
  <c r="M35" i="40"/>
  <c r="N34" i="40"/>
  <c r="M34" i="40"/>
  <c r="N33" i="40"/>
  <c r="M33" i="40"/>
  <c r="N32" i="40"/>
  <c r="M32" i="40"/>
  <c r="N31" i="40"/>
  <c r="M31" i="40"/>
  <c r="N30" i="40"/>
  <c r="M30" i="40"/>
  <c r="N29" i="40"/>
  <c r="M29" i="40"/>
  <c r="N28" i="40"/>
  <c r="M28" i="40"/>
  <c r="N27" i="40"/>
  <c r="M27" i="40"/>
  <c r="N26" i="40"/>
  <c r="M26" i="40"/>
  <c r="N25" i="40"/>
  <c r="M25" i="40"/>
  <c r="N24" i="40"/>
  <c r="M24" i="40"/>
  <c r="N23" i="40"/>
  <c r="M23" i="40"/>
  <c r="N22" i="40"/>
  <c r="M22" i="40"/>
  <c r="N21" i="40"/>
  <c r="M21" i="40"/>
  <c r="N20" i="40"/>
  <c r="M20" i="40"/>
  <c r="N19" i="40"/>
  <c r="M19" i="40"/>
  <c r="N18" i="40"/>
  <c r="M18" i="40"/>
  <c r="N17" i="40"/>
  <c r="M17" i="40"/>
  <c r="N16" i="40"/>
  <c r="M16" i="40"/>
  <c r="N15" i="40"/>
  <c r="M15" i="40"/>
  <c r="N14" i="40"/>
  <c r="M14" i="40"/>
  <c r="N13" i="40"/>
  <c r="M13" i="40"/>
  <c r="N12" i="40"/>
  <c r="M12" i="40"/>
  <c r="N11" i="40"/>
  <c r="M11" i="40"/>
  <c r="N10" i="40"/>
  <c r="M10" i="40"/>
  <c r="N9" i="40"/>
  <c r="M9" i="40"/>
  <c r="N8" i="40"/>
  <c r="M8" i="40"/>
  <c r="I47" i="40"/>
  <c r="I46" i="40"/>
  <c r="I45" i="40"/>
  <c r="J44" i="40"/>
  <c r="I44" i="40"/>
  <c r="I43" i="40"/>
  <c r="I42" i="40"/>
  <c r="J41" i="40"/>
  <c r="I41" i="40"/>
  <c r="J40" i="40"/>
  <c r="I40" i="40"/>
  <c r="J39" i="40"/>
  <c r="I39" i="40"/>
  <c r="J38" i="40"/>
  <c r="I38" i="40"/>
  <c r="I37" i="40"/>
  <c r="I36" i="40"/>
  <c r="I35" i="40"/>
  <c r="I34" i="40"/>
  <c r="J33" i="40"/>
  <c r="I33" i="40"/>
  <c r="J32" i="40"/>
  <c r="I32" i="40"/>
  <c r="J31" i="40"/>
  <c r="I31" i="40"/>
  <c r="J30" i="40"/>
  <c r="I30" i="40"/>
  <c r="J29" i="40"/>
  <c r="I29" i="40"/>
  <c r="J28" i="40"/>
  <c r="I28" i="40"/>
  <c r="J27" i="40"/>
  <c r="I27" i="40"/>
  <c r="J26" i="40"/>
  <c r="I26" i="40"/>
  <c r="J25" i="40"/>
  <c r="I25" i="40"/>
  <c r="J24" i="40"/>
  <c r="I24" i="40"/>
  <c r="J23" i="40"/>
  <c r="I23" i="40"/>
  <c r="J22" i="40"/>
  <c r="I22" i="40"/>
  <c r="I21" i="40"/>
  <c r="J20" i="40"/>
  <c r="I20" i="40"/>
  <c r="J19" i="40"/>
  <c r="I19" i="40"/>
  <c r="J18" i="40"/>
  <c r="I18" i="40"/>
  <c r="J17" i="40"/>
  <c r="I17" i="40"/>
  <c r="I16" i="40"/>
  <c r="I15" i="40"/>
  <c r="J14" i="40"/>
  <c r="I14" i="40"/>
  <c r="I13" i="40"/>
  <c r="I12" i="40"/>
  <c r="I11" i="40"/>
  <c r="I10" i="40"/>
  <c r="I9" i="40"/>
  <c r="I8" i="40"/>
  <c r="E9" i="40"/>
  <c r="F9" i="40"/>
  <c r="E10" i="40"/>
  <c r="F10" i="40"/>
  <c r="E11" i="40"/>
  <c r="F11" i="40"/>
  <c r="E12" i="40"/>
  <c r="F12" i="40"/>
  <c r="E13" i="40"/>
  <c r="F13" i="40"/>
  <c r="E14" i="40"/>
  <c r="E15" i="40"/>
  <c r="F15" i="40"/>
  <c r="E16" i="40"/>
  <c r="F16" i="40"/>
  <c r="E17" i="40"/>
  <c r="E18" i="40"/>
  <c r="E19" i="40"/>
  <c r="E20" i="40"/>
  <c r="E21" i="40"/>
  <c r="E22" i="40"/>
  <c r="E23" i="40"/>
  <c r="F23" i="40"/>
  <c r="E24" i="40"/>
  <c r="E25" i="40"/>
  <c r="E26" i="40"/>
  <c r="F26" i="40"/>
  <c r="E27" i="40"/>
  <c r="F27" i="40"/>
  <c r="E28" i="40"/>
  <c r="F28" i="40"/>
  <c r="E29" i="40"/>
  <c r="E30" i="40"/>
  <c r="E31" i="40"/>
  <c r="E32" i="40"/>
  <c r="E33" i="40"/>
  <c r="E34" i="40"/>
  <c r="F34" i="40"/>
  <c r="E35" i="40"/>
  <c r="E36" i="40"/>
  <c r="E37" i="40"/>
  <c r="F37" i="40"/>
  <c r="E38" i="40"/>
  <c r="F38" i="40"/>
  <c r="E39" i="40"/>
  <c r="E40" i="40"/>
  <c r="F40" i="40"/>
  <c r="E41" i="40"/>
  <c r="E42" i="40"/>
  <c r="E43" i="40"/>
  <c r="E44" i="40"/>
  <c r="F44" i="40"/>
  <c r="E45" i="40"/>
  <c r="E46" i="40"/>
  <c r="E47" i="40"/>
  <c r="F8" i="40"/>
  <c r="E8" i="40"/>
  <c r="E35" i="31" l="1"/>
  <c r="G35" i="6" s="1"/>
  <c r="D35" i="31"/>
  <c r="F35" i="6" s="1"/>
  <c r="C35" i="31"/>
  <c r="E35" i="6" s="1"/>
  <c r="B35" i="31"/>
  <c r="D35" i="6" s="1"/>
  <c r="E35" i="30"/>
  <c r="G34" i="6" s="1"/>
  <c r="D35" i="30"/>
  <c r="F34" i="6" s="1"/>
  <c r="C35" i="30"/>
  <c r="E34" i="6" s="1"/>
  <c r="B35" i="30"/>
  <c r="D34" i="6" s="1"/>
  <c r="E35" i="29"/>
  <c r="G33" i="6" s="1"/>
  <c r="D35" i="29"/>
  <c r="F33" i="6" s="1"/>
  <c r="C35" i="29"/>
  <c r="E33" i="6" s="1"/>
  <c r="B35" i="29"/>
  <c r="D33" i="6" s="1"/>
  <c r="E35" i="38"/>
  <c r="G32" i="6" s="1"/>
  <c r="D35" i="38"/>
  <c r="F32" i="6" s="1"/>
  <c r="C35" i="38"/>
  <c r="E32" i="6" s="1"/>
  <c r="B35" i="38"/>
  <c r="D32" i="6" s="1"/>
  <c r="E35" i="28"/>
  <c r="D35" i="28"/>
  <c r="F31" i="6" s="1"/>
  <c r="C35" i="28"/>
  <c r="E31" i="6" s="1"/>
  <c r="B35" i="28"/>
  <c r="D31" i="6" s="1"/>
  <c r="E35" i="34"/>
  <c r="G30" i="6" s="1"/>
  <c r="D35" i="34"/>
  <c r="F30" i="6" s="1"/>
  <c r="C35" i="34"/>
  <c r="E30" i="6" s="1"/>
  <c r="B35" i="34"/>
  <c r="D30" i="6" s="1"/>
  <c r="E35" i="33"/>
  <c r="D35" i="33"/>
  <c r="F29" i="6" s="1"/>
  <c r="C35" i="33"/>
  <c r="E29" i="6" s="1"/>
  <c r="B35" i="33"/>
  <c r="D29" i="6" s="1"/>
  <c r="E35" i="32"/>
  <c r="G28" i="6" s="1"/>
  <c r="D35" i="32"/>
  <c r="C35" i="32"/>
  <c r="E28" i="6" s="1"/>
  <c r="B35" i="32"/>
  <c r="D28" i="6" s="1"/>
  <c r="E35" i="26"/>
  <c r="D35" i="26"/>
  <c r="F27" i="6" s="1"/>
  <c r="C35" i="26"/>
  <c r="E27" i="6" s="1"/>
  <c r="B35" i="26"/>
  <c r="D27" i="6" s="1"/>
  <c r="E35" i="25"/>
  <c r="G26" i="6" s="1"/>
  <c r="D35" i="25"/>
  <c r="F26" i="6" s="1"/>
  <c r="C35" i="25"/>
  <c r="E26" i="6" s="1"/>
  <c r="B35" i="25"/>
  <c r="D26" i="6" s="1"/>
  <c r="E35" i="24"/>
  <c r="G25" i="6" s="1"/>
  <c r="D35" i="24"/>
  <c r="F25" i="6" s="1"/>
  <c r="C35" i="24"/>
  <c r="E25" i="6" s="1"/>
  <c r="B35" i="24"/>
  <c r="D25" i="6" s="1"/>
  <c r="E35" i="22"/>
  <c r="G24" i="6" s="1"/>
  <c r="D35" i="22"/>
  <c r="F24" i="6" s="1"/>
  <c r="C35" i="22"/>
  <c r="E24" i="6" s="1"/>
  <c r="B35" i="22"/>
  <c r="D24" i="6" s="1"/>
  <c r="E35" i="21"/>
  <c r="G23" i="6" s="1"/>
  <c r="D35" i="21"/>
  <c r="C35" i="21"/>
  <c r="E23" i="6" s="1"/>
  <c r="B35" i="21"/>
  <c r="D23" i="6" s="1"/>
  <c r="E35" i="20"/>
  <c r="G22" i="6" s="1"/>
  <c r="D35" i="20"/>
  <c r="C35" i="20"/>
  <c r="E22" i="6" s="1"/>
  <c r="B35" i="20"/>
  <c r="D22" i="6" s="1"/>
  <c r="E35" i="19"/>
  <c r="G21" i="6" s="1"/>
  <c r="D35" i="19"/>
  <c r="F21" i="6" s="1"/>
  <c r="C35" i="19"/>
  <c r="E21" i="6" s="1"/>
  <c r="B35" i="19"/>
  <c r="D21" i="6" s="1"/>
  <c r="E35" i="18"/>
  <c r="G20" i="6" s="1"/>
  <c r="D35" i="18"/>
  <c r="F20" i="6" s="1"/>
  <c r="C35" i="18"/>
  <c r="E20" i="6" s="1"/>
  <c r="B35" i="18"/>
  <c r="D20" i="6" s="1"/>
  <c r="E35" i="17"/>
  <c r="G16" i="6" s="1"/>
  <c r="H16" i="6" s="1"/>
  <c r="D35" i="17"/>
  <c r="F16" i="6" s="1"/>
  <c r="C35" i="17"/>
  <c r="E16" i="6" s="1"/>
  <c r="B35" i="17"/>
  <c r="D16" i="6" s="1"/>
  <c r="E35" i="16"/>
  <c r="G15" i="6" s="1"/>
  <c r="D35" i="16"/>
  <c r="F15" i="6" s="1"/>
  <c r="C35" i="16"/>
  <c r="E15" i="6" s="1"/>
  <c r="B35" i="16"/>
  <c r="D15" i="6" s="1"/>
  <c r="E35" i="15"/>
  <c r="D35" i="15"/>
  <c r="F14" i="6" s="1"/>
  <c r="C35" i="15"/>
  <c r="E14" i="6" s="1"/>
  <c r="B35" i="15"/>
  <c r="D14" i="6" s="1"/>
  <c r="E35" i="14"/>
  <c r="D35" i="14"/>
  <c r="F13" i="6" s="1"/>
  <c r="C35" i="14"/>
  <c r="E13" i="6" s="1"/>
  <c r="B35" i="14"/>
  <c r="D13" i="6" s="1"/>
  <c r="E35" i="13"/>
  <c r="G10" i="6" s="1"/>
  <c r="D35" i="13"/>
  <c r="F10" i="6" s="1"/>
  <c r="C35" i="13"/>
  <c r="E10" i="6" s="1"/>
  <c r="B35" i="13"/>
  <c r="D10" i="6" s="1"/>
  <c r="D11" i="6" s="1"/>
  <c r="E35" i="12"/>
  <c r="G9" i="6" s="1"/>
  <c r="D35" i="12"/>
  <c r="F9" i="6" s="1"/>
  <c r="C35" i="12"/>
  <c r="E9" i="6" s="1"/>
  <c r="B35" i="12"/>
  <c r="D9" i="6" s="1"/>
  <c r="E35" i="11"/>
  <c r="G8" i="6" s="1"/>
  <c r="D35" i="11"/>
  <c r="C35" i="11"/>
  <c r="E8" i="6" s="1"/>
  <c r="B35" i="11"/>
  <c r="D8" i="6" s="1"/>
  <c r="E35" i="10"/>
  <c r="D35" i="10"/>
  <c r="F7" i="6" s="1"/>
  <c r="C35" i="10"/>
  <c r="E7" i="6" s="1"/>
  <c r="B35" i="10"/>
  <c r="D7" i="6" s="1"/>
  <c r="E35" i="9"/>
  <c r="D35" i="9"/>
  <c r="C35" i="9"/>
  <c r="B35" i="9"/>
  <c r="E35" i="7"/>
  <c r="D35" i="7"/>
  <c r="C35" i="7"/>
  <c r="B35" i="7"/>
  <c r="AA2" i="7"/>
  <c r="AA1" i="7"/>
  <c r="L48" i="40"/>
  <c r="K48" i="40"/>
  <c r="H48" i="40"/>
  <c r="G48" i="40"/>
  <c r="D48" i="40"/>
  <c r="C48" i="40"/>
  <c r="L48" i="39"/>
  <c r="N48" i="39" s="1"/>
  <c r="K48" i="39"/>
  <c r="J48" i="39"/>
  <c r="H48" i="39"/>
  <c r="G48" i="39"/>
  <c r="I48" i="39" s="1"/>
  <c r="D48" i="39"/>
  <c r="F48" i="39" s="1"/>
  <c r="C48" i="39"/>
  <c r="N47" i="39"/>
  <c r="M47" i="39"/>
  <c r="J47" i="39"/>
  <c r="I47" i="39"/>
  <c r="F47" i="39"/>
  <c r="E47" i="39"/>
  <c r="N46" i="39"/>
  <c r="M46" i="39"/>
  <c r="J46" i="39"/>
  <c r="I46" i="39"/>
  <c r="F46" i="39"/>
  <c r="E46" i="39"/>
  <c r="N45" i="39"/>
  <c r="M45" i="39"/>
  <c r="J45" i="39"/>
  <c r="I45" i="39"/>
  <c r="F45" i="39"/>
  <c r="E45" i="39"/>
  <c r="N44" i="39"/>
  <c r="M44" i="39"/>
  <c r="J44" i="39"/>
  <c r="I44" i="39"/>
  <c r="F44" i="39"/>
  <c r="E44" i="39"/>
  <c r="N43" i="39"/>
  <c r="M43" i="39"/>
  <c r="J43" i="39"/>
  <c r="I43" i="39"/>
  <c r="F43" i="39"/>
  <c r="E43" i="39"/>
  <c r="N42" i="39"/>
  <c r="M42" i="39"/>
  <c r="J42" i="39"/>
  <c r="I42" i="39"/>
  <c r="F42" i="39"/>
  <c r="E42" i="39"/>
  <c r="N41" i="39"/>
  <c r="M41" i="39"/>
  <c r="J41" i="39"/>
  <c r="I41" i="39"/>
  <c r="F41" i="39"/>
  <c r="E41" i="39"/>
  <c r="N40" i="39"/>
  <c r="M40" i="39"/>
  <c r="J40" i="39"/>
  <c r="I40" i="39"/>
  <c r="F40" i="39"/>
  <c r="E40" i="39"/>
  <c r="N39" i="39"/>
  <c r="M39" i="39"/>
  <c r="J39" i="39"/>
  <c r="I39" i="39"/>
  <c r="F39" i="39"/>
  <c r="E39" i="39"/>
  <c r="N38" i="39"/>
  <c r="M38" i="39"/>
  <c r="J38" i="39"/>
  <c r="I38" i="39"/>
  <c r="F38" i="39"/>
  <c r="E38" i="39"/>
  <c r="N37" i="39"/>
  <c r="M37" i="39"/>
  <c r="J37" i="39"/>
  <c r="I37" i="39"/>
  <c r="F37" i="39"/>
  <c r="E37" i="39"/>
  <c r="N36" i="39"/>
  <c r="M36" i="39"/>
  <c r="J36" i="39"/>
  <c r="I36" i="39"/>
  <c r="F36" i="39"/>
  <c r="E36" i="39"/>
  <c r="N35" i="39"/>
  <c r="M35" i="39"/>
  <c r="J35" i="39"/>
  <c r="I35" i="39"/>
  <c r="F35" i="39"/>
  <c r="E35" i="39"/>
  <c r="N34" i="39"/>
  <c r="M34" i="39"/>
  <c r="J34" i="39"/>
  <c r="I34" i="39"/>
  <c r="F34" i="39"/>
  <c r="E34" i="39"/>
  <c r="N33" i="39"/>
  <c r="M33" i="39"/>
  <c r="J33" i="39"/>
  <c r="I33" i="39"/>
  <c r="F33" i="39"/>
  <c r="E33" i="39"/>
  <c r="N32" i="39"/>
  <c r="M32" i="39"/>
  <c r="J32" i="39"/>
  <c r="I32" i="39"/>
  <c r="F32" i="39"/>
  <c r="E32" i="39"/>
  <c r="N31" i="39"/>
  <c r="M31" i="39"/>
  <c r="J31" i="39"/>
  <c r="I31" i="39"/>
  <c r="F31" i="39"/>
  <c r="E31" i="39"/>
  <c r="N30" i="39"/>
  <c r="M30" i="39"/>
  <c r="J30" i="39"/>
  <c r="I30" i="39"/>
  <c r="F30" i="39"/>
  <c r="E30" i="39"/>
  <c r="N29" i="39"/>
  <c r="M29" i="39"/>
  <c r="J29" i="39"/>
  <c r="I29" i="39"/>
  <c r="F29" i="39"/>
  <c r="E29" i="39"/>
  <c r="N28" i="39"/>
  <c r="M28" i="39"/>
  <c r="J28" i="39"/>
  <c r="I28" i="39"/>
  <c r="F28" i="39"/>
  <c r="E28" i="39"/>
  <c r="N27" i="39"/>
  <c r="M27" i="39"/>
  <c r="J27" i="39"/>
  <c r="I27" i="39"/>
  <c r="F27" i="39"/>
  <c r="E27" i="39"/>
  <c r="N26" i="39"/>
  <c r="M26" i="39"/>
  <c r="J26" i="39"/>
  <c r="I26" i="39"/>
  <c r="F26" i="39"/>
  <c r="E26" i="39"/>
  <c r="N25" i="39"/>
  <c r="M25" i="39"/>
  <c r="J25" i="39"/>
  <c r="I25" i="39"/>
  <c r="F25" i="39"/>
  <c r="E25" i="39"/>
  <c r="N24" i="39"/>
  <c r="M24" i="39"/>
  <c r="J24" i="39"/>
  <c r="I24" i="39"/>
  <c r="F24" i="39"/>
  <c r="E24" i="39"/>
  <c r="N23" i="39"/>
  <c r="M23" i="39"/>
  <c r="J23" i="39"/>
  <c r="I23" i="39"/>
  <c r="F23" i="39"/>
  <c r="E23" i="39"/>
  <c r="N22" i="39"/>
  <c r="M22" i="39"/>
  <c r="J22" i="39"/>
  <c r="I22" i="39"/>
  <c r="F22" i="39"/>
  <c r="E22" i="39"/>
  <c r="N21" i="39"/>
  <c r="M21" i="39"/>
  <c r="J21" i="39"/>
  <c r="I21" i="39"/>
  <c r="F21" i="39"/>
  <c r="E21" i="39"/>
  <c r="N20" i="39"/>
  <c r="M20" i="39"/>
  <c r="J20" i="39"/>
  <c r="I20" i="39"/>
  <c r="F20" i="39"/>
  <c r="E20" i="39"/>
  <c r="N19" i="39"/>
  <c r="M19" i="39"/>
  <c r="J19" i="39"/>
  <c r="I19" i="39"/>
  <c r="F19" i="39"/>
  <c r="E19" i="39"/>
  <c r="N18" i="39"/>
  <c r="M18" i="39"/>
  <c r="J18" i="39"/>
  <c r="I18" i="39"/>
  <c r="F18" i="39"/>
  <c r="E18" i="39"/>
  <c r="N17" i="39"/>
  <c r="M17" i="39"/>
  <c r="J17" i="39"/>
  <c r="I17" i="39"/>
  <c r="F17" i="39"/>
  <c r="E17" i="39"/>
  <c r="N16" i="39"/>
  <c r="M16" i="39"/>
  <c r="J16" i="39"/>
  <c r="I16" i="39"/>
  <c r="F16" i="39"/>
  <c r="E16" i="39"/>
  <c r="N15" i="39"/>
  <c r="M15" i="39"/>
  <c r="J15" i="39"/>
  <c r="I15" i="39"/>
  <c r="F15" i="39"/>
  <c r="E15" i="39"/>
  <c r="N14" i="39"/>
  <c r="M14" i="39"/>
  <c r="J14" i="39"/>
  <c r="I14" i="39"/>
  <c r="F14" i="39"/>
  <c r="E14" i="39"/>
  <c r="N13" i="39"/>
  <c r="M13" i="39"/>
  <c r="J13" i="39"/>
  <c r="I13" i="39"/>
  <c r="F13" i="39"/>
  <c r="E13" i="39"/>
  <c r="N12" i="39"/>
  <c r="M12" i="39"/>
  <c r="J12" i="39"/>
  <c r="I12" i="39"/>
  <c r="F12" i="39"/>
  <c r="E12" i="39"/>
  <c r="N11" i="39"/>
  <c r="M11" i="39"/>
  <c r="J11" i="39"/>
  <c r="I11" i="39"/>
  <c r="F11" i="39"/>
  <c r="E11" i="39"/>
  <c r="N10" i="39"/>
  <c r="M10" i="39"/>
  <c r="J10" i="39"/>
  <c r="I10" i="39"/>
  <c r="F10" i="39"/>
  <c r="E10" i="39"/>
  <c r="N9" i="39"/>
  <c r="M9" i="39"/>
  <c r="J9" i="39"/>
  <c r="I9" i="39"/>
  <c r="F9" i="39"/>
  <c r="E9" i="39"/>
  <c r="N8" i="39"/>
  <c r="M8" i="39"/>
  <c r="J8" i="39"/>
  <c r="I8" i="39"/>
  <c r="F8" i="39"/>
  <c r="E8" i="39"/>
  <c r="N48" i="40" l="1"/>
  <c r="I48" i="40"/>
  <c r="E17" i="6"/>
  <c r="F35" i="9"/>
  <c r="E12" i="6"/>
  <c r="E18" i="6" s="1"/>
  <c r="F17" i="6"/>
  <c r="H25" i="6"/>
  <c r="J48" i="40"/>
  <c r="I15" i="6"/>
  <c r="H15" i="6"/>
  <c r="F35" i="22"/>
  <c r="D17" i="6"/>
  <c r="F35" i="26"/>
  <c r="G27" i="6"/>
  <c r="I30" i="6"/>
  <c r="H30" i="6"/>
  <c r="H33" i="6"/>
  <c r="I33" i="6"/>
  <c r="F35" i="11"/>
  <c r="F8" i="6"/>
  <c r="H8" i="6" s="1"/>
  <c r="I16" i="6"/>
  <c r="F35" i="20"/>
  <c r="F22" i="6"/>
  <c r="I22" i="6" s="1"/>
  <c r="H10" i="6"/>
  <c r="I10" i="6"/>
  <c r="I21" i="6"/>
  <c r="H21" i="6"/>
  <c r="F35" i="32"/>
  <c r="F28" i="6"/>
  <c r="I28" i="6" s="1"/>
  <c r="I34" i="6"/>
  <c r="H34" i="6"/>
  <c r="F35" i="14"/>
  <c r="G13" i="6"/>
  <c r="F35" i="13"/>
  <c r="I24" i="6"/>
  <c r="H24" i="6"/>
  <c r="E11" i="6"/>
  <c r="I25" i="6"/>
  <c r="F35" i="28"/>
  <c r="G31" i="6"/>
  <c r="F11" i="6"/>
  <c r="I9" i="6"/>
  <c r="G11" i="6"/>
  <c r="H9" i="6"/>
  <c r="F35" i="21"/>
  <c r="F23" i="6"/>
  <c r="I23" i="6" s="1"/>
  <c r="F35" i="10"/>
  <c r="G7" i="6"/>
  <c r="D12" i="6"/>
  <c r="F35" i="15"/>
  <c r="G14" i="6"/>
  <c r="I20" i="6"/>
  <c r="H20" i="6"/>
  <c r="I26" i="6"/>
  <c r="H26" i="6"/>
  <c r="F35" i="33"/>
  <c r="G29" i="6"/>
  <c r="I32" i="6"/>
  <c r="H32" i="6"/>
  <c r="H35" i="6"/>
  <c r="I35" i="6"/>
  <c r="F35" i="16"/>
  <c r="F35" i="19"/>
  <c r="F35" i="34"/>
  <c r="F35" i="29"/>
  <c r="F35" i="17"/>
  <c r="F35" i="24"/>
  <c r="F35" i="12"/>
  <c r="F35" i="30"/>
  <c r="F35" i="25"/>
  <c r="F35" i="31"/>
  <c r="F35" i="7"/>
  <c r="F48" i="40"/>
  <c r="E48" i="39"/>
  <c r="E48" i="40"/>
  <c r="F35" i="18"/>
  <c r="F35" i="38"/>
  <c r="M48" i="39"/>
  <c r="M48" i="40"/>
  <c r="I8" i="6" l="1"/>
  <c r="H28" i="6"/>
  <c r="H22" i="6"/>
  <c r="G12" i="6"/>
  <c r="H7" i="6"/>
  <c r="I7" i="6"/>
  <c r="I27" i="6"/>
  <c r="H27" i="6"/>
  <c r="D18" i="6"/>
  <c r="I29" i="6"/>
  <c r="H29" i="6"/>
  <c r="I11" i="6"/>
  <c r="H11" i="6"/>
  <c r="I13" i="6"/>
  <c r="I17" i="6" s="1"/>
  <c r="H13" i="6"/>
  <c r="H17" i="6" s="1"/>
  <c r="G17" i="6"/>
  <c r="I31" i="6"/>
  <c r="H31" i="6"/>
  <c r="F12" i="6"/>
  <c r="F18" i="6" s="1"/>
  <c r="I14" i="6"/>
  <c r="H14" i="6"/>
  <c r="G18" i="6" l="1"/>
  <c r="I18" i="6" s="1"/>
  <c r="I12" i="6"/>
  <c r="H12" i="6"/>
  <c r="H18" i="6" l="1"/>
</calcChain>
</file>

<file path=xl/sharedStrings.xml><?xml version="1.0" encoding="utf-8"?>
<sst xmlns="http://schemas.openxmlformats.org/spreadsheetml/2006/main" count="1697" uniqueCount="242">
  <si>
    <t>Acumulado desde Enero</t>
  </si>
  <si>
    <t>Autoridad Portuaria</t>
  </si>
  <si>
    <t>Total</t>
  </si>
  <si>
    <t>GRANELES LÍQUIDOS</t>
  </si>
  <si>
    <t>GRANELES SÓLIDOS</t>
  </si>
  <si>
    <t>MERCANCÍA GENERAL</t>
  </si>
  <si>
    <t>Bahía de Cádiz</t>
  </si>
  <si>
    <t>Var. (%)</t>
  </si>
  <si>
    <t>Almería</t>
  </si>
  <si>
    <t>Bahía de Algeciras</t>
  </si>
  <si>
    <t>Avilés</t>
  </si>
  <si>
    <t>Alicante</t>
  </si>
  <si>
    <t>Variación</t>
  </si>
  <si>
    <t>Diferencia</t>
  </si>
  <si>
    <t>%</t>
  </si>
  <si>
    <t>CONCEPTO</t>
  </si>
  <si>
    <t>MERCANCÍAS SEGÚN SU PRESENTACIÓN</t>
  </si>
  <si>
    <t>OTRAS MERCANCÍAS</t>
  </si>
  <si>
    <t>A Coruña</t>
  </si>
  <si>
    <t>Datos en toneladas salvo indicación expresa</t>
  </si>
  <si>
    <t>RESUMEN DEL TRÁFICO PORTUARIO</t>
  </si>
  <si>
    <t>Graneles líquidos</t>
  </si>
  <si>
    <t>Graneles sólidos</t>
  </si>
  <si>
    <t>Mercancía general</t>
  </si>
  <si>
    <t>En contenedores</t>
  </si>
  <si>
    <t>Convencional</t>
  </si>
  <si>
    <t>SUBTOTAL</t>
  </si>
  <si>
    <t>Pesca</t>
  </si>
  <si>
    <t>Avituallamiento</t>
  </si>
  <si>
    <t>Combustibles líquidos</t>
  </si>
  <si>
    <t>Trafico interior</t>
  </si>
  <si>
    <t>TRÁFICO PORTUARIO TOTAL (*)</t>
  </si>
  <si>
    <t>Mercancías en tránsito</t>
  </si>
  <si>
    <t>Tráfico ro-ro</t>
  </si>
  <si>
    <t>Total (t)</t>
  </si>
  <si>
    <t>UTIS (uds.)</t>
  </si>
  <si>
    <t>Contenedores (TEUS)</t>
  </si>
  <si>
    <t>Buques mercantes</t>
  </si>
  <si>
    <t>Pasajeros (nº)</t>
  </si>
  <si>
    <t>Automóviles (uds.)</t>
  </si>
  <si>
    <t>En tránsito</t>
  </si>
  <si>
    <t>Total número</t>
  </si>
  <si>
    <t>Total GT</t>
  </si>
  <si>
    <t>Cruceros (nº)</t>
  </si>
  <si>
    <t>En régimen de transporte</t>
  </si>
  <si>
    <t>De crucero</t>
  </si>
  <si>
    <t>En régimen de pasaje</t>
  </si>
  <si>
    <t>RESUMEN DE MERCANCÍAS SEGÚN SU NATURALEZA Y PRESENTACIÓN</t>
  </si>
  <si>
    <t>OTROS DATOS DE TRÁFICO</t>
  </si>
  <si>
    <t>(*) Incluye cargas, descargas, tránsito, transbordo y taras</t>
  </si>
  <si>
    <t>1. TRÁFICO PORTUARIO TOTAL</t>
  </si>
  <si>
    <t>Datos en toneladas</t>
  </si>
  <si>
    <t>Incluye cargas, descargas, tránsito, transbordo y taras</t>
  </si>
  <si>
    <t>Taras de contenedores</t>
  </si>
  <si>
    <t>1.1. MERCANCÍAS SEGÚN SU PRESENTACIÓN</t>
  </si>
  <si>
    <t>2. GRANELES LÍQUIDOS</t>
  </si>
  <si>
    <t>Incluye cargas, descargas, tránsito y transbordo</t>
  </si>
  <si>
    <t>3. GRANELES SÓLIDOS</t>
  </si>
  <si>
    <t>4. MERCANCÍA GENERAL</t>
  </si>
  <si>
    <t>4.1. MERCANCÍA GENERAL EN CONTENEDORES</t>
  </si>
  <si>
    <t>5. PESCA</t>
  </si>
  <si>
    <t>6. AVITUALLAMIENTO</t>
  </si>
  <si>
    <t>6.1. AVITUALLAMIENTO DE COMBUSTIBLES LÍQUIDOS</t>
  </si>
  <si>
    <t>7. TRÁFICO INTERIOR</t>
  </si>
  <si>
    <t>8. MERCANCÍAS EN TRÁNSITO</t>
  </si>
  <si>
    <t>Incluye cargas y descargas en tránsito y taras</t>
  </si>
  <si>
    <t>8.1. MERCANCÍAS EN TRÁNSITO EN CONTENEDORES</t>
  </si>
  <si>
    <t>9. TRÁFICO RO-RO</t>
  </si>
  <si>
    <t>Datos en unidades</t>
  </si>
  <si>
    <t>Incluye camiones, remolques, semirremolques, plataformas, cabezas tractoras, furgones y otros equipos</t>
  </si>
  <si>
    <t>9.1. UNIDADES DE TRANSPORTE INTERMODAL RO-RO</t>
  </si>
  <si>
    <t>10. CONTENEDORES</t>
  </si>
  <si>
    <t>Datos en TEUS</t>
  </si>
  <si>
    <t>10.1. CONTENEDORES EN TRÁNSITO</t>
  </si>
  <si>
    <t>Incluye cargas, descargas y navegación de exterior</t>
  </si>
  <si>
    <t>11.1. BUQUES MERCANTES (G.T.)</t>
  </si>
  <si>
    <t>11. BUQUES MERCANTES (NÚMERO)</t>
  </si>
  <si>
    <t>Datos en número</t>
  </si>
  <si>
    <t>Incluye tanques, graneleros, carga general, portacontenedores, ro-ro, de pasaje y otros buques mercantes</t>
  </si>
  <si>
    <t>Datos en GT</t>
  </si>
  <si>
    <t>11.2. BUQUES DE CRUCERO (NÚMERO)</t>
  </si>
  <si>
    <t>Incluye embarques, desembarques y tránsito</t>
  </si>
  <si>
    <t>12. PASAJEROS EN RÉGIMEN DE TRANSPORTE Y DE CRUCERO</t>
  </si>
  <si>
    <t>Incluye cargas de combustibles líquidos</t>
  </si>
  <si>
    <t>12.2. PASAJEROS DE CRUCERO</t>
  </si>
  <si>
    <t>13.1. AUTOMÓVILES EN RÉGIMEN DE PASAJE</t>
  </si>
  <si>
    <t>Incluye embarques y desembarques</t>
  </si>
  <si>
    <t>Incluye descargas de peces, moluscos, crustáceos y otros productos</t>
  </si>
  <si>
    <t>12.1. PASAJEROS EN RÉGIMEN DE TRANSPORTE</t>
  </si>
  <si>
    <t>MERCANCÍAS SEGÚN SU NATURALEZA</t>
  </si>
  <si>
    <t>Acumulado desde enero</t>
  </si>
  <si>
    <t>Grupo energético</t>
  </si>
  <si>
    <t>Petróleo crudo</t>
  </si>
  <si>
    <t>Fueloil</t>
  </si>
  <si>
    <t>Gasoil</t>
  </si>
  <si>
    <t>Gasolina</t>
  </si>
  <si>
    <t>Otros productos petrolíferos</t>
  </si>
  <si>
    <t>Gases energéticos de petróleo</t>
  </si>
  <si>
    <t>Carbón y coque de petróleo</t>
  </si>
  <si>
    <t>Gas natural</t>
  </si>
  <si>
    <t>Biocombustibles</t>
  </si>
  <si>
    <t>Grupo siderometalúrgico</t>
  </si>
  <si>
    <t>Mineral de hierro</t>
  </si>
  <si>
    <t>Otros minerales y residuos metálicos</t>
  </si>
  <si>
    <t>Chatarra de hierro</t>
  </si>
  <si>
    <t>Productos siderúrgicos</t>
  </si>
  <si>
    <t>Otros productos metalúrgicos</t>
  </si>
  <si>
    <t>Grupo minerales no metálicos</t>
  </si>
  <si>
    <t>Sal común</t>
  </si>
  <si>
    <t>Otros minerales no metálicos</t>
  </si>
  <si>
    <t>Grupo abonos</t>
  </si>
  <si>
    <t>Fosfatos</t>
  </si>
  <si>
    <t>Potasas</t>
  </si>
  <si>
    <t>Abonos naturales y artificiales</t>
  </si>
  <si>
    <t>Grupo productos químicos</t>
  </si>
  <si>
    <t>Productos químicos</t>
  </si>
  <si>
    <t>Grupo materiales de construcción</t>
  </si>
  <si>
    <t>Asfalto</t>
  </si>
  <si>
    <t>Cemento y clínker</t>
  </si>
  <si>
    <t>Materiales de construcción elaborados</t>
  </si>
  <si>
    <t>Grupo agroganadero y alimentario</t>
  </si>
  <si>
    <t>Cereales y sus harinas</t>
  </si>
  <si>
    <t>Habas de soja</t>
  </si>
  <si>
    <t>Frutas, hortalizas y legumbres</t>
  </si>
  <si>
    <t>Vinos, bebidas, alcoholes y derivados</t>
  </si>
  <si>
    <t>Conservas</t>
  </si>
  <si>
    <t>Tabaco, cacao, café y especias</t>
  </si>
  <si>
    <t>Aceites y grasas</t>
  </si>
  <si>
    <t>Otros productos alimenticios</t>
  </si>
  <si>
    <t>Pescado congelado y refrigerado</t>
  </si>
  <si>
    <t>Piensos y forrajes</t>
  </si>
  <si>
    <t>Grupo otras mercancías</t>
  </si>
  <si>
    <t>Maderas y corcho</t>
  </si>
  <si>
    <t>Papel y pasta</t>
  </si>
  <si>
    <t>Maquinaria, aparatos, herramientas y respuestos</t>
  </si>
  <si>
    <t>Resto de mercancías</t>
  </si>
  <si>
    <t>Grupo vehículos y elementos de transporte</t>
  </si>
  <si>
    <t>Vehículos y sus piezas</t>
  </si>
  <si>
    <t>Taras de equipamiento ro-ro</t>
  </si>
  <si>
    <t>Tara de contenedores</t>
  </si>
  <si>
    <t>TOTAL MERCANCÍAS SEGÚN SU NATURALEZA Y PRESENTACIÓN  (*)</t>
  </si>
  <si>
    <t>Melilla</t>
  </si>
  <si>
    <t>Málaga</t>
  </si>
  <si>
    <t>Marín y Ría de Pontevedra</t>
  </si>
  <si>
    <t>Gijón</t>
  </si>
  <si>
    <t>Ferrol-San Cibrao</t>
  </si>
  <si>
    <t>Cartagena</t>
  </si>
  <si>
    <t>Bilbao</t>
  </si>
  <si>
    <t>Las Palmas</t>
  </si>
  <si>
    <t>Ceuta</t>
  </si>
  <si>
    <t>Barcelona</t>
  </si>
  <si>
    <t>Huelva</t>
  </si>
  <si>
    <t>Castellón</t>
  </si>
  <si>
    <t>Motril</t>
  </si>
  <si>
    <t>TOTAL</t>
  </si>
  <si>
    <t>(graneles líquidos, graneles sólidos y mercancía general)</t>
  </si>
  <si>
    <t>13.2. AUTOMÓVILES EN RÉGIMEN DE MERCANCÍA</t>
  </si>
  <si>
    <t>Incluye tractores, autobuses, turismos, camiones, vehículos especiales, motocicletas y resto</t>
  </si>
  <si>
    <t>Incluye inicio, fin de línea y tránsito</t>
  </si>
  <si>
    <t>Incluye cargas, descargas y navegación de cabotaje</t>
  </si>
  <si>
    <t>Incluye cargas de combustibles líquidos, agua, hielo, provisiones y varios</t>
  </si>
  <si>
    <t>Incluye buques de crucero en cualquier tipo de situación (sin indicencias, en reparación, en avituallamiento, en construcción, en desguace e inactivo)</t>
  </si>
  <si>
    <t xml:space="preserve"> TOTAL MERCANCÍAS SEGÚN SU NATURALEZA Y PRESENTACIÓN  (*)</t>
  </si>
  <si>
    <t>En régimen de mercancía</t>
  </si>
  <si>
    <t>Fecha: 7/12/2023</t>
  </si>
  <si>
    <t>Pasaia</t>
  </si>
  <si>
    <t>Maquinaria, aparatos, herramientas y repuestos</t>
  </si>
  <si>
    <t>Baleares</t>
  </si>
  <si>
    <t>Santa Cruz de Tenerife</t>
  </si>
  <si>
    <t>Santander</t>
  </si>
  <si>
    <t>Sevilla</t>
  </si>
  <si>
    <t>Tarragona</t>
  </si>
  <si>
    <t>Valencia</t>
  </si>
  <si>
    <t>Vigo</t>
  </si>
  <si>
    <t>Vilagarcía</t>
  </si>
  <si>
    <t>Mayo</t>
  </si>
  <si>
    <t xml:space="preserve"> Mayo de 2025</t>
  </si>
  <si>
    <t>Fecha: 23/06/2025</t>
  </si>
  <si>
    <t>1. IMPORTACIONES TOTALES</t>
  </si>
  <si>
    <t xml:space="preserve">Mayo </t>
  </si>
  <si>
    <t>Fecha: 22/06/2025</t>
  </si>
  <si>
    <t>Var.(%)</t>
  </si>
  <si>
    <t>No incluye tránsito, ni taras ni transbordo</t>
  </si>
  <si>
    <t>1.1. IMPORTACIONES DE GRANELES LÍQUIDOS</t>
  </si>
  <si>
    <t>1.2. IMPORTACIONES DE GRANELES SÓLIDOS</t>
  </si>
  <si>
    <t>1.3. IMPORTACIONES DE MERCANCÍA GENERAL</t>
  </si>
  <si>
    <t>2. EXPORTACIONES TOTALES</t>
  </si>
  <si>
    <t>2.1. EXPORTACIONES DE GRANELES LÍQUIDOS</t>
  </si>
  <si>
    <t>2.2. EXPORTACIONES DE GRANELES SÓLIDOS</t>
  </si>
  <si>
    <t>2.3. EXPORTACIONES DE MERCANCÍA GENERAL</t>
  </si>
  <si>
    <t>EVOLUCIÓN MENSUAL (toneladas)</t>
  </si>
  <si>
    <t>En la celda del mes actual del 2022 y 2021 copiar la fórmula del mes anterior y reemplazar el número del mes</t>
  </si>
  <si>
    <t>Año 2021: de enero al mes actual la fórmula está vinculada al resumen 2022 del mes correspondiente, para que los datos sean los más actualizados; para el resto de meses de 2021 la fórmula está vinculada al resumen 2021</t>
  </si>
  <si>
    <t xml:space="preserve">Gráfico 2022: incluir en Selcción datos el mes actual </t>
  </si>
  <si>
    <t>Fecha: 22/6/2025</t>
  </si>
  <si>
    <t>TRAFICO TOTAL</t>
  </si>
  <si>
    <t>GRANELES LIQUIDOS</t>
  </si>
  <si>
    <t>GRANELES SOLIDOS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</si>
  <si>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</si>
  <si>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</si>
  <si>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</si>
  <si>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</si>
  <si>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</si>
  <si>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</si>
  <si>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</si>
  <si>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</si>
  <si>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</si>
  <si>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</si>
  <si>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</si>
  <si>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</si>
  <si>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MERCANCIA GENERAL</t>
  </si>
  <si>
    <t>MERCANCIAS EN CONTENEDORES</t>
  </si>
  <si>
    <t>TEUS</t>
  </si>
  <si>
    <t>EVOLUCIÓN MENSUAL (%)</t>
  </si>
  <si>
    <t>Copiar la fórmula del mes anterior y actualizar de la siguiente forma:</t>
  </si>
  <si>
    <t>Tráfico total: la fórmula debe recoger de la celda AFx a la celda AF9 (para 2022) y de la celda AEx a la AE9 para 2021. Lo mismo para GL y GS pero cambiando la columna</t>
  </si>
  <si>
    <t>Mercancía General: la fórmula debe recoger de la celda AFx a la celda AF36 (para el 2022) y de la celda AEx a la AE36 para el 2021. Igual para M.en contenedores y Teus cambiando la columna</t>
  </si>
  <si>
    <t>Gráfico 2022: se incluirá en Selección datos el mes actual</t>
  </si>
  <si>
    <t>AFx a AF9</t>
  </si>
  <si>
    <t>AEx a AE9</t>
  </si>
  <si>
    <t>AFx a AF36</t>
  </si>
  <si>
    <t>AEx a AE36</t>
  </si>
  <si>
    <t>EVOLUCIÓN INTERANUAL (millones de toneladas)</t>
  </si>
  <si>
    <t>Añadir el mes actual en cada columna y copiar la fórmula del mes anterior, que habrá que cambiar de la siguiente forma:</t>
  </si>
  <si>
    <t>Tráfico total: la fórmula debe recoger de la celda AFx a la celda AF9 (para 2022) y de la celda AE20 a la AEx para 2021. Lo mismo para GL y GS pero cambiando la columna</t>
  </si>
  <si>
    <t>Mercancía General: la fórmula debe recoger de la celda AFx a la celda AF36 (para el 2022) y de la celda AE47 a la Aex para el 2021. Igual para M.en contenedores y Teus cambiando la columna</t>
  </si>
  <si>
    <t>En los gráficos se cambiará la Selección datos para que coja los datos del mes y los once meses anteriores</t>
  </si>
  <si>
    <t>Se marcará en gris la fila con los datos del mes anterior que ya no está en la Selección datos</t>
  </si>
  <si>
    <t>AE20 a AEx</t>
  </si>
  <si>
    <t xml:space="preserve">TEUS </t>
  </si>
  <si>
    <t>AE47 a AEx</t>
  </si>
  <si>
    <t>EVOLUCIÓN INTERANUAL (%)</t>
  </si>
  <si>
    <t>Tráfico total: la fórmula debe recoger de la celda AFx a la celda AF9 (para 2022) y de la celda AE20 a la AEx para 2021; también de la celda Aey a AE9 para el 2021 y de AD20 a Adx para 2020. Lo mismo para GL y GS pero cambiando la columna</t>
  </si>
  <si>
    <t>Mercancía General: la fórmula debe recoger de la celda AFx a la celda AF36 (para el 2022) y de la celda AE47 a la AEx para el 2021; además de la celda AEy a la AE36 para 2021 y de AD47 a Adx para 2020. Igual para M.en contenedores y Teus cambiando la columna</t>
  </si>
  <si>
    <t>AEy a AE9</t>
  </si>
  <si>
    <t>AD20 a ADx</t>
  </si>
  <si>
    <t>AEy a AE36</t>
  </si>
  <si>
    <t>AD47 a ADx</t>
  </si>
  <si>
    <t>10.2. CONTENEDORES ORIGEN-DESTINO NACIONAL</t>
  </si>
  <si>
    <t>10.3. CONTENEDORES IMPORT-EXPORT</t>
  </si>
  <si>
    <t>Origen-destino nacional</t>
  </si>
  <si>
    <t>Import-Export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</si>
</sst>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d\-m\-yyyy;@"/>
    <numFmt numFmtId="165" formatCode="#,##0.0_ ;[Red]\-#,##0.0\ "/>
    <numFmt numFmtId="166" formatCode="#,##0_ ;[Red]\-#,##0\ "/>
    <numFmt numFmtId="167" formatCode="0.0"/>
    <numFmt numFmtId="168" formatCode="#,##0.0"/>
    <numFmt numFmtId="169" formatCode="[$-C0A]mmm\-yy;@"/>
    <numFmt numFmtId="170" formatCode="[$-C0A]mmmm\-yy;@"/>
  </numFmts>
  <fonts count="46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i/>
      <sz val="15"/>
      <color theme="1"/>
      <name val="Calibri"/>
      <family val="2"/>
      <scheme val="minor"/>
    </font>
    <font>
      <sz val="2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b/>
      <sz val="16"/>
      <color theme="4" tint="-0.49992370372631001"/>
      <name val="Calibri"/>
      <family val="2"/>
      <scheme val="minor"/>
    </font>
    <font>
      <sz val="9"/>
      <color theme="1"/>
      <name val="Calibri"/>
      <family val="2"/>
      <scheme val="minor"/>
    </font>
    <font>
      <i/>
      <sz val="8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i/>
      <sz val="9"/>
      <color theme="1"/>
      <name val="Calibri"/>
      <family val="2"/>
      <scheme val="minor"/>
    </font>
    <font>
      <sz val="28"/>
      <color rgb="FF0A0943"/>
      <name val="Archivo"/>
      <family val="2"/>
    </font>
    <font>
      <sz val="11"/>
      <color theme="1"/>
      <name val="Archivo"/>
      <family val="2"/>
    </font>
    <font>
      <sz val="11"/>
      <name val="Calibri"/>
      <family val="2"/>
      <scheme val="minor"/>
    </font>
    <font>
      <i/>
      <sz val="8"/>
      <color theme="1"/>
      <name val="Arial"/>
      <family val="2"/>
    </font>
    <font>
      <sz val="9"/>
      <color theme="1"/>
      <name val="Arial"/>
      <family val="2"/>
    </font>
    <font>
      <b/>
      <sz val="16"/>
      <color rgb="FF0A0A44"/>
      <name val="Arial"/>
      <family val="2"/>
    </font>
    <font>
      <b/>
      <sz val="8"/>
      <color rgb="FF363636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sz val="8"/>
      <color rgb="FF363636"/>
      <name val="Arial"/>
      <family val="2"/>
    </font>
    <font>
      <sz val="11"/>
      <color theme="0"/>
      <name val="Calibri"/>
      <family val="2"/>
      <scheme val="minor"/>
    </font>
    <font>
      <b/>
      <sz val="9"/>
      <color theme="0"/>
      <name val="Arial"/>
      <family val="2"/>
    </font>
    <font>
      <i/>
      <sz val="9"/>
      <color rgb="FFFF0000"/>
      <name val="Arial"/>
      <family val="2"/>
    </font>
    <font>
      <sz val="11"/>
      <color theme="1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8"/>
      <color theme="0"/>
      <name val="Arial"/>
      <family val="2"/>
    </font>
    <font>
      <sz val="12"/>
      <color rgb="FF0A0A44"/>
      <name val="Arial"/>
      <family val="2"/>
    </font>
    <font>
      <b/>
      <sz val="10"/>
      <color theme="0"/>
      <name val="Arial"/>
      <family val="2"/>
    </font>
    <font>
      <b/>
      <sz val="10"/>
      <color rgb="FF363636"/>
      <name val="Arial"/>
      <family val="2"/>
    </font>
    <font>
      <sz val="10"/>
      <color rgb="FF363636"/>
      <name val="Arial"/>
      <family val="2"/>
    </font>
    <font>
      <b/>
      <sz val="9"/>
      <color theme="1"/>
      <name val="Arial"/>
      <family val="2"/>
    </font>
    <font>
      <i/>
      <sz val="10"/>
      <color theme="1"/>
      <name val="Arial"/>
      <family val="2"/>
    </font>
    <font>
      <sz val="12"/>
      <color theme="1"/>
      <name val="Arial"/>
      <family val="2"/>
    </font>
    <font>
      <sz val="11"/>
      <color rgb="FFFF000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20"/>
      <color rgb="FF0A0A44"/>
      <name val="Arial"/>
      <family val="2"/>
    </font>
    <font>
      <sz val="11"/>
      <color theme="0"/>
      <name val="Arial"/>
      <family val="2"/>
    </font>
    <font>
      <b/>
      <sz val="14"/>
      <color theme="1"/>
      <name val="Arial"/>
      <family val="2"/>
    </font>
    <font>
      <b/>
      <sz val="11"/>
      <color theme="0"/>
      <name val="Arial"/>
      <family val="2"/>
    </font>
    <font>
      <b/>
      <sz val="16"/>
      <color rgb="FF00408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A7BCE3"/>
        <bgColor indexed="64"/>
      </patternFill>
    </fill>
    <fill>
      <patternFill patternType="solid">
        <fgColor rgb="FFD9E1F2"/>
        <bgColor indexed="64"/>
      </patternFill>
    </fill>
    <fill>
      <patternFill patternType="solid">
        <fgColor rgb="FF0A0A44"/>
        <bgColor indexed="64"/>
      </patternFill>
    </fill>
    <fill>
      <patternFill patternType="solid">
        <fgColor theme="0"/>
        <bgColor indexed="64"/>
      </patternFill>
    </fill>
  </fills>
  <borders count="75">
    <border>
      <left/>
      <right/>
      <top/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 style="thin">
        <color theme="0"/>
      </right>
      <top/>
      <bottom/>
      <diagonal/>
    </border>
    <border>
      <left style="thin">
        <color rgb="FFA7BCE3"/>
      </left>
      <right style="thin">
        <color rgb="FFA7BCE3"/>
      </right>
      <top style="thin">
        <color theme="0"/>
      </top>
      <bottom/>
      <diagonal/>
    </border>
    <border>
      <left/>
      <right style="thin">
        <color auto="1"/>
      </right>
      <top style="thin">
        <color theme="0"/>
      </top>
      <bottom style="thin">
        <color theme="0"/>
      </bottom>
      <diagonal/>
    </border>
    <border>
      <left style="thin">
        <color auto="1"/>
      </left>
      <right/>
      <top style="thin">
        <color auto="1"/>
      </top>
      <bottom style="thin">
        <color theme="0"/>
      </bottom>
      <diagonal/>
    </border>
    <border>
      <left/>
      <right/>
      <top style="thin">
        <color auto="1"/>
      </top>
      <bottom style="thin">
        <color theme="0"/>
      </bottom>
      <diagonal/>
    </border>
    <border>
      <left style="thin">
        <color rgb="FF0A0A44"/>
      </left>
      <right/>
      <top style="thin">
        <color theme="0"/>
      </top>
      <bottom style="thin">
        <color theme="0"/>
      </bottom>
      <diagonal/>
    </border>
    <border>
      <left style="thin">
        <color auto="1"/>
      </left>
      <right/>
      <top style="thin">
        <color theme="0"/>
      </top>
      <bottom style="thin">
        <color theme="0"/>
      </bottom>
      <diagonal/>
    </border>
    <border>
      <left style="thin">
        <color auto="1"/>
      </left>
      <right/>
      <top style="thin">
        <color theme="0"/>
      </top>
      <bottom style="thin">
        <color auto="1"/>
      </bottom>
      <diagonal/>
    </border>
    <border>
      <left/>
      <right/>
      <top style="thin">
        <color theme="0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theme="0"/>
      </bottom>
      <diagonal/>
    </border>
    <border>
      <left/>
      <right style="thin">
        <color auto="1"/>
      </right>
      <top style="thin">
        <color theme="0"/>
      </top>
      <bottom style="thin">
        <color auto="1"/>
      </bottom>
      <diagonal/>
    </border>
    <border>
      <left style="thin">
        <color theme="0"/>
      </left>
      <right/>
      <top style="thin">
        <color auto="1"/>
      </top>
      <bottom style="thin">
        <color theme="0"/>
      </bottom>
      <diagonal/>
    </border>
    <border>
      <left style="thin">
        <color rgb="FF0A0A44"/>
      </left>
      <right/>
      <top style="thin">
        <color auto="1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auto="1"/>
      </bottom>
      <diagonal/>
    </border>
    <border>
      <left style="thin">
        <color rgb="FF0A0A44"/>
      </left>
      <right/>
      <top style="thin">
        <color theme="0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theme="0"/>
      </left>
      <right style="thin">
        <color theme="0"/>
      </right>
      <top style="thin">
        <color auto="1"/>
      </top>
      <bottom style="thin">
        <color auto="1"/>
      </bottom>
      <diagonal/>
    </border>
    <border>
      <left style="thin">
        <color theme="0"/>
      </left>
      <right/>
      <top style="thin">
        <color auto="1"/>
      </top>
      <bottom style="thin">
        <color auto="1"/>
      </bottom>
      <diagonal/>
    </border>
    <border>
      <left style="thin">
        <color rgb="FF0A0A44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/>
      <diagonal/>
    </border>
    <border>
      <left/>
      <right/>
      <top style="thin">
        <color theme="0" tint="-0.14996795556505021"/>
      </top>
      <bottom/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/>
      <right style="thin">
        <color theme="0"/>
      </right>
      <top style="thin">
        <color theme="0"/>
      </top>
      <bottom style="thin">
        <color theme="2" tint="-9.9917600024414813E-2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2" tint="-9.9917600024414813E-2"/>
      </bottom>
      <diagonal/>
    </border>
    <border>
      <left style="thin">
        <color theme="0"/>
      </left>
      <right/>
      <top/>
      <bottom style="thin">
        <color theme="0" tint="-0.14996795556505021"/>
      </bottom>
      <diagonal/>
    </border>
    <border>
      <left style="thin">
        <color theme="0"/>
      </left>
      <right/>
      <top style="thin">
        <color theme="0" tint="-0.14996795556505021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auto="1"/>
      </bottom>
      <diagonal/>
    </border>
    <border>
      <left style="thin">
        <color theme="0"/>
      </left>
      <right style="thin">
        <color rgb="FFFFFFFF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rgb="FFFFFFFF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rgb="FFFFFFFF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rgb="FFFFFFFF"/>
      </bottom>
      <diagonal/>
    </border>
    <border>
      <left style="thin">
        <color theme="0"/>
      </left>
      <right style="thin">
        <color rgb="FFFFFFFF"/>
      </right>
      <top/>
      <bottom style="thin">
        <color theme="0"/>
      </bottom>
      <diagonal/>
    </border>
    <border>
      <left/>
      <right style="thin">
        <color rgb="FFFFFFFF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auto="1"/>
      </top>
      <bottom style="thin">
        <color rgb="FFFFFFFF"/>
      </bottom>
      <diagonal/>
    </border>
    <border>
      <left style="thin">
        <color rgb="FFFFFFFF"/>
      </left>
      <right style="thin">
        <color rgb="FFFFFFFF"/>
      </right>
      <top style="thin">
        <color auto="1"/>
      </top>
      <bottom style="thin">
        <color auto="1"/>
      </bottom>
      <diagonal/>
    </border>
    <border>
      <left style="thin">
        <color rgb="FFFFFFFF"/>
      </left>
      <right style="thin">
        <color rgb="FF0A0A44"/>
      </right>
      <top style="thin">
        <color auto="1"/>
      </top>
      <bottom style="thin">
        <color auto="1"/>
      </bottom>
      <diagonal/>
    </border>
    <border>
      <left style="thin">
        <color rgb="FF0A0A44"/>
      </left>
      <right/>
      <top style="thin">
        <color auto="1"/>
      </top>
      <bottom style="thin">
        <color rgb="FFFFFFFF"/>
      </bottom>
      <diagonal/>
    </border>
    <border>
      <left/>
      <right/>
      <top style="thin">
        <color auto="1"/>
      </top>
      <bottom style="thin">
        <color rgb="FFFFFFFF"/>
      </bottom>
      <diagonal/>
    </border>
    <border>
      <left/>
      <right style="thin">
        <color auto="1"/>
      </right>
      <top style="thin">
        <color auto="1"/>
      </top>
      <bottom style="thin">
        <color rgb="FFFFFFFF"/>
      </bottom>
      <diagonal/>
    </border>
    <border>
      <left style="thin">
        <color auto="1"/>
      </left>
      <right/>
      <top style="thin">
        <color auto="1"/>
      </top>
      <bottom style="thin">
        <color rgb="FFFFFFFF"/>
      </bottom>
      <diagonal/>
    </border>
    <border>
      <left style="thin">
        <color theme="0"/>
      </left>
      <right style="thin">
        <color rgb="FFFFFFFF"/>
      </right>
      <top style="thin">
        <color theme="0"/>
      </top>
      <bottom style="thin">
        <color auto="1"/>
      </bottom>
      <diagonal/>
    </border>
    <border>
      <left/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/>
      <right style="thin">
        <color theme="0"/>
      </right>
      <top style="thin">
        <color theme="0"/>
      </top>
      <bottom style="thin">
        <color rgb="FFFFFFFF"/>
      </bottom>
      <diagonal/>
    </border>
    <border>
      <left/>
      <right style="thin">
        <color rgb="FFFFFFFF"/>
      </right>
      <top/>
      <bottom style="thin">
        <color rgb="FFFFFFFF"/>
      </bottom>
      <diagonal/>
    </border>
    <border>
      <left style="thin">
        <color rgb="FFFFFFFF"/>
      </left>
      <right style="thin">
        <color rgb="FFFFFFFF"/>
      </right>
      <top/>
      <bottom style="thin">
        <color rgb="FFFFFFFF"/>
      </bottom>
      <diagonal/>
    </border>
    <border>
      <left/>
      <right/>
      <top/>
      <bottom style="thin">
        <color theme="2" tint="-9.9948118533890809E-2"/>
      </bottom>
      <diagonal/>
    </border>
    <border>
      <left/>
      <right/>
      <top style="thin">
        <color theme="2" tint="-9.9948118533890809E-2"/>
      </top>
      <bottom/>
      <diagonal/>
    </border>
    <border>
      <left style="thin">
        <color theme="0"/>
      </left>
      <right/>
      <top/>
      <bottom style="thin">
        <color theme="2" tint="-9.9948118533890809E-2"/>
      </bottom>
      <diagonal/>
    </border>
    <border>
      <left style="thin">
        <color theme="0"/>
      </left>
      <right/>
      <top style="thin">
        <color theme="2" tint="-9.9948118533890809E-2"/>
      </top>
      <bottom/>
      <diagonal/>
    </border>
    <border>
      <left/>
      <right style="thin">
        <color theme="0"/>
      </right>
      <top style="thin">
        <color theme="0"/>
      </top>
      <bottom style="thin">
        <color theme="2" tint="-9.9948118533890809E-2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2" tint="-9.9948118533890809E-2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</borders>
  <cellStyleXfs count="2">
    <xf numFmtId="0" fontId="0" fillId="0" borderId="0"/>
    <xf numFmtId="0" fontId="39" fillId="0" borderId="0"/>
  </cellStyleXfs>
  <cellXfs count="278">
    <xf numFmtId="0" fontId="0" fillId="0" borderId="0" xfId="0"/>
    <xf numFmtId="0" fontId="3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4" fillId="0" borderId="0" xfId="0" applyFont="1"/>
    <xf numFmtId="0" fontId="2" fillId="0" borderId="0" xfId="0" applyFont="1"/>
    <xf numFmtId="0" fontId="6" fillId="0" borderId="0" xfId="0" applyFont="1"/>
    <xf numFmtId="0" fontId="0" fillId="0" borderId="1" xfId="0" applyBorder="1"/>
    <xf numFmtId="164" fontId="7" fillId="0" borderId="0" xfId="0" applyNumberFormat="1" applyFont="1"/>
    <xf numFmtId="0" fontId="8" fillId="0" borderId="0" xfId="0" applyFont="1" applyAlignment="1">
      <alignment horizontal="right"/>
    </xf>
    <xf numFmtId="0" fontId="9" fillId="0" borderId="0" xfId="0" applyFont="1" applyAlignment="1">
      <alignment horizontal="left"/>
    </xf>
    <xf numFmtId="0" fontId="10" fillId="0" borderId="0" xfId="0" applyFont="1" applyAlignment="1">
      <alignment horizontal="left"/>
    </xf>
    <xf numFmtId="0" fontId="11" fillId="0" borderId="0" xfId="0" applyFont="1" applyAlignment="1">
      <alignment horizontal="center"/>
    </xf>
    <xf numFmtId="0" fontId="9" fillId="0" borderId="0" xfId="0" applyFont="1" applyAlignment="1">
      <alignment horizontal="left" vertical="top"/>
    </xf>
    <xf numFmtId="0" fontId="7" fillId="0" borderId="0" xfId="0" applyFont="1"/>
    <xf numFmtId="0" fontId="13" fillId="0" borderId="0" xfId="0" applyFont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0" fillId="0" borderId="9" xfId="0" applyBorder="1"/>
    <xf numFmtId="0" fontId="0" fillId="0" borderId="10" xfId="0" applyBorder="1"/>
    <xf numFmtId="0" fontId="0" fillId="0" borderId="11" xfId="0" applyBorder="1"/>
    <xf numFmtId="0" fontId="0" fillId="0" borderId="12" xfId="0" applyBorder="1"/>
    <xf numFmtId="0" fontId="0" fillId="0" borderId="13" xfId="0" applyBorder="1"/>
    <xf numFmtId="0" fontId="0" fillId="0" borderId="14" xfId="0" applyBorder="1"/>
    <xf numFmtId="0" fontId="0" fillId="0" borderId="15" xfId="0" applyBorder="1"/>
    <xf numFmtId="0" fontId="14" fillId="0" borderId="7" xfId="0" applyFont="1" applyBorder="1"/>
    <xf numFmtId="0" fontId="15" fillId="0" borderId="7" xfId="0" applyFont="1" applyBorder="1"/>
    <xf numFmtId="0" fontId="18" fillId="0" borderId="0" xfId="0" applyFont="1" applyAlignment="1">
      <alignment vertical="center"/>
    </xf>
    <xf numFmtId="0" fontId="19" fillId="0" borderId="0" xfId="0" applyFont="1" applyAlignment="1">
      <alignment vertical="center"/>
    </xf>
    <xf numFmtId="0" fontId="21" fillId="0" borderId="0" xfId="0" applyFont="1"/>
    <xf numFmtId="0" fontId="23" fillId="2" borderId="4" xfId="0" applyFont="1" applyFill="1" applyBorder="1" applyAlignment="1">
      <alignment horizontal="left" vertical="center"/>
    </xf>
    <xf numFmtId="0" fontId="23" fillId="2" borderId="8" xfId="0" applyFont="1" applyFill="1" applyBorder="1" applyAlignment="1">
      <alignment horizontal="left" vertical="center"/>
    </xf>
    <xf numFmtId="0" fontId="7" fillId="0" borderId="1" xfId="0" applyFont="1" applyBorder="1"/>
    <xf numFmtId="0" fontId="12" fillId="0" borderId="1" xfId="0" applyFont="1" applyBorder="1"/>
    <xf numFmtId="0" fontId="24" fillId="0" borderId="0" xfId="0" applyFont="1"/>
    <xf numFmtId="0" fontId="22" fillId="3" borderId="16" xfId="0" applyFont="1" applyFill="1" applyBorder="1" applyAlignment="1">
      <alignment horizontal="left" vertical="center"/>
    </xf>
    <xf numFmtId="0" fontId="20" fillId="3" borderId="10" xfId="0" applyFont="1" applyFill="1" applyBorder="1" applyAlignment="1">
      <alignment horizontal="right" vertical="center"/>
    </xf>
    <xf numFmtId="0" fontId="20" fillId="4" borderId="4" xfId="0" applyFont="1" applyFill="1" applyBorder="1" applyAlignment="1">
      <alignment horizontal="left" vertical="center"/>
    </xf>
    <xf numFmtId="0" fontId="20" fillId="4" borderId="8" xfId="0" applyFont="1" applyFill="1" applyBorder="1" applyAlignment="1">
      <alignment horizontal="left" vertical="center"/>
    </xf>
    <xf numFmtId="0" fontId="20" fillId="2" borderId="4" xfId="0" applyFont="1" applyFill="1" applyBorder="1" applyAlignment="1">
      <alignment horizontal="left" vertical="center"/>
    </xf>
    <xf numFmtId="0" fontId="20" fillId="3" borderId="0" xfId="0" applyFont="1" applyFill="1" applyAlignment="1">
      <alignment horizontal="right" vertical="center"/>
    </xf>
    <xf numFmtId="0" fontId="17" fillId="0" borderId="0" xfId="0" applyFont="1" applyAlignment="1">
      <alignment vertical="center"/>
    </xf>
    <xf numFmtId="3" fontId="28" fillId="4" borderId="6" xfId="0" applyNumberFormat="1" applyFont="1" applyFill="1" applyBorder="1" applyAlignment="1">
      <alignment vertical="center"/>
    </xf>
    <xf numFmtId="3" fontId="28" fillId="0" borderId="6" xfId="0" applyNumberFormat="1" applyFont="1" applyBorder="1" applyAlignment="1">
      <alignment vertical="center"/>
    </xf>
    <xf numFmtId="3" fontId="29" fillId="3" borderId="12" xfId="0" applyNumberFormat="1" applyFont="1" applyFill="1" applyBorder="1" applyAlignment="1">
      <alignment horizontal="right" vertical="center"/>
    </xf>
    <xf numFmtId="3" fontId="29" fillId="3" borderId="4" xfId="0" applyNumberFormat="1" applyFont="1" applyFill="1" applyBorder="1" applyAlignment="1">
      <alignment horizontal="right" vertical="center"/>
    </xf>
    <xf numFmtId="3" fontId="28" fillId="4" borderId="12" xfId="0" applyNumberFormat="1" applyFont="1" applyFill="1" applyBorder="1" applyAlignment="1">
      <alignment horizontal="right" vertical="center"/>
    </xf>
    <xf numFmtId="3" fontId="28" fillId="4" borderId="4" xfId="0" applyNumberFormat="1" applyFont="1" applyFill="1" applyBorder="1" applyAlignment="1">
      <alignment horizontal="right" vertical="center"/>
    </xf>
    <xf numFmtId="3" fontId="28" fillId="4" borderId="6" xfId="0" applyNumberFormat="1" applyFont="1" applyFill="1" applyBorder="1" applyAlignment="1">
      <alignment horizontal="right" vertical="center"/>
    </xf>
    <xf numFmtId="3" fontId="28" fillId="0" borderId="4" xfId="0" applyNumberFormat="1" applyFont="1" applyBorder="1" applyAlignment="1">
      <alignment horizontal="right" vertical="center"/>
    </xf>
    <xf numFmtId="3" fontId="28" fillId="4" borderId="3" xfId="0" applyNumberFormat="1" applyFont="1" applyFill="1" applyBorder="1" applyAlignment="1">
      <alignment horizontal="right" vertical="center"/>
    </xf>
    <xf numFmtId="166" fontId="28" fillId="4" borderId="4" xfId="0" applyNumberFormat="1" applyFont="1" applyFill="1" applyBorder="1" applyAlignment="1">
      <alignment horizontal="right" vertical="center"/>
    </xf>
    <xf numFmtId="165" fontId="28" fillId="4" borderId="4" xfId="0" applyNumberFormat="1" applyFont="1" applyFill="1" applyBorder="1" applyAlignment="1">
      <alignment horizontal="right" vertical="center"/>
    </xf>
    <xf numFmtId="3" fontId="28" fillId="2" borderId="4" xfId="0" applyNumberFormat="1" applyFont="1" applyFill="1" applyBorder="1" applyAlignment="1">
      <alignment horizontal="right" vertical="center"/>
    </xf>
    <xf numFmtId="166" fontId="28" fillId="2" borderId="4" xfId="0" applyNumberFormat="1" applyFont="1" applyFill="1" applyBorder="1" applyAlignment="1">
      <alignment horizontal="right" vertical="center"/>
    </xf>
    <xf numFmtId="165" fontId="28" fillId="2" borderId="4" xfId="0" applyNumberFormat="1" applyFont="1" applyFill="1" applyBorder="1" applyAlignment="1">
      <alignment horizontal="right" vertical="center"/>
    </xf>
    <xf numFmtId="3" fontId="28" fillId="0" borderId="1" xfId="0" applyNumberFormat="1" applyFont="1" applyBorder="1" applyAlignment="1">
      <alignment horizontal="right" vertical="center"/>
    </xf>
    <xf numFmtId="3" fontId="28" fillId="0" borderId="6" xfId="0" applyNumberFormat="1" applyFont="1" applyBorder="1" applyAlignment="1">
      <alignment horizontal="right" vertical="center"/>
    </xf>
    <xf numFmtId="3" fontId="28" fillId="0" borderId="0" xfId="0" applyNumberFormat="1" applyFont="1" applyAlignment="1">
      <alignment horizontal="right" vertical="center"/>
    </xf>
    <xf numFmtId="0" fontId="7" fillId="0" borderId="10" xfId="0" applyFont="1" applyBorder="1"/>
    <xf numFmtId="0" fontId="17" fillId="0" borderId="10" xfId="0" applyFont="1" applyBorder="1" applyAlignment="1">
      <alignment vertical="center"/>
    </xf>
    <xf numFmtId="164" fontId="22" fillId="0" borderId="0" xfId="0" applyNumberFormat="1" applyFont="1" applyAlignment="1">
      <alignment horizontal="right" vertical="center"/>
    </xf>
    <xf numFmtId="0" fontId="16" fillId="0" borderId="0" xfId="0" applyFont="1"/>
    <xf numFmtId="3" fontId="30" fillId="5" borderId="12" xfId="0" applyNumberFormat="1" applyFont="1" applyFill="1" applyBorder="1" applyAlignment="1">
      <alignment horizontal="right" vertical="center"/>
    </xf>
    <xf numFmtId="3" fontId="30" fillId="5" borderId="8" xfId="0" applyNumberFormat="1" applyFont="1" applyFill="1" applyBorder="1" applyAlignment="1">
      <alignment horizontal="right" vertical="center"/>
    </xf>
    <xf numFmtId="3" fontId="30" fillId="5" borderId="6" xfId="0" applyNumberFormat="1" applyFont="1" applyFill="1" applyBorder="1" applyAlignment="1">
      <alignment horizontal="right" vertical="center"/>
    </xf>
    <xf numFmtId="0" fontId="3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left" vertical="center"/>
    </xf>
    <xf numFmtId="0" fontId="19" fillId="0" borderId="0" xfId="0" applyFont="1" applyAlignment="1">
      <alignment vertical="center" wrapText="1"/>
    </xf>
    <xf numFmtId="0" fontId="1" fillId="0" borderId="0" xfId="0" applyFont="1" applyAlignment="1">
      <alignment vertical="center"/>
    </xf>
    <xf numFmtId="3" fontId="32" fillId="5" borderId="14" xfId="0" applyNumberFormat="1" applyFont="1" applyFill="1" applyBorder="1" applyAlignment="1">
      <alignment horizontal="right" vertical="center"/>
    </xf>
    <xf numFmtId="165" fontId="32" fillId="5" borderId="14" xfId="0" applyNumberFormat="1" applyFont="1" applyFill="1" applyBorder="1" applyAlignment="1">
      <alignment horizontal="right" vertical="center"/>
    </xf>
    <xf numFmtId="166" fontId="34" fillId="6" borderId="9" xfId="0" applyNumberFormat="1" applyFont="1" applyFill="1" applyBorder="1" applyAlignment="1">
      <alignment horizontal="right" vertical="center"/>
    </xf>
    <xf numFmtId="165" fontId="34" fillId="6" borderId="9" xfId="0" applyNumberFormat="1" applyFont="1" applyFill="1" applyBorder="1" applyAlignment="1">
      <alignment horizontal="right" vertical="center"/>
    </xf>
    <xf numFmtId="0" fontId="32" fillId="5" borderId="6" xfId="0" applyFont="1" applyFill="1" applyBorder="1" applyAlignment="1">
      <alignment horizontal="center" vertical="center"/>
    </xf>
    <xf numFmtId="165" fontId="34" fillId="6" borderId="17" xfId="0" applyNumberFormat="1" applyFont="1" applyFill="1" applyBorder="1" applyAlignment="1">
      <alignment horizontal="right" vertical="center"/>
    </xf>
    <xf numFmtId="0" fontId="33" fillId="0" borderId="8" xfId="0" applyFont="1" applyBorder="1" applyAlignment="1">
      <alignment vertical="center"/>
    </xf>
    <xf numFmtId="3" fontId="34" fillId="0" borderId="18" xfId="0" applyNumberFormat="1" applyFont="1" applyBorder="1" applyAlignment="1">
      <alignment horizontal="right" vertical="center"/>
    </xf>
    <xf numFmtId="3" fontId="34" fillId="0" borderId="19" xfId="0" applyNumberFormat="1" applyFont="1" applyBorder="1" applyAlignment="1">
      <alignment horizontal="right" vertical="center"/>
    </xf>
    <xf numFmtId="3" fontId="34" fillId="0" borderId="20" xfId="0" applyNumberFormat="1" applyFont="1" applyBorder="1" applyAlignment="1">
      <alignment horizontal="right" vertical="center"/>
    </xf>
    <xf numFmtId="3" fontId="34" fillId="0" borderId="9" xfId="0" applyNumberFormat="1" applyFont="1" applyBorder="1" applyAlignment="1">
      <alignment horizontal="right" vertical="center"/>
    </xf>
    <xf numFmtId="3" fontId="34" fillId="0" borderId="21" xfId="0" applyNumberFormat="1" applyFont="1" applyBorder="1" applyAlignment="1">
      <alignment horizontal="right" vertical="center"/>
    </xf>
    <xf numFmtId="3" fontId="34" fillId="0" borderId="22" xfId="0" applyNumberFormat="1" applyFont="1" applyBorder="1" applyAlignment="1">
      <alignment horizontal="right" vertical="center"/>
    </xf>
    <xf numFmtId="3" fontId="34" fillId="0" borderId="23" xfId="0" applyNumberFormat="1" applyFont="1" applyBorder="1" applyAlignment="1">
      <alignment horizontal="right" vertical="center"/>
    </xf>
    <xf numFmtId="166" fontId="34" fillId="6" borderId="19" xfId="0" applyNumberFormat="1" applyFont="1" applyFill="1" applyBorder="1" applyAlignment="1">
      <alignment horizontal="right" vertical="center"/>
    </xf>
    <xf numFmtId="165" fontId="34" fillId="6" borderId="24" xfId="0" applyNumberFormat="1" applyFont="1" applyFill="1" applyBorder="1" applyAlignment="1">
      <alignment horizontal="right" vertical="center"/>
    </xf>
    <xf numFmtId="166" fontId="34" fillId="6" borderId="23" xfId="0" applyNumberFormat="1" applyFont="1" applyFill="1" applyBorder="1" applyAlignment="1">
      <alignment horizontal="right" vertical="center"/>
    </xf>
    <xf numFmtId="165" fontId="34" fillId="6" borderId="25" xfId="0" applyNumberFormat="1" applyFont="1" applyFill="1" applyBorder="1" applyAlignment="1">
      <alignment horizontal="right" vertical="center"/>
    </xf>
    <xf numFmtId="0" fontId="33" fillId="0" borderId="26" xfId="0" applyFont="1" applyBorder="1" applyAlignment="1">
      <alignment vertical="center"/>
    </xf>
    <xf numFmtId="3" fontId="34" fillId="0" borderId="27" xfId="0" applyNumberFormat="1" applyFont="1" applyBorder="1" applyAlignment="1">
      <alignment horizontal="right" vertical="center"/>
    </xf>
    <xf numFmtId="165" fontId="34" fillId="6" borderId="19" xfId="0" applyNumberFormat="1" applyFont="1" applyFill="1" applyBorder="1" applyAlignment="1">
      <alignment horizontal="right" vertical="center"/>
    </xf>
    <xf numFmtId="0" fontId="33" fillId="0" borderId="28" xfId="0" applyFont="1" applyBorder="1" applyAlignment="1">
      <alignment vertical="center"/>
    </xf>
    <xf numFmtId="3" fontId="34" fillId="0" borderId="29" xfId="0" applyNumberFormat="1" applyFont="1" applyBorder="1" applyAlignment="1">
      <alignment horizontal="right" vertical="center"/>
    </xf>
    <xf numFmtId="165" fontId="34" fillId="6" borderId="23" xfId="0" applyNumberFormat="1" applyFont="1" applyFill="1" applyBorder="1" applyAlignment="1">
      <alignment horizontal="right" vertical="center"/>
    </xf>
    <xf numFmtId="0" fontId="33" fillId="0" borderId="28" xfId="0" applyFont="1" applyBorder="1" applyAlignment="1">
      <alignment horizontal="left" vertical="center"/>
    </xf>
    <xf numFmtId="166" fontId="34" fillId="6" borderId="30" xfId="0" applyNumberFormat="1" applyFont="1" applyFill="1" applyBorder="1" applyAlignment="1">
      <alignment horizontal="right" vertical="center"/>
    </xf>
    <xf numFmtId="165" fontId="34" fillId="6" borderId="30" xfId="0" applyNumberFormat="1" applyFont="1" applyFill="1" applyBorder="1" applyAlignment="1">
      <alignment horizontal="right" vertical="center"/>
    </xf>
    <xf numFmtId="165" fontId="34" fillId="6" borderId="31" xfId="0" applyNumberFormat="1" applyFont="1" applyFill="1" applyBorder="1" applyAlignment="1">
      <alignment horizontal="right" vertical="center"/>
    </xf>
    <xf numFmtId="0" fontId="33" fillId="3" borderId="32" xfId="0" applyFont="1" applyFill="1" applyBorder="1" applyAlignment="1">
      <alignment horizontal="left" vertical="center" wrapText="1"/>
    </xf>
    <xf numFmtId="0" fontId="35" fillId="0" borderId="0" xfId="0" applyFont="1" applyAlignment="1">
      <alignment horizontal="right" vertical="center"/>
    </xf>
    <xf numFmtId="0" fontId="36" fillId="0" borderId="0" xfId="0" applyFont="1" applyAlignment="1">
      <alignment vertical="center"/>
    </xf>
    <xf numFmtId="3" fontId="34" fillId="4" borderId="9" xfId="0" applyNumberFormat="1" applyFont="1" applyFill="1" applyBorder="1" applyAlignment="1">
      <alignment horizontal="right" vertical="center"/>
    </xf>
    <xf numFmtId="0" fontId="33" fillId="4" borderId="8" xfId="0" applyFont="1" applyFill="1" applyBorder="1" applyAlignment="1">
      <alignment vertical="center"/>
    </xf>
    <xf numFmtId="3" fontId="34" fillId="4" borderId="20" xfId="0" applyNumberFormat="1" applyFont="1" applyFill="1" applyBorder="1" applyAlignment="1">
      <alignment horizontal="right" vertical="center"/>
    </xf>
    <xf numFmtId="0" fontId="33" fillId="4" borderId="26" xfId="0" applyFont="1" applyFill="1" applyBorder="1" applyAlignment="1">
      <alignment vertical="center"/>
    </xf>
    <xf numFmtId="3" fontId="34" fillId="4" borderId="27" xfId="0" applyNumberFormat="1" applyFont="1" applyFill="1" applyBorder="1" applyAlignment="1">
      <alignment horizontal="right" vertical="center"/>
    </xf>
    <xf numFmtId="3" fontId="34" fillId="4" borderId="19" xfId="0" applyNumberFormat="1" applyFont="1" applyFill="1" applyBorder="1" applyAlignment="1">
      <alignment horizontal="right" vertical="center"/>
    </xf>
    <xf numFmtId="0" fontId="33" fillId="4" borderId="28" xfId="0" applyFont="1" applyFill="1" applyBorder="1" applyAlignment="1">
      <alignment vertical="center"/>
    </xf>
    <xf numFmtId="3" fontId="34" fillId="4" borderId="29" xfId="0" applyNumberFormat="1" applyFont="1" applyFill="1" applyBorder="1" applyAlignment="1">
      <alignment horizontal="right" vertical="center"/>
    </xf>
    <xf numFmtId="3" fontId="34" fillId="4" borderId="23" xfId="0" applyNumberFormat="1" applyFont="1" applyFill="1" applyBorder="1" applyAlignment="1">
      <alignment horizontal="right" vertical="center"/>
    </xf>
    <xf numFmtId="0" fontId="33" fillId="4" borderId="33" xfId="0" applyFont="1" applyFill="1" applyBorder="1" applyAlignment="1">
      <alignment vertical="center"/>
    </xf>
    <xf numFmtId="3" fontId="34" fillId="4" borderId="34" xfId="0" applyNumberFormat="1" applyFont="1" applyFill="1" applyBorder="1" applyAlignment="1">
      <alignment horizontal="right" vertical="center"/>
    </xf>
    <xf numFmtId="3" fontId="34" fillId="4" borderId="30" xfId="0" applyNumberFormat="1" applyFont="1" applyFill="1" applyBorder="1" applyAlignment="1">
      <alignment horizontal="right" vertical="center"/>
    </xf>
    <xf numFmtId="0" fontId="33" fillId="4" borderId="8" xfId="0" applyFont="1" applyFill="1" applyBorder="1" applyAlignment="1">
      <alignment horizontal="left" vertical="center"/>
    </xf>
    <xf numFmtId="3" fontId="34" fillId="4" borderId="21" xfId="0" applyNumberFormat="1" applyFont="1" applyFill="1" applyBorder="1" applyAlignment="1">
      <alignment horizontal="right" vertical="center"/>
    </xf>
    <xf numFmtId="3" fontId="34" fillId="4" borderId="18" xfId="0" applyNumberFormat="1" applyFont="1" applyFill="1" applyBorder="1" applyAlignment="1">
      <alignment horizontal="right" vertical="center"/>
    </xf>
    <xf numFmtId="3" fontId="34" fillId="4" borderId="22" xfId="0" applyNumberFormat="1" applyFont="1" applyFill="1" applyBorder="1" applyAlignment="1">
      <alignment horizontal="right" vertical="center"/>
    </xf>
    <xf numFmtId="3" fontId="34" fillId="4" borderId="35" xfId="0" applyNumberFormat="1" applyFont="1" applyFill="1" applyBorder="1" applyAlignment="1">
      <alignment horizontal="right" vertical="center"/>
    </xf>
    <xf numFmtId="0" fontId="0" fillId="0" borderId="36" xfId="0" applyBorder="1"/>
    <xf numFmtId="0" fontId="0" fillId="6" borderId="0" xfId="0" applyFill="1"/>
    <xf numFmtId="0" fontId="0" fillId="0" borderId="37" xfId="0" applyBorder="1"/>
    <xf numFmtId="0" fontId="0" fillId="0" borderId="38" xfId="0" applyBorder="1"/>
    <xf numFmtId="0" fontId="0" fillId="0" borderId="39" xfId="0" applyBorder="1"/>
    <xf numFmtId="0" fontId="0" fillId="0" borderId="40" xfId="0" applyBorder="1"/>
    <xf numFmtId="0" fontId="0" fillId="0" borderId="0" xfId="0" applyAlignment="1">
      <alignment horizontal="left"/>
    </xf>
    <xf numFmtId="0" fontId="37" fillId="0" borderId="0" xfId="0" applyFont="1"/>
    <xf numFmtId="168" fontId="30" fillId="5" borderId="10" xfId="0" applyNumberFormat="1" applyFont="1" applyFill="1" applyBorder="1" applyAlignment="1">
      <alignment horizontal="right" vertical="center"/>
    </xf>
    <xf numFmtId="167" fontId="28" fillId="4" borderId="6" xfId="0" applyNumberFormat="1" applyFont="1" applyFill="1" applyBorder="1" applyAlignment="1">
      <alignment horizontal="right" vertical="center"/>
    </xf>
    <xf numFmtId="167" fontId="28" fillId="4" borderId="4" xfId="0" applyNumberFormat="1" applyFont="1" applyFill="1" applyBorder="1" applyAlignment="1">
      <alignment horizontal="right" vertical="center"/>
    </xf>
    <xf numFmtId="167" fontId="28" fillId="0" borderId="3" xfId="0" applyNumberFormat="1" applyFont="1" applyBorder="1" applyAlignment="1">
      <alignment horizontal="right" vertical="center"/>
    </xf>
    <xf numFmtId="167" fontId="28" fillId="0" borderId="1" xfId="0" applyNumberFormat="1" applyFont="1" applyBorder="1" applyAlignment="1">
      <alignment horizontal="right" vertical="center"/>
    </xf>
    <xf numFmtId="167" fontId="29" fillId="3" borderId="6" xfId="0" applyNumberFormat="1" applyFont="1" applyFill="1" applyBorder="1" applyAlignment="1">
      <alignment horizontal="right" vertical="center"/>
    </xf>
    <xf numFmtId="167" fontId="28" fillId="4" borderId="5" xfId="0" applyNumberFormat="1" applyFont="1" applyFill="1" applyBorder="1" applyAlignment="1">
      <alignment horizontal="right" vertical="center"/>
    </xf>
    <xf numFmtId="167" fontId="28" fillId="0" borderId="7" xfId="0" applyNumberFormat="1" applyFont="1" applyBorder="1" applyAlignment="1">
      <alignment horizontal="right" vertical="center"/>
    </xf>
    <xf numFmtId="0" fontId="20" fillId="4" borderId="3" xfId="0" applyFont="1" applyFill="1" applyBorder="1" applyAlignment="1">
      <alignment horizontal="left" vertical="center"/>
    </xf>
    <xf numFmtId="0" fontId="0" fillId="0" borderId="41" xfId="0" applyBorder="1"/>
    <xf numFmtId="0" fontId="0" fillId="0" borderId="42" xfId="0" applyBorder="1"/>
    <xf numFmtId="0" fontId="27" fillId="0" borderId="0" xfId="0" applyFont="1"/>
    <xf numFmtId="0" fontId="0" fillId="0" borderId="36" xfId="0" applyBorder="1" applyAlignment="1">
      <alignment horizontal="left"/>
    </xf>
    <xf numFmtId="3" fontId="25" fillId="5" borderId="0" xfId="0" applyNumberFormat="1" applyFont="1" applyFill="1" applyAlignment="1">
      <alignment horizontal="right" vertical="center"/>
    </xf>
    <xf numFmtId="0" fontId="30" fillId="5" borderId="1" xfId="0" applyFont="1" applyFill="1" applyBorder="1" applyAlignment="1">
      <alignment horizontal="center" vertical="center"/>
    </xf>
    <xf numFmtId="0" fontId="20" fillId="4" borderId="11" xfId="0" applyFont="1" applyFill="1" applyBorder="1" applyAlignment="1">
      <alignment horizontal="left" vertical="center"/>
    </xf>
    <xf numFmtId="0" fontId="30" fillId="5" borderId="10" xfId="0" applyFont="1" applyFill="1" applyBorder="1" applyAlignment="1">
      <alignment horizontal="left" vertical="center" indent="1"/>
    </xf>
    <xf numFmtId="3" fontId="20" fillId="3" borderId="4" xfId="0" applyNumberFormat="1" applyFont="1" applyFill="1" applyBorder="1" applyAlignment="1">
      <alignment horizontal="right" vertical="center"/>
    </xf>
    <xf numFmtId="3" fontId="20" fillId="3" borderId="6" xfId="0" applyNumberFormat="1" applyFont="1" applyFill="1" applyBorder="1" applyAlignment="1">
      <alignment horizontal="right" vertical="center"/>
    </xf>
    <xf numFmtId="3" fontId="20" fillId="3" borderId="12" xfId="0" applyNumberFormat="1" applyFont="1" applyFill="1" applyBorder="1" applyAlignment="1">
      <alignment horizontal="right" vertical="center"/>
    </xf>
    <xf numFmtId="0" fontId="27" fillId="0" borderId="9" xfId="0" applyFont="1" applyBorder="1" applyAlignment="1">
      <alignment vertical="center"/>
    </xf>
    <xf numFmtId="0" fontId="26" fillId="0" borderId="7" xfId="0" applyFont="1" applyBorder="1" applyAlignment="1">
      <alignment vertical="center"/>
    </xf>
    <xf numFmtId="0" fontId="28" fillId="0" borderId="8" xfId="0" applyFont="1" applyBorder="1" applyAlignment="1">
      <alignment horizontal="right" vertical="center"/>
    </xf>
    <xf numFmtId="0" fontId="27" fillId="0" borderId="4" xfId="0" applyFont="1" applyBorder="1" applyAlignment="1">
      <alignment horizontal="left" vertical="center"/>
    </xf>
    <xf numFmtId="0" fontId="30" fillId="5" borderId="4" xfId="0" applyFont="1" applyFill="1" applyBorder="1" applyAlignment="1">
      <alignment horizontal="center" vertical="center"/>
    </xf>
    <xf numFmtId="3" fontId="28" fillId="4" borderId="4" xfId="0" applyNumberFormat="1" applyFont="1" applyFill="1" applyBorder="1" applyAlignment="1">
      <alignment vertical="center"/>
    </xf>
    <xf numFmtId="0" fontId="7" fillId="0" borderId="43" xfId="0" applyFont="1" applyBorder="1"/>
    <xf numFmtId="0" fontId="28" fillId="0" borderId="11" xfId="0" applyFont="1" applyBorder="1" applyAlignment="1">
      <alignment horizontal="right" vertical="center"/>
    </xf>
    <xf numFmtId="0" fontId="28" fillId="0" borderId="4" xfId="0" applyFont="1" applyBorder="1" applyAlignment="1">
      <alignment horizontal="right" vertical="center"/>
    </xf>
    <xf numFmtId="0" fontId="28" fillId="0" borderId="4" xfId="0" applyFont="1" applyBorder="1" applyAlignment="1">
      <alignment vertical="center"/>
    </xf>
    <xf numFmtId="0" fontId="30" fillId="5" borderId="7" xfId="0" applyFont="1" applyFill="1" applyBorder="1" applyAlignment="1">
      <alignment horizontal="center" vertical="center"/>
    </xf>
    <xf numFmtId="0" fontId="7" fillId="0" borderId="44" xfId="0" applyFont="1" applyBorder="1"/>
    <xf numFmtId="3" fontId="25" fillId="5" borderId="8" xfId="0" applyNumberFormat="1" applyFont="1" applyFill="1" applyBorder="1" applyAlignment="1">
      <alignment horizontal="right" vertical="center"/>
    </xf>
    <xf numFmtId="167" fontId="25" fillId="5" borderId="5" xfId="0" applyNumberFormat="1" applyFont="1" applyFill="1" applyBorder="1" applyAlignment="1">
      <alignment horizontal="right" vertical="center"/>
    </xf>
    <xf numFmtId="3" fontId="25" fillId="5" borderId="4" xfId="0" applyNumberFormat="1" applyFont="1" applyFill="1" applyBorder="1" applyAlignment="1">
      <alignment vertical="center"/>
    </xf>
    <xf numFmtId="3" fontId="32" fillId="5" borderId="6" xfId="0" applyNumberFormat="1" applyFont="1" applyFill="1" applyBorder="1" applyAlignment="1">
      <alignment horizontal="right" vertical="center"/>
    </xf>
    <xf numFmtId="165" fontId="32" fillId="5" borderId="6" xfId="0" applyNumberFormat="1" applyFont="1" applyFill="1" applyBorder="1" applyAlignment="1">
      <alignment horizontal="right" vertical="center"/>
    </xf>
    <xf numFmtId="168" fontId="30" fillId="5" borderId="8" xfId="0" applyNumberFormat="1" applyFont="1" applyFill="1" applyBorder="1" applyAlignment="1">
      <alignment horizontal="right" vertical="center"/>
    </xf>
    <xf numFmtId="3" fontId="30" fillId="5" borderId="4" xfId="0" applyNumberFormat="1" applyFont="1" applyFill="1" applyBorder="1" applyAlignment="1">
      <alignment horizontal="right" vertical="center"/>
    </xf>
    <xf numFmtId="0" fontId="30" fillId="5" borderId="7" xfId="0" applyFont="1" applyFill="1" applyBorder="1" applyAlignment="1">
      <alignment horizontal="left" vertical="center" indent="1"/>
    </xf>
    <xf numFmtId="0" fontId="32" fillId="5" borderId="45" xfId="0" applyFont="1" applyFill="1" applyBorder="1" applyAlignment="1">
      <alignment horizontal="center" vertical="center"/>
    </xf>
    <xf numFmtId="0" fontId="33" fillId="3" borderId="53" xfId="0" applyFont="1" applyFill="1" applyBorder="1" applyAlignment="1">
      <alignment horizontal="left" vertical="center" wrapText="1"/>
    </xf>
    <xf numFmtId="0" fontId="33" fillId="2" borderId="54" xfId="0" applyFont="1" applyFill="1" applyBorder="1" applyAlignment="1">
      <alignment horizontal="left" vertical="center" wrapText="1"/>
    </xf>
    <xf numFmtId="3" fontId="34" fillId="2" borderId="55" xfId="0" applyNumberFormat="1" applyFont="1" applyFill="1" applyBorder="1" applyAlignment="1">
      <alignment horizontal="right" vertical="center" wrapText="1"/>
    </xf>
    <xf numFmtId="3" fontId="34" fillId="2" borderId="56" xfId="0" applyNumberFormat="1" applyFont="1" applyFill="1" applyBorder="1" applyAlignment="1">
      <alignment horizontal="right" vertical="center" wrapText="1"/>
    </xf>
    <xf numFmtId="166" fontId="34" fillId="2" borderId="30" xfId="0" applyNumberFormat="1" applyFont="1" applyFill="1" applyBorder="1" applyAlignment="1">
      <alignment horizontal="right" vertical="center" wrapText="1"/>
    </xf>
    <xf numFmtId="165" fontId="34" fillId="2" borderId="57" xfId="0" applyNumberFormat="1" applyFont="1" applyFill="1" applyBorder="1" applyAlignment="1">
      <alignment horizontal="right" vertical="center" wrapText="1"/>
    </xf>
    <xf numFmtId="3" fontId="34" fillId="2" borderId="58" xfId="0" applyNumberFormat="1" applyFont="1" applyFill="1" applyBorder="1" applyAlignment="1">
      <alignment horizontal="right" vertical="center" wrapText="1"/>
    </xf>
    <xf numFmtId="0" fontId="22" fillId="0" borderId="60" xfId="0" applyFont="1" applyBorder="1" applyAlignment="1">
      <alignment horizontal="left" vertical="center" wrapText="1" indent="1"/>
    </xf>
    <xf numFmtId="3" fontId="21" fillId="0" borderId="61" xfId="0" applyNumberFormat="1" applyFont="1" applyBorder="1" applyAlignment="1">
      <alignment horizontal="right" vertical="center" wrapText="1"/>
    </xf>
    <xf numFmtId="0" fontId="22" fillId="0" borderId="0" xfId="0" applyFont="1" applyAlignment="1">
      <alignment horizontal="right" vertical="center"/>
    </xf>
    <xf numFmtId="165" fontId="21" fillId="0" borderId="61" xfId="0" applyNumberFormat="1" applyFont="1" applyBorder="1" applyAlignment="1">
      <alignment horizontal="right" vertical="center" wrapText="1"/>
    </xf>
    <xf numFmtId="3" fontId="0" fillId="0" borderId="0" xfId="0" applyNumberFormat="1"/>
    <xf numFmtId="3" fontId="38" fillId="0" borderId="0" xfId="0" applyNumberFormat="1" applyFont="1"/>
    <xf numFmtId="0" fontId="39" fillId="0" borderId="2" xfId="1" applyBorder="1"/>
    <xf numFmtId="0" fontId="39" fillId="0" borderId="3" xfId="1" applyBorder="1"/>
    <xf numFmtId="0" fontId="39" fillId="0" borderId="4" xfId="1" applyBorder="1"/>
    <xf numFmtId="0" fontId="39" fillId="0" borderId="5" xfId="1" applyBorder="1"/>
    <xf numFmtId="0" fontId="39" fillId="0" borderId="0" xfId="1"/>
    <xf numFmtId="0" fontId="39" fillId="0" borderId="6" xfId="1" applyBorder="1"/>
    <xf numFmtId="0" fontId="39" fillId="0" borderId="7" xfId="1" applyBorder="1"/>
    <xf numFmtId="0" fontId="39" fillId="0" borderId="8" xfId="1" applyBorder="1"/>
    <xf numFmtId="0" fontId="39" fillId="0" borderId="9" xfId="1" applyBorder="1"/>
    <xf numFmtId="0" fontId="39" fillId="0" borderId="10" xfId="1" applyBorder="1"/>
    <xf numFmtId="0" fontId="39" fillId="0" borderId="11" xfId="1" applyBorder="1"/>
    <xf numFmtId="0" fontId="39" fillId="0" borderId="1" xfId="1" applyBorder="1"/>
    <xf numFmtId="0" fontId="39" fillId="0" borderId="12" xfId="1" applyBorder="1"/>
    <xf numFmtId="0" fontId="39" fillId="0" borderId="13" xfId="1" applyBorder="1"/>
    <xf numFmtId="0" fontId="39" fillId="0" borderId="14" xfId="1" applyBorder="1"/>
    <xf numFmtId="0" fontId="39" fillId="0" borderId="15" xfId="1" applyBorder="1"/>
    <xf numFmtId="0" fontId="14" fillId="0" borderId="7" xfId="1" applyFont="1" applyBorder="1"/>
    <xf numFmtId="0" fontId="15" fillId="0" borderId="7" xfId="1" applyFont="1" applyBorder="1"/>
    <xf numFmtId="0" fontId="39" fillId="0" borderId="41" xfId="1" applyBorder="1"/>
    <xf numFmtId="0" fontId="39" fillId="0" borderId="42" xfId="1" applyBorder="1"/>
    <xf numFmtId="0" fontId="27" fillId="0" borderId="0" xfId="1" applyFont="1"/>
    <xf numFmtId="0" fontId="30" fillId="5" borderId="6" xfId="0" applyFont="1" applyFill="1" applyBorder="1" applyAlignment="1">
      <alignment horizontal="center" vertical="center"/>
    </xf>
    <xf numFmtId="0" fontId="22" fillId="0" borderId="63" xfId="0" applyFont="1" applyBorder="1" applyAlignment="1">
      <alignment horizontal="left" vertical="center" wrapText="1" indent="1"/>
    </xf>
    <xf numFmtId="3" fontId="21" fillId="0" borderId="64" xfId="0" applyNumberFormat="1" applyFont="1" applyBorder="1" applyAlignment="1">
      <alignment horizontal="right" vertical="center" wrapText="1"/>
    </xf>
    <xf numFmtId="168" fontId="21" fillId="0" borderId="64" xfId="0" applyNumberFormat="1" applyFont="1" applyBorder="1" applyAlignment="1">
      <alignment horizontal="right" vertical="center" wrapText="1"/>
    </xf>
    <xf numFmtId="0" fontId="21" fillId="0" borderId="1" xfId="0" applyFont="1" applyBorder="1"/>
    <xf numFmtId="0" fontId="30" fillId="5" borderId="0" xfId="0" applyFont="1" applyFill="1" applyAlignment="1">
      <alignment horizontal="left" vertical="center" indent="1"/>
    </xf>
    <xf numFmtId="3" fontId="30" fillId="5" borderId="1" xfId="0" applyNumberFormat="1" applyFont="1" applyFill="1" applyBorder="1" applyAlignment="1">
      <alignment horizontal="right" vertical="center"/>
    </xf>
    <xf numFmtId="168" fontId="30" fillId="5" borderId="14" xfId="0" applyNumberFormat="1" applyFont="1" applyFill="1" applyBorder="1" applyAlignment="1">
      <alignment horizontal="right" vertical="center"/>
    </xf>
    <xf numFmtId="0" fontId="0" fillId="0" borderId="65" xfId="0" applyBorder="1"/>
    <xf numFmtId="0" fontId="0" fillId="0" borderId="66" xfId="0" applyBorder="1"/>
    <xf numFmtId="0" fontId="21" fillId="0" borderId="67" xfId="0" applyFont="1" applyBorder="1"/>
    <xf numFmtId="0" fontId="0" fillId="0" borderId="68" xfId="0" applyBorder="1"/>
    <xf numFmtId="0" fontId="0" fillId="0" borderId="0" xfId="0" applyAlignment="1">
      <alignment vertical="center"/>
    </xf>
    <xf numFmtId="0" fontId="0" fillId="0" borderId="0" xfId="0" applyAlignment="1">
      <alignment horizontal="left" indent="1"/>
    </xf>
    <xf numFmtId="0" fontId="0" fillId="0" borderId="69" xfId="0" applyBorder="1"/>
    <xf numFmtId="0" fontId="0" fillId="0" borderId="70" xfId="0" applyBorder="1"/>
    <xf numFmtId="0" fontId="41" fillId="0" borderId="0" xfId="0" applyFont="1" applyAlignment="1">
      <alignment vertical="center"/>
    </xf>
    <xf numFmtId="0" fontId="27" fillId="2" borderId="0" xfId="0" applyFont="1" applyFill="1"/>
    <xf numFmtId="0" fontId="42" fillId="0" borderId="0" xfId="0" applyFont="1"/>
    <xf numFmtId="2" fontId="24" fillId="0" borderId="0" xfId="0" applyNumberFormat="1" applyFont="1"/>
    <xf numFmtId="0" fontId="19" fillId="0" borderId="0" xfId="0" applyFont="1"/>
    <xf numFmtId="0" fontId="43" fillId="2" borderId="0" xfId="0" quotePrefix="1" applyFont="1" applyFill="1" applyAlignment="1">
      <alignment horizontal="right"/>
    </xf>
    <xf numFmtId="0" fontId="44" fillId="0" borderId="0" xfId="0" applyFont="1"/>
    <xf numFmtId="0" fontId="44" fillId="0" borderId="0" xfId="0" applyFont="1" applyAlignment="1">
      <alignment horizontal="center"/>
    </xf>
    <xf numFmtId="3" fontId="42" fillId="0" borderId="0" xfId="0" applyNumberFormat="1" applyFont="1"/>
    <xf numFmtId="0" fontId="0" fillId="2" borderId="0" xfId="0" applyFill="1" applyAlignment="1">
      <alignment horizontal="left" vertical="center"/>
    </xf>
    <xf numFmtId="0" fontId="0" fillId="2" borderId="0" xfId="0" applyFill="1" applyAlignment="1">
      <alignment vertical="center"/>
    </xf>
    <xf numFmtId="0" fontId="24" fillId="6" borderId="0" xfId="0" applyFont="1" applyFill="1" applyAlignment="1">
      <alignment vertical="center"/>
    </xf>
    <xf numFmtId="0" fontId="24" fillId="0" borderId="0" xfId="0" applyFont="1" applyAlignment="1">
      <alignment vertical="center"/>
    </xf>
    <xf numFmtId="10" fontId="24" fillId="0" borderId="0" xfId="0" applyNumberFormat="1" applyFont="1" applyAlignment="1">
      <alignment vertical="center"/>
    </xf>
    <xf numFmtId="0" fontId="40" fillId="0" borderId="0" xfId="0" applyFont="1" applyAlignment="1">
      <alignment vertical="center"/>
    </xf>
    <xf numFmtId="0" fontId="40" fillId="0" borderId="0" xfId="0" applyFont="1" applyAlignment="1">
      <alignment horizontal="center" vertical="center"/>
    </xf>
    <xf numFmtId="0" fontId="24" fillId="6" borderId="71" xfId="0" applyFont="1" applyFill="1" applyBorder="1" applyAlignment="1">
      <alignment vertical="center"/>
    </xf>
    <xf numFmtId="0" fontId="24" fillId="6" borderId="72" xfId="0" applyFont="1" applyFill="1" applyBorder="1" applyAlignment="1">
      <alignment vertical="center"/>
    </xf>
    <xf numFmtId="0" fontId="24" fillId="6" borderId="73" xfId="0" applyFont="1" applyFill="1" applyBorder="1" applyAlignment="1">
      <alignment vertical="center"/>
    </xf>
    <xf numFmtId="0" fontId="24" fillId="6" borderId="74" xfId="0" applyFont="1" applyFill="1" applyBorder="1" applyAlignment="1">
      <alignment vertical="center"/>
    </xf>
    <xf numFmtId="0" fontId="40" fillId="0" borderId="0" xfId="0" applyFont="1"/>
    <xf numFmtId="169" fontId="24" fillId="0" borderId="0" xfId="0" applyNumberFormat="1" applyFont="1"/>
    <xf numFmtId="0" fontId="24" fillId="0" borderId="71" xfId="0" applyFont="1" applyBorder="1"/>
    <xf numFmtId="0" fontId="24" fillId="0" borderId="72" xfId="0" applyFont="1" applyBorder="1"/>
    <xf numFmtId="0" fontId="24" fillId="0" borderId="73" xfId="0" applyFont="1" applyBorder="1"/>
    <xf numFmtId="0" fontId="24" fillId="0" borderId="74" xfId="0" applyFont="1" applyBorder="1"/>
    <xf numFmtId="170" fontId="24" fillId="0" borderId="0" xfId="0" applyNumberFormat="1" applyFont="1"/>
    <xf numFmtId="0" fontId="0" fillId="2" borderId="0" xfId="0" applyFill="1" applyAlignment="1">
      <alignment horizontal="center" vertical="center"/>
    </xf>
    <xf numFmtId="3" fontId="24" fillId="0" borderId="0" xfId="0" applyNumberFormat="1" applyFont="1" applyAlignment="1">
      <alignment vertical="center"/>
    </xf>
    <xf numFmtId="169" fontId="24" fillId="0" borderId="0" xfId="0" applyNumberFormat="1" applyFont="1" applyAlignment="1">
      <alignment vertical="center"/>
    </xf>
    <xf numFmtId="170" fontId="24" fillId="0" borderId="0" xfId="0" applyNumberFormat="1" applyFont="1" applyAlignment="1">
      <alignment vertical="center"/>
    </xf>
    <xf numFmtId="0" fontId="16" fillId="0" borderId="0" xfId="0" applyFont="1" applyAlignment="1">
      <alignment vertical="center"/>
    </xf>
    <xf numFmtId="0" fontId="2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20" fillId="4" borderId="49" xfId="0" applyFont="1" applyFill="1" applyBorder="1" applyAlignment="1">
      <alignment horizontal="left" vertical="center"/>
    </xf>
    <xf numFmtId="0" fontId="20" fillId="3" borderId="5" xfId="0" applyFont="1" applyFill="1" applyBorder="1" applyAlignment="1">
      <alignment horizontal="left" vertical="center" indent="1"/>
    </xf>
    <xf numFmtId="0" fontId="20" fillId="3" borderId="48" xfId="0" applyFont="1" applyFill="1" applyBorder="1" applyAlignment="1">
      <alignment horizontal="left" vertical="center" indent="1"/>
    </xf>
    <xf numFmtId="0" fontId="25" fillId="5" borderId="47" xfId="0" applyFont="1" applyFill="1" applyBorder="1" applyAlignment="1">
      <alignment horizontal="right" vertical="center"/>
    </xf>
    <xf numFmtId="0" fontId="30" fillId="5" borderId="46" xfId="0" applyFont="1" applyFill="1" applyBorder="1" applyAlignment="1">
      <alignment horizontal="center" vertical="center"/>
    </xf>
    <xf numFmtId="0" fontId="30" fillId="5" borderId="47" xfId="0" applyFont="1" applyFill="1" applyBorder="1" applyAlignment="1">
      <alignment horizontal="center" vertical="center"/>
    </xf>
    <xf numFmtId="0" fontId="30" fillId="5" borderId="48" xfId="0" applyFont="1" applyFill="1" applyBorder="1" applyAlignment="1">
      <alignment horizontal="center" vertical="center"/>
    </xf>
    <xf numFmtId="0" fontId="20" fillId="3" borderId="48" xfId="0" applyFont="1" applyFill="1" applyBorder="1" applyAlignment="1">
      <alignment horizontal="left" vertical="center" wrapText="1" indent="1"/>
    </xf>
    <xf numFmtId="0" fontId="33" fillId="3" borderId="32" xfId="0" applyFont="1" applyFill="1" applyBorder="1" applyAlignment="1">
      <alignment horizontal="left" vertical="center" wrapText="1"/>
    </xf>
    <xf numFmtId="0" fontId="33" fillId="3" borderId="52" xfId="0" applyFont="1" applyFill="1" applyBorder="1" applyAlignment="1">
      <alignment horizontal="left" vertical="center" wrapText="1"/>
    </xf>
    <xf numFmtId="0" fontId="32" fillId="5" borderId="47" xfId="0" applyFont="1" applyFill="1" applyBorder="1" applyAlignment="1">
      <alignment horizontal="right" vertical="center"/>
    </xf>
    <xf numFmtId="0" fontId="32" fillId="5" borderId="51" xfId="0" applyFont="1" applyFill="1" applyBorder="1" applyAlignment="1">
      <alignment horizontal="center" vertical="center"/>
    </xf>
    <xf numFmtId="0" fontId="33" fillId="3" borderId="45" xfId="0" applyFont="1" applyFill="1" applyBorder="1" applyAlignment="1">
      <alignment horizontal="left" vertical="center" wrapText="1"/>
    </xf>
    <xf numFmtId="0" fontId="32" fillId="5" borderId="50" xfId="0" applyFont="1" applyFill="1" applyBorder="1" applyAlignment="1">
      <alignment horizontal="center" vertical="center"/>
    </xf>
    <xf numFmtId="0" fontId="32" fillId="5" borderId="4" xfId="0" applyFont="1" applyFill="1" applyBorder="1" applyAlignment="1">
      <alignment horizontal="center" vertical="center"/>
    </xf>
    <xf numFmtId="0" fontId="32" fillId="5" borderId="46" xfId="0" applyFont="1" applyFill="1" applyBorder="1" applyAlignment="1">
      <alignment horizontal="center" vertical="center"/>
    </xf>
    <xf numFmtId="0" fontId="32" fillId="5" borderId="59" xfId="0" applyFont="1" applyFill="1" applyBorder="1" applyAlignment="1">
      <alignment horizontal="center" vertical="center"/>
    </xf>
    <xf numFmtId="0" fontId="30" fillId="5" borderId="5" xfId="0" applyFont="1" applyFill="1" applyBorder="1" applyAlignment="1">
      <alignment horizontal="center" vertical="center"/>
    </xf>
    <xf numFmtId="0" fontId="30" fillId="5" borderId="62" xfId="0" applyFont="1" applyFill="1" applyBorder="1" applyAlignment="1">
      <alignment horizontal="center" vertical="center"/>
    </xf>
    <xf numFmtId="0" fontId="30" fillId="5" borderId="15" xfId="0" applyFont="1" applyFill="1" applyBorder="1" applyAlignment="1">
      <alignment horizontal="center" vertical="center"/>
    </xf>
    <xf numFmtId="0" fontId="30" fillId="5" borderId="11" xfId="0" applyFont="1" applyFill="1" applyBorder="1" applyAlignment="1">
      <alignment horizontal="center" vertical="center"/>
    </xf>
    <xf numFmtId="0" fontId="45" fillId="2" borderId="0" xfId="0" applyFont="1" applyFill="1" applyAlignment="1">
      <alignment horizontal="center" vertical="center"/>
    </xf>
  </cellXfs>
  <cellStyles count="2">
    <cellStyle name="Normal" xfId="0" builtinId="0"/>
    <cellStyle name="Normal 2" xfId="1" xr:uid="{023427C7-B042-4805-8AB9-C05605B6AB5C}"/>
  </cellStyles>
  <dxfs count="78"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styles" Target="styles.xml"/><Relationship Id="rId50" Type="http://schemas.openxmlformats.org/officeDocument/2006/relationships/customXml" Target="../customXml/item1.xml"/><Relationship Id="rId55" Type="http://schemas.openxmlformats.org/officeDocument/2006/relationships/customXml" Target="../customXml/item6.xml"/><Relationship Id="rId63" Type="http://schemas.openxmlformats.org/officeDocument/2006/relationships/customXml" Target="../customXml/item14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customXml" Target="../customXml/item4.xml"/><Relationship Id="rId58" Type="http://schemas.openxmlformats.org/officeDocument/2006/relationships/customXml" Target="../customXml/item9.xml"/><Relationship Id="rId66" Type="http://schemas.openxmlformats.org/officeDocument/2006/relationships/customXml" Target="../customXml/item17.xml"/><Relationship Id="rId5" Type="http://schemas.openxmlformats.org/officeDocument/2006/relationships/worksheet" Target="worksheets/sheet5.xml"/><Relationship Id="rId61" Type="http://schemas.openxmlformats.org/officeDocument/2006/relationships/customXml" Target="../customXml/item1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sharedStrings" Target="sharedStrings.xml"/><Relationship Id="rId56" Type="http://schemas.openxmlformats.org/officeDocument/2006/relationships/customXml" Target="../customXml/item7.xml"/><Relationship Id="rId64" Type="http://schemas.openxmlformats.org/officeDocument/2006/relationships/customXml" Target="../customXml/item15.xml"/><Relationship Id="rId8" Type="http://schemas.openxmlformats.org/officeDocument/2006/relationships/worksheet" Target="worksheets/sheet8.xml"/><Relationship Id="rId51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theme" Target="theme/theme1.xml"/><Relationship Id="rId59" Type="http://schemas.openxmlformats.org/officeDocument/2006/relationships/customXml" Target="../customXml/item10.xml"/><Relationship Id="rId67" Type="http://schemas.openxmlformats.org/officeDocument/2006/relationships/customXml" Target="../customXml/item1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customXml" Target="../customXml/item5.xml"/><Relationship Id="rId62" Type="http://schemas.openxmlformats.org/officeDocument/2006/relationships/customXml" Target="../customXml/item1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calcChain" Target="calcChain.xml"/><Relationship Id="rId57" Type="http://schemas.openxmlformats.org/officeDocument/2006/relationships/customXml" Target="../customXml/item8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customXml" Target="../customXml/item3.xml"/><Relationship Id="rId60" Type="http://schemas.openxmlformats.org/officeDocument/2006/relationships/customXml" Target="../customXml/item11.xml"/><Relationship Id="rId65" Type="http://schemas.openxmlformats.org/officeDocument/2006/relationships/customXml" Target="../customXml/item16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.xml"/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.xml"/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2.xml"/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3.xml"/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4.xml"/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5.xml"/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6.xml"/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7.xml"/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8.xml"/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9.xml"/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0.xml"/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1.xml"/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2.xml"/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3.xml"/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4.xml"/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5.xml"/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6.xml"/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7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8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9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0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1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2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.xml"/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.xml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.xml"/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9525">
              <a:noFill/>
            </a:ln>
            <a:effectLst/>
          </c:spPr>
          <c:invertIfNegative val="0"/>
          <c:cat>
            <c:strRef>
              <c:f>'Total tráfico'!$A$7:$A$34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'Total tráfico'!$E$7:$E$34</c:f>
              <c:numCache>
                <c:formatCode>#,##0</c:formatCode>
                <c:ptCount val="28"/>
                <c:pt idx="0">
                  <c:v>5516590.8380000005</c:v>
                </c:pt>
                <c:pt idx="1">
                  <c:v>1178678</c:v>
                </c:pt>
                <c:pt idx="2">
                  <c:v>2588369.554</c:v>
                </c:pt>
                <c:pt idx="3">
                  <c:v>1908340.5889999999</c:v>
                </c:pt>
                <c:pt idx="4">
                  <c:v>42605762.408</c:v>
                </c:pt>
                <c:pt idx="5">
                  <c:v>2089919.733</c:v>
                </c:pt>
                <c:pt idx="6">
                  <c:v>7177709.2130000005</c:v>
                </c:pt>
                <c:pt idx="7">
                  <c:v>28736684.960000001</c:v>
                </c:pt>
                <c:pt idx="8">
                  <c:v>13282611</c:v>
                </c:pt>
                <c:pt idx="9">
                  <c:v>13941925.657</c:v>
                </c:pt>
                <c:pt idx="10">
                  <c:v>7454832.358</c:v>
                </c:pt>
                <c:pt idx="11">
                  <c:v>875396</c:v>
                </c:pt>
                <c:pt idx="12">
                  <c:v>2774736.6179999998</c:v>
                </c:pt>
                <c:pt idx="13">
                  <c:v>7259872.5279999999</c:v>
                </c:pt>
                <c:pt idx="14">
                  <c:v>12079714.547</c:v>
                </c:pt>
                <c:pt idx="15">
                  <c:v>14599581.1</c:v>
                </c:pt>
                <c:pt idx="16">
                  <c:v>2243437.5750000002</c:v>
                </c:pt>
                <c:pt idx="17">
                  <c:v>980791.174</c:v>
                </c:pt>
                <c:pt idx="18">
                  <c:v>220294</c:v>
                </c:pt>
                <c:pt idx="19">
                  <c:v>1226409.199</c:v>
                </c:pt>
                <c:pt idx="20">
                  <c:v>1425239.656</c:v>
                </c:pt>
                <c:pt idx="21">
                  <c:v>6332925.7980000004</c:v>
                </c:pt>
                <c:pt idx="22">
                  <c:v>2911966.14</c:v>
                </c:pt>
                <c:pt idx="23">
                  <c:v>1785079</c:v>
                </c:pt>
                <c:pt idx="24">
                  <c:v>12007801.165999999</c:v>
                </c:pt>
                <c:pt idx="25">
                  <c:v>33960127</c:v>
                </c:pt>
                <c:pt idx="26">
                  <c:v>2204120</c:v>
                </c:pt>
                <c:pt idx="27">
                  <c:v>600907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DF-4DA6-823E-2ADBFDB40CB5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9525">
              <a:noFill/>
            </a:ln>
            <a:effectLst/>
          </c:spPr>
          <c:invertIfNegative val="0"/>
          <c:cat>
            <c:strRef>
              <c:f>'Total tráfico'!$A$7:$A$34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'Total tráfico'!$D$7:$D$34</c:f>
              <c:numCache>
                <c:formatCode>#,##0</c:formatCode>
                <c:ptCount val="28"/>
                <c:pt idx="0">
                  <c:v>6292284.9620000003</c:v>
                </c:pt>
                <c:pt idx="1">
                  <c:v>1334537.1129999999</c:v>
                </c:pt>
                <c:pt idx="2">
                  <c:v>2208860.327</c:v>
                </c:pt>
                <c:pt idx="3">
                  <c:v>1912369.264</c:v>
                </c:pt>
                <c:pt idx="4">
                  <c:v>45201284.384000003</c:v>
                </c:pt>
                <c:pt idx="5">
                  <c:v>2049615.412</c:v>
                </c:pt>
                <c:pt idx="6">
                  <c:v>6884815.7439999999</c:v>
                </c:pt>
                <c:pt idx="7">
                  <c:v>29280438.473999999</c:v>
                </c:pt>
                <c:pt idx="8">
                  <c:v>14947930</c:v>
                </c:pt>
                <c:pt idx="9">
                  <c:v>15783491.703</c:v>
                </c:pt>
                <c:pt idx="10">
                  <c:v>7162021.9510000004</c:v>
                </c:pt>
                <c:pt idx="11">
                  <c:v>666775.90899999999</c:v>
                </c:pt>
                <c:pt idx="12">
                  <c:v>3042712.69</c:v>
                </c:pt>
                <c:pt idx="13">
                  <c:v>6504252.1900000004</c:v>
                </c:pt>
                <c:pt idx="14">
                  <c:v>13335044.543</c:v>
                </c:pt>
                <c:pt idx="15">
                  <c:v>12973209.630999999</c:v>
                </c:pt>
                <c:pt idx="16">
                  <c:v>1798480.3929999999</c:v>
                </c:pt>
                <c:pt idx="17">
                  <c:v>1055136.737</c:v>
                </c:pt>
                <c:pt idx="18">
                  <c:v>221768</c:v>
                </c:pt>
                <c:pt idx="19">
                  <c:v>1217873.067</c:v>
                </c:pt>
                <c:pt idx="20">
                  <c:v>1406714.9550000001</c:v>
                </c:pt>
                <c:pt idx="21">
                  <c:v>6173418.2649999997</c:v>
                </c:pt>
                <c:pt idx="22">
                  <c:v>3057270.2650000001</c:v>
                </c:pt>
                <c:pt idx="23">
                  <c:v>1763727</c:v>
                </c:pt>
                <c:pt idx="24">
                  <c:v>13487443.997</c:v>
                </c:pt>
                <c:pt idx="25">
                  <c:v>34179483</c:v>
                </c:pt>
                <c:pt idx="26">
                  <c:v>2169485.9070000001</c:v>
                </c:pt>
                <c:pt idx="27">
                  <c:v>613696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3DF-4DA6-823E-2ADBFDB40C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3541256"/>
        <c:axId val="60838561"/>
      </c:barChart>
      <c:catAx>
        <c:axId val="6354125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60838561"/>
        <c:crosses val="autoZero"/>
        <c:auto val="1"/>
        <c:lblAlgn val="ctr"/>
        <c:lblOffset val="100"/>
        <c:noMultiLvlLbl val="0"/>
      </c:catAx>
      <c:valAx>
        <c:axId val="60838561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9525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63541256"/>
        <c:crosses val="autoZero"/>
        <c:crossBetween val="between"/>
      </c:valAx>
      <c:spPr>
        <a:noFill/>
        <a:ln w="9525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9525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'Tráfico interior'!$A$7:$A$34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'Tráfico interior'!$E$7:$E$34</c:f>
              <c:numCache>
                <c:formatCode>#,##0</c:formatCode>
                <c:ptCount val="2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14700</c:v>
                </c:pt>
                <c:pt idx="4">
                  <c:v>1351973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4994</c:v>
                </c:pt>
                <c:pt idx="13">
                  <c:v>0</c:v>
                </c:pt>
                <c:pt idx="14">
                  <c:v>66326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1202</c:v>
                </c:pt>
                <c:pt idx="22">
                  <c:v>0</c:v>
                </c:pt>
                <c:pt idx="23">
                  <c:v>0</c:v>
                </c:pt>
                <c:pt idx="24">
                  <c:v>67695</c:v>
                </c:pt>
                <c:pt idx="25">
                  <c:v>0</c:v>
                </c:pt>
                <c:pt idx="26">
                  <c:v>115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A8-427E-AF61-270FD6A93B31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'Tráfico interior'!$A$7:$A$34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'Tráfico interior'!$D$7:$D$34</c:f>
              <c:numCache>
                <c:formatCode>#,##0</c:formatCode>
                <c:ptCount val="2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1521093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26212</c:v>
                </c:pt>
                <c:pt idx="15">
                  <c:v>28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746</c:v>
                </c:pt>
                <c:pt idx="22">
                  <c:v>0</c:v>
                </c:pt>
                <c:pt idx="23">
                  <c:v>0</c:v>
                </c:pt>
                <c:pt idx="24">
                  <c:v>53128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AA8-427E-AF61-270FD6A93B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0216089"/>
        <c:axId val="41433667"/>
      </c:barChart>
      <c:catAx>
        <c:axId val="50216089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41433667"/>
        <c:crosses val="autoZero"/>
        <c:auto val="1"/>
        <c:lblAlgn val="ctr"/>
        <c:lblOffset val="100"/>
        <c:noMultiLvlLbl val="0"/>
      </c:catAx>
      <c:valAx>
        <c:axId val="41433667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50216089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'Mercancías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'Mercancías tránsito'!$E$7:$E$34</c:f>
              <c:numCache>
                <c:formatCode>#,##0</c:formatCode>
                <c:ptCount val="28"/>
                <c:pt idx="0">
                  <c:v>148908</c:v>
                </c:pt>
                <c:pt idx="1">
                  <c:v>7765</c:v>
                </c:pt>
                <c:pt idx="2">
                  <c:v>107</c:v>
                </c:pt>
                <c:pt idx="3">
                  <c:v>10210</c:v>
                </c:pt>
                <c:pt idx="4">
                  <c:v>25791359</c:v>
                </c:pt>
                <c:pt idx="5">
                  <c:v>457483</c:v>
                </c:pt>
                <c:pt idx="6">
                  <c:v>5765</c:v>
                </c:pt>
                <c:pt idx="7">
                  <c:v>9947112</c:v>
                </c:pt>
                <c:pt idx="8">
                  <c:v>23601</c:v>
                </c:pt>
                <c:pt idx="9">
                  <c:v>14617</c:v>
                </c:pt>
                <c:pt idx="10">
                  <c:v>62031</c:v>
                </c:pt>
                <c:pt idx="11">
                  <c:v>0</c:v>
                </c:pt>
                <c:pt idx="12">
                  <c:v>140464</c:v>
                </c:pt>
                <c:pt idx="13">
                  <c:v>305623</c:v>
                </c:pt>
                <c:pt idx="14">
                  <c:v>1027256</c:v>
                </c:pt>
                <c:pt idx="15">
                  <c:v>6934487</c:v>
                </c:pt>
                <c:pt idx="16">
                  <c:v>1470513</c:v>
                </c:pt>
                <c:pt idx="17">
                  <c:v>309</c:v>
                </c:pt>
                <c:pt idx="18">
                  <c:v>0</c:v>
                </c:pt>
                <c:pt idx="19">
                  <c:v>9646</c:v>
                </c:pt>
                <c:pt idx="20">
                  <c:v>13116</c:v>
                </c:pt>
                <c:pt idx="21">
                  <c:v>621729</c:v>
                </c:pt>
                <c:pt idx="22">
                  <c:v>134921</c:v>
                </c:pt>
                <c:pt idx="23">
                  <c:v>0</c:v>
                </c:pt>
                <c:pt idx="24">
                  <c:v>882972</c:v>
                </c:pt>
                <c:pt idx="25">
                  <c:v>13534949</c:v>
                </c:pt>
                <c:pt idx="26">
                  <c:v>186001</c:v>
                </c:pt>
                <c:pt idx="27">
                  <c:v>14017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E8-48A4-B360-C96A9BBF412C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'Mercancías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'Mercancías tránsito'!$D$7:$D$34</c:f>
              <c:numCache>
                <c:formatCode>#,##0</c:formatCode>
                <c:ptCount val="28"/>
                <c:pt idx="0">
                  <c:v>236259</c:v>
                </c:pt>
                <c:pt idx="1">
                  <c:v>9021</c:v>
                </c:pt>
                <c:pt idx="2">
                  <c:v>1538</c:v>
                </c:pt>
                <c:pt idx="3">
                  <c:v>0</c:v>
                </c:pt>
                <c:pt idx="4">
                  <c:v>27358434</c:v>
                </c:pt>
                <c:pt idx="5">
                  <c:v>397200</c:v>
                </c:pt>
                <c:pt idx="6">
                  <c:v>5201</c:v>
                </c:pt>
                <c:pt idx="7">
                  <c:v>11393307</c:v>
                </c:pt>
                <c:pt idx="8">
                  <c:v>64414</c:v>
                </c:pt>
                <c:pt idx="9">
                  <c:v>85631</c:v>
                </c:pt>
                <c:pt idx="10">
                  <c:v>14961</c:v>
                </c:pt>
                <c:pt idx="11">
                  <c:v>986</c:v>
                </c:pt>
                <c:pt idx="12">
                  <c:v>334848</c:v>
                </c:pt>
                <c:pt idx="13">
                  <c:v>651734</c:v>
                </c:pt>
                <c:pt idx="14">
                  <c:v>1065498</c:v>
                </c:pt>
                <c:pt idx="15">
                  <c:v>5656271</c:v>
                </c:pt>
                <c:pt idx="16">
                  <c:v>784774</c:v>
                </c:pt>
                <c:pt idx="17">
                  <c:v>732</c:v>
                </c:pt>
                <c:pt idx="18">
                  <c:v>0</c:v>
                </c:pt>
                <c:pt idx="19">
                  <c:v>25320</c:v>
                </c:pt>
                <c:pt idx="20">
                  <c:v>14580</c:v>
                </c:pt>
                <c:pt idx="21">
                  <c:v>436785</c:v>
                </c:pt>
                <c:pt idx="22">
                  <c:v>138707</c:v>
                </c:pt>
                <c:pt idx="23">
                  <c:v>0</c:v>
                </c:pt>
                <c:pt idx="24">
                  <c:v>416623</c:v>
                </c:pt>
                <c:pt idx="25">
                  <c:v>14495422</c:v>
                </c:pt>
                <c:pt idx="26">
                  <c:v>211843</c:v>
                </c:pt>
                <c:pt idx="27">
                  <c:v>1750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7E8-48A4-B360-C96A9BBF41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6779972"/>
        <c:axId val="41784228"/>
      </c:barChart>
      <c:catAx>
        <c:axId val="6677997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41784228"/>
        <c:crosses val="autoZero"/>
        <c:auto val="1"/>
        <c:lblAlgn val="ctr"/>
        <c:lblOffset val="100"/>
        <c:noMultiLvlLbl val="0"/>
      </c:catAx>
      <c:valAx>
        <c:axId val="4178422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66779972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'Mercan. contene.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'Mercan. contene. tránsito'!$E$7:$E$34</c:f>
              <c:numCache>
                <c:formatCode>#,##0</c:formatCode>
                <c:ptCount val="28"/>
                <c:pt idx="0">
                  <c:v>0</c:v>
                </c:pt>
                <c:pt idx="1">
                  <c:v>7765</c:v>
                </c:pt>
                <c:pt idx="2">
                  <c:v>107</c:v>
                </c:pt>
                <c:pt idx="3">
                  <c:v>0</c:v>
                </c:pt>
                <c:pt idx="4">
                  <c:v>19631261</c:v>
                </c:pt>
                <c:pt idx="5">
                  <c:v>91536</c:v>
                </c:pt>
                <c:pt idx="6">
                  <c:v>42</c:v>
                </c:pt>
                <c:pt idx="7">
                  <c:v>6668994</c:v>
                </c:pt>
                <c:pt idx="8">
                  <c:v>16323</c:v>
                </c:pt>
                <c:pt idx="9">
                  <c:v>3494</c:v>
                </c:pt>
                <c:pt idx="10">
                  <c:v>62031</c:v>
                </c:pt>
                <c:pt idx="11">
                  <c:v>0</c:v>
                </c:pt>
                <c:pt idx="12">
                  <c:v>71601</c:v>
                </c:pt>
                <c:pt idx="13">
                  <c:v>394</c:v>
                </c:pt>
                <c:pt idx="14">
                  <c:v>115646</c:v>
                </c:pt>
                <c:pt idx="15">
                  <c:v>4488619</c:v>
                </c:pt>
                <c:pt idx="16">
                  <c:v>1457586</c:v>
                </c:pt>
                <c:pt idx="17">
                  <c:v>309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579349</c:v>
                </c:pt>
                <c:pt idx="22">
                  <c:v>129761</c:v>
                </c:pt>
                <c:pt idx="23">
                  <c:v>0</c:v>
                </c:pt>
                <c:pt idx="24">
                  <c:v>216</c:v>
                </c:pt>
                <c:pt idx="25">
                  <c:v>13315557</c:v>
                </c:pt>
                <c:pt idx="26">
                  <c:v>132855</c:v>
                </c:pt>
                <c:pt idx="27">
                  <c:v>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21-4CE0-B3B8-715469C62605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'Mercan. contene.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'Mercan. contene. tránsito'!$D$7:$D$34</c:f>
              <c:numCache>
                <c:formatCode>#,##0</c:formatCode>
                <c:ptCount val="28"/>
                <c:pt idx="0">
                  <c:v>0</c:v>
                </c:pt>
                <c:pt idx="1">
                  <c:v>9021</c:v>
                </c:pt>
                <c:pt idx="2">
                  <c:v>0</c:v>
                </c:pt>
                <c:pt idx="3">
                  <c:v>0</c:v>
                </c:pt>
                <c:pt idx="4">
                  <c:v>21573809</c:v>
                </c:pt>
                <c:pt idx="5">
                  <c:v>91727</c:v>
                </c:pt>
                <c:pt idx="6">
                  <c:v>6</c:v>
                </c:pt>
                <c:pt idx="7">
                  <c:v>8859041</c:v>
                </c:pt>
                <c:pt idx="8">
                  <c:v>35602</c:v>
                </c:pt>
                <c:pt idx="9">
                  <c:v>0</c:v>
                </c:pt>
                <c:pt idx="10">
                  <c:v>10961</c:v>
                </c:pt>
                <c:pt idx="11">
                  <c:v>0</c:v>
                </c:pt>
                <c:pt idx="12">
                  <c:v>897</c:v>
                </c:pt>
                <c:pt idx="13">
                  <c:v>71</c:v>
                </c:pt>
                <c:pt idx="14">
                  <c:v>87256</c:v>
                </c:pt>
                <c:pt idx="15">
                  <c:v>4373361</c:v>
                </c:pt>
                <c:pt idx="16">
                  <c:v>743044</c:v>
                </c:pt>
                <c:pt idx="17">
                  <c:v>192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390023</c:v>
                </c:pt>
                <c:pt idx="22">
                  <c:v>119491</c:v>
                </c:pt>
                <c:pt idx="23">
                  <c:v>0</c:v>
                </c:pt>
                <c:pt idx="24">
                  <c:v>635</c:v>
                </c:pt>
                <c:pt idx="25">
                  <c:v>14292662</c:v>
                </c:pt>
                <c:pt idx="26">
                  <c:v>138481</c:v>
                </c:pt>
                <c:pt idx="27">
                  <c:v>1750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621-4CE0-B3B8-715469C626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1003870"/>
        <c:axId val="41991658"/>
      </c:barChart>
      <c:catAx>
        <c:axId val="1100387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41991658"/>
        <c:crosses val="autoZero"/>
        <c:auto val="1"/>
        <c:lblAlgn val="ctr"/>
        <c:lblOffset val="100"/>
        <c:noMultiLvlLbl val="0"/>
      </c:catAx>
      <c:valAx>
        <c:axId val="4199165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1003870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'Ro-Ro'!$A$7:$A$34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'Ro-Ro'!$E$7:$E$34</c:f>
              <c:numCache>
                <c:formatCode>#,##0</c:formatCode>
                <c:ptCount val="28"/>
                <c:pt idx="0">
                  <c:v>0</c:v>
                </c:pt>
                <c:pt idx="1">
                  <c:v>30445</c:v>
                </c:pt>
                <c:pt idx="2">
                  <c:v>445389</c:v>
                </c:pt>
                <c:pt idx="3">
                  <c:v>0</c:v>
                </c:pt>
                <c:pt idx="4">
                  <c:v>5854809</c:v>
                </c:pt>
                <c:pt idx="5">
                  <c:v>387976</c:v>
                </c:pt>
                <c:pt idx="6">
                  <c:v>6367427</c:v>
                </c:pt>
                <c:pt idx="7">
                  <c:v>4918797</c:v>
                </c:pt>
                <c:pt idx="8">
                  <c:v>535043</c:v>
                </c:pt>
                <c:pt idx="9">
                  <c:v>366</c:v>
                </c:pt>
                <c:pt idx="10">
                  <c:v>0</c:v>
                </c:pt>
                <c:pt idx="11">
                  <c:v>238314</c:v>
                </c:pt>
                <c:pt idx="12">
                  <c:v>8868</c:v>
                </c:pt>
                <c:pt idx="13">
                  <c:v>0</c:v>
                </c:pt>
                <c:pt idx="14">
                  <c:v>292785</c:v>
                </c:pt>
                <c:pt idx="15">
                  <c:v>2315184</c:v>
                </c:pt>
                <c:pt idx="16">
                  <c:v>180540</c:v>
                </c:pt>
                <c:pt idx="17">
                  <c:v>0</c:v>
                </c:pt>
                <c:pt idx="18">
                  <c:v>190458</c:v>
                </c:pt>
                <c:pt idx="19">
                  <c:v>305052</c:v>
                </c:pt>
                <c:pt idx="20">
                  <c:v>215636</c:v>
                </c:pt>
                <c:pt idx="21">
                  <c:v>1947624</c:v>
                </c:pt>
                <c:pt idx="22">
                  <c:v>910715</c:v>
                </c:pt>
                <c:pt idx="23">
                  <c:v>68102</c:v>
                </c:pt>
                <c:pt idx="24">
                  <c:v>162242</c:v>
                </c:pt>
                <c:pt idx="25">
                  <c:v>5822597</c:v>
                </c:pt>
                <c:pt idx="26">
                  <c:v>580467</c:v>
                </c:pt>
                <c:pt idx="27">
                  <c:v>4778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ED9-481C-B6E1-E5E25EC171FB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'Ro-Ro'!$A$7:$A$34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'Ro-Ro'!$D$7:$D$34</c:f>
              <c:numCache>
                <c:formatCode>#,##0</c:formatCode>
                <c:ptCount val="28"/>
                <c:pt idx="0">
                  <c:v>0</c:v>
                </c:pt>
                <c:pt idx="1">
                  <c:v>12463</c:v>
                </c:pt>
                <c:pt idx="2">
                  <c:v>361791</c:v>
                </c:pt>
                <c:pt idx="3">
                  <c:v>0</c:v>
                </c:pt>
                <c:pt idx="4">
                  <c:v>5594408</c:v>
                </c:pt>
                <c:pt idx="5">
                  <c:v>350362</c:v>
                </c:pt>
                <c:pt idx="6">
                  <c:v>6053080</c:v>
                </c:pt>
                <c:pt idx="7">
                  <c:v>4958249</c:v>
                </c:pt>
                <c:pt idx="8">
                  <c:v>449259</c:v>
                </c:pt>
                <c:pt idx="9">
                  <c:v>2462</c:v>
                </c:pt>
                <c:pt idx="10">
                  <c:v>17634</c:v>
                </c:pt>
                <c:pt idx="11">
                  <c:v>237815</c:v>
                </c:pt>
                <c:pt idx="12">
                  <c:v>6655</c:v>
                </c:pt>
                <c:pt idx="13">
                  <c:v>27</c:v>
                </c:pt>
                <c:pt idx="14">
                  <c:v>272828</c:v>
                </c:pt>
                <c:pt idx="15">
                  <c:v>2065254</c:v>
                </c:pt>
                <c:pt idx="16">
                  <c:v>237259</c:v>
                </c:pt>
                <c:pt idx="17">
                  <c:v>0</c:v>
                </c:pt>
                <c:pt idx="18">
                  <c:v>187769</c:v>
                </c:pt>
                <c:pt idx="19">
                  <c:v>235570</c:v>
                </c:pt>
                <c:pt idx="20">
                  <c:v>254437</c:v>
                </c:pt>
                <c:pt idx="21">
                  <c:v>1925552</c:v>
                </c:pt>
                <c:pt idx="22">
                  <c:v>1014381</c:v>
                </c:pt>
                <c:pt idx="23">
                  <c:v>71579</c:v>
                </c:pt>
                <c:pt idx="24">
                  <c:v>154128</c:v>
                </c:pt>
                <c:pt idx="25">
                  <c:v>5940390</c:v>
                </c:pt>
                <c:pt idx="26">
                  <c:v>698804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ED9-481C-B6E1-E5E25EC171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132202"/>
        <c:axId val="61764355"/>
      </c:barChart>
      <c:catAx>
        <c:axId val="1213220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61764355"/>
        <c:crosses val="autoZero"/>
        <c:auto val="1"/>
        <c:lblAlgn val="ctr"/>
        <c:lblOffset val="100"/>
        <c:noMultiLvlLbl val="0"/>
      </c:catAx>
      <c:valAx>
        <c:axId val="61764355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2132202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'Ro-Ro UTIS'!$A$7:$A$34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'Ro-Ro UTIS'!$E$7:$E$34</c:f>
              <c:numCache>
                <c:formatCode>#,##0</c:formatCode>
                <c:ptCount val="28"/>
                <c:pt idx="0">
                  <c:v>0</c:v>
                </c:pt>
                <c:pt idx="1">
                  <c:v>540</c:v>
                </c:pt>
                <c:pt idx="2">
                  <c:v>23042</c:v>
                </c:pt>
                <c:pt idx="3">
                  <c:v>0</c:v>
                </c:pt>
                <c:pt idx="4">
                  <c:v>244114</c:v>
                </c:pt>
                <c:pt idx="5">
                  <c:v>14123</c:v>
                </c:pt>
                <c:pt idx="6">
                  <c:v>295152</c:v>
                </c:pt>
                <c:pt idx="7">
                  <c:v>177283</c:v>
                </c:pt>
                <c:pt idx="8">
                  <c:v>19848</c:v>
                </c:pt>
                <c:pt idx="9">
                  <c:v>0</c:v>
                </c:pt>
                <c:pt idx="10">
                  <c:v>0</c:v>
                </c:pt>
                <c:pt idx="11">
                  <c:v>13394</c:v>
                </c:pt>
                <c:pt idx="12">
                  <c:v>10</c:v>
                </c:pt>
                <c:pt idx="13">
                  <c:v>0</c:v>
                </c:pt>
                <c:pt idx="14">
                  <c:v>15766</c:v>
                </c:pt>
                <c:pt idx="15">
                  <c:v>142707</c:v>
                </c:pt>
                <c:pt idx="16">
                  <c:v>8980</c:v>
                </c:pt>
                <c:pt idx="17">
                  <c:v>0</c:v>
                </c:pt>
                <c:pt idx="18">
                  <c:v>12051</c:v>
                </c:pt>
                <c:pt idx="19">
                  <c:v>12849</c:v>
                </c:pt>
                <c:pt idx="20">
                  <c:v>1273</c:v>
                </c:pt>
                <c:pt idx="21">
                  <c:v>123211</c:v>
                </c:pt>
                <c:pt idx="22">
                  <c:v>19868</c:v>
                </c:pt>
                <c:pt idx="23">
                  <c:v>3513</c:v>
                </c:pt>
                <c:pt idx="24">
                  <c:v>0</c:v>
                </c:pt>
                <c:pt idx="25">
                  <c:v>221413</c:v>
                </c:pt>
                <c:pt idx="26">
                  <c:v>7515</c:v>
                </c:pt>
                <c:pt idx="27">
                  <c:v>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47-4CF7-88FA-6129A2ECC02A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'Ro-Ro UTIS'!$A$7:$A$34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'Ro-Ro UTIS'!$D$7:$D$34</c:f>
              <c:numCache>
                <c:formatCode>#,##0</c:formatCode>
                <c:ptCount val="28"/>
                <c:pt idx="0">
                  <c:v>0</c:v>
                </c:pt>
                <c:pt idx="1">
                  <c:v>347</c:v>
                </c:pt>
                <c:pt idx="2">
                  <c:v>18909</c:v>
                </c:pt>
                <c:pt idx="3">
                  <c:v>0</c:v>
                </c:pt>
                <c:pt idx="4">
                  <c:v>231131</c:v>
                </c:pt>
                <c:pt idx="5">
                  <c:v>11400</c:v>
                </c:pt>
                <c:pt idx="6">
                  <c:v>282575</c:v>
                </c:pt>
                <c:pt idx="7">
                  <c:v>178390</c:v>
                </c:pt>
                <c:pt idx="8">
                  <c:v>16520</c:v>
                </c:pt>
                <c:pt idx="9">
                  <c:v>0</c:v>
                </c:pt>
                <c:pt idx="10">
                  <c:v>0</c:v>
                </c:pt>
                <c:pt idx="11">
                  <c:v>14100</c:v>
                </c:pt>
                <c:pt idx="12">
                  <c:v>14</c:v>
                </c:pt>
                <c:pt idx="13">
                  <c:v>0</c:v>
                </c:pt>
                <c:pt idx="14">
                  <c:v>13796</c:v>
                </c:pt>
                <c:pt idx="15">
                  <c:v>139930</c:v>
                </c:pt>
                <c:pt idx="16">
                  <c:v>11462</c:v>
                </c:pt>
                <c:pt idx="17">
                  <c:v>0</c:v>
                </c:pt>
                <c:pt idx="18">
                  <c:v>12587</c:v>
                </c:pt>
                <c:pt idx="19">
                  <c:v>9710</c:v>
                </c:pt>
                <c:pt idx="20">
                  <c:v>1383</c:v>
                </c:pt>
                <c:pt idx="21">
                  <c:v>127701</c:v>
                </c:pt>
                <c:pt idx="22">
                  <c:v>25035</c:v>
                </c:pt>
                <c:pt idx="23">
                  <c:v>3711</c:v>
                </c:pt>
                <c:pt idx="24">
                  <c:v>0</c:v>
                </c:pt>
                <c:pt idx="25">
                  <c:v>215984</c:v>
                </c:pt>
                <c:pt idx="26">
                  <c:v>10514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47-4CF7-88FA-6129A2ECC0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8234909"/>
        <c:axId val="54902981"/>
      </c:barChart>
      <c:catAx>
        <c:axId val="58234909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54902981"/>
        <c:crosses val="autoZero"/>
        <c:auto val="1"/>
        <c:lblAlgn val="ctr"/>
        <c:lblOffset val="100"/>
        <c:noMultiLvlLbl val="0"/>
      </c:catAx>
      <c:valAx>
        <c:axId val="54902981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58234909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TEUS!$A$7:$A$34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TEUS!$E$7:$E$34</c:f>
              <c:numCache>
                <c:formatCode>#,##0</c:formatCode>
                <c:ptCount val="28"/>
                <c:pt idx="0">
                  <c:v>2</c:v>
                </c:pt>
                <c:pt idx="1">
                  <c:v>79227</c:v>
                </c:pt>
                <c:pt idx="2">
                  <c:v>8724</c:v>
                </c:pt>
                <c:pt idx="3">
                  <c:v>0</c:v>
                </c:pt>
                <c:pt idx="4">
                  <c:v>1878411</c:v>
                </c:pt>
                <c:pt idx="5">
                  <c:v>88518.25</c:v>
                </c:pt>
                <c:pt idx="6">
                  <c:v>33609</c:v>
                </c:pt>
                <c:pt idx="7">
                  <c:v>1535811.25</c:v>
                </c:pt>
                <c:pt idx="8">
                  <c:v>178788.25</c:v>
                </c:pt>
                <c:pt idx="9">
                  <c:v>18246</c:v>
                </c:pt>
                <c:pt idx="10">
                  <c:v>42652</c:v>
                </c:pt>
                <c:pt idx="11">
                  <c:v>2286</c:v>
                </c:pt>
                <c:pt idx="12">
                  <c:v>11944.75</c:v>
                </c:pt>
                <c:pt idx="13">
                  <c:v>29152</c:v>
                </c:pt>
                <c:pt idx="14">
                  <c:v>56102.75</c:v>
                </c:pt>
                <c:pt idx="15">
                  <c:v>593537</c:v>
                </c:pt>
                <c:pt idx="16">
                  <c:v>142547.5</c:v>
                </c:pt>
                <c:pt idx="17">
                  <c:v>17608.5</c:v>
                </c:pt>
                <c:pt idx="18">
                  <c:v>1950.25</c:v>
                </c:pt>
                <c:pt idx="19">
                  <c:v>128</c:v>
                </c:pt>
                <c:pt idx="20">
                  <c:v>0</c:v>
                </c:pt>
                <c:pt idx="21">
                  <c:v>237679</c:v>
                </c:pt>
                <c:pt idx="22">
                  <c:v>65323.75</c:v>
                </c:pt>
                <c:pt idx="23">
                  <c:v>61581.25</c:v>
                </c:pt>
                <c:pt idx="24">
                  <c:v>6238</c:v>
                </c:pt>
                <c:pt idx="25">
                  <c:v>2345718</c:v>
                </c:pt>
                <c:pt idx="26">
                  <c:v>124699</c:v>
                </c:pt>
                <c:pt idx="27">
                  <c:v>13558.75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84-4719-9577-B5C7A17B8D2F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TEUS!$A$7:$A$34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TEUS!$D$7:$D$34</c:f>
              <c:numCache>
                <c:formatCode>#,##0</c:formatCode>
                <c:ptCount val="28"/>
                <c:pt idx="0">
                  <c:v>4</c:v>
                </c:pt>
                <c:pt idx="1">
                  <c:v>68596.75</c:v>
                </c:pt>
                <c:pt idx="2">
                  <c:v>6285.25</c:v>
                </c:pt>
                <c:pt idx="3">
                  <c:v>0</c:v>
                </c:pt>
                <c:pt idx="4">
                  <c:v>2004367</c:v>
                </c:pt>
                <c:pt idx="5">
                  <c:v>90409.25</c:v>
                </c:pt>
                <c:pt idx="6">
                  <c:v>34334</c:v>
                </c:pt>
                <c:pt idx="7">
                  <c:v>1638264.5</c:v>
                </c:pt>
                <c:pt idx="8">
                  <c:v>189653.5</c:v>
                </c:pt>
                <c:pt idx="9">
                  <c:v>22147</c:v>
                </c:pt>
                <c:pt idx="10">
                  <c:v>30807.5</c:v>
                </c:pt>
                <c:pt idx="11">
                  <c:v>2329</c:v>
                </c:pt>
                <c:pt idx="12">
                  <c:v>5657.5</c:v>
                </c:pt>
                <c:pt idx="13">
                  <c:v>34732</c:v>
                </c:pt>
                <c:pt idx="14">
                  <c:v>44682.25</c:v>
                </c:pt>
                <c:pt idx="15">
                  <c:v>566971</c:v>
                </c:pt>
                <c:pt idx="16">
                  <c:v>76646</c:v>
                </c:pt>
                <c:pt idx="17">
                  <c:v>18849</c:v>
                </c:pt>
                <c:pt idx="18">
                  <c:v>2387.5</c:v>
                </c:pt>
                <c:pt idx="19">
                  <c:v>183.5</c:v>
                </c:pt>
                <c:pt idx="20">
                  <c:v>0</c:v>
                </c:pt>
                <c:pt idx="21">
                  <c:v>224057</c:v>
                </c:pt>
                <c:pt idx="22">
                  <c:v>57680</c:v>
                </c:pt>
                <c:pt idx="23">
                  <c:v>62622.5</c:v>
                </c:pt>
                <c:pt idx="24">
                  <c:v>5719</c:v>
                </c:pt>
                <c:pt idx="25">
                  <c:v>2241261</c:v>
                </c:pt>
                <c:pt idx="26">
                  <c:v>113041</c:v>
                </c:pt>
                <c:pt idx="27">
                  <c:v>14290.5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084-4719-9577-B5C7A17B8D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0000987"/>
        <c:axId val="24870779"/>
      </c:barChart>
      <c:catAx>
        <c:axId val="50000987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24870779"/>
        <c:crosses val="autoZero"/>
        <c:auto val="1"/>
        <c:lblAlgn val="ctr"/>
        <c:lblOffset val="100"/>
        <c:noMultiLvlLbl val="0"/>
      </c:catAx>
      <c:valAx>
        <c:axId val="24870779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50000987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'TEUS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tránsito'!$E$7:$E$34</c:f>
              <c:numCache>
                <c:formatCode>#,##0</c:formatCode>
                <c:ptCount val="28"/>
                <c:pt idx="0">
                  <c:v>0</c:v>
                </c:pt>
                <c:pt idx="1">
                  <c:v>787</c:v>
                </c:pt>
                <c:pt idx="2">
                  <c:v>49</c:v>
                </c:pt>
                <c:pt idx="3">
                  <c:v>0</c:v>
                </c:pt>
                <c:pt idx="4">
                  <c:v>1631152</c:v>
                </c:pt>
                <c:pt idx="5">
                  <c:v>7565.25</c:v>
                </c:pt>
                <c:pt idx="6">
                  <c:v>8</c:v>
                </c:pt>
                <c:pt idx="7">
                  <c:v>630336</c:v>
                </c:pt>
                <c:pt idx="8">
                  <c:v>1469.5</c:v>
                </c:pt>
                <c:pt idx="9">
                  <c:v>714</c:v>
                </c:pt>
                <c:pt idx="10">
                  <c:v>5097.5</c:v>
                </c:pt>
                <c:pt idx="11">
                  <c:v>0</c:v>
                </c:pt>
                <c:pt idx="12">
                  <c:v>4669.25</c:v>
                </c:pt>
                <c:pt idx="13">
                  <c:v>106</c:v>
                </c:pt>
                <c:pt idx="14">
                  <c:v>10836.5</c:v>
                </c:pt>
                <c:pt idx="15">
                  <c:v>344514</c:v>
                </c:pt>
                <c:pt idx="16">
                  <c:v>127309.75</c:v>
                </c:pt>
                <c:pt idx="17">
                  <c:v>129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45203</c:v>
                </c:pt>
                <c:pt idx="22">
                  <c:v>10553.5</c:v>
                </c:pt>
                <c:pt idx="23">
                  <c:v>0</c:v>
                </c:pt>
                <c:pt idx="24">
                  <c:v>96</c:v>
                </c:pt>
                <c:pt idx="25">
                  <c:v>1096773</c:v>
                </c:pt>
                <c:pt idx="26">
                  <c:v>9744</c:v>
                </c:pt>
                <c:pt idx="27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F5-4873-8549-5D52A0BDBFE0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'TEUS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tránsito'!$D$7:$D$34</c:f>
              <c:numCache>
                <c:formatCode>#,##0</c:formatCode>
                <c:ptCount val="28"/>
                <c:pt idx="0">
                  <c:v>0</c:v>
                </c:pt>
                <c:pt idx="1">
                  <c:v>941.5</c:v>
                </c:pt>
                <c:pt idx="2">
                  <c:v>0</c:v>
                </c:pt>
                <c:pt idx="3">
                  <c:v>0</c:v>
                </c:pt>
                <c:pt idx="4">
                  <c:v>1716676</c:v>
                </c:pt>
                <c:pt idx="5">
                  <c:v>9168.25</c:v>
                </c:pt>
                <c:pt idx="6">
                  <c:v>6</c:v>
                </c:pt>
                <c:pt idx="7">
                  <c:v>777690.5</c:v>
                </c:pt>
                <c:pt idx="8">
                  <c:v>2517</c:v>
                </c:pt>
                <c:pt idx="9">
                  <c:v>0</c:v>
                </c:pt>
                <c:pt idx="10">
                  <c:v>780</c:v>
                </c:pt>
                <c:pt idx="11">
                  <c:v>0</c:v>
                </c:pt>
                <c:pt idx="12">
                  <c:v>164.25</c:v>
                </c:pt>
                <c:pt idx="13">
                  <c:v>13</c:v>
                </c:pt>
                <c:pt idx="14">
                  <c:v>5776.25</c:v>
                </c:pt>
                <c:pt idx="15">
                  <c:v>320077</c:v>
                </c:pt>
                <c:pt idx="16">
                  <c:v>66235.75</c:v>
                </c:pt>
                <c:pt idx="17">
                  <c:v>12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38192</c:v>
                </c:pt>
                <c:pt idx="22">
                  <c:v>10184</c:v>
                </c:pt>
                <c:pt idx="23">
                  <c:v>0</c:v>
                </c:pt>
                <c:pt idx="24">
                  <c:v>282</c:v>
                </c:pt>
                <c:pt idx="25">
                  <c:v>1136693</c:v>
                </c:pt>
                <c:pt idx="26">
                  <c:v>15105</c:v>
                </c:pt>
                <c:pt idx="27">
                  <c:v>175.75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AF5-4873-8549-5D52A0BDBF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6001859"/>
        <c:axId val="20679764"/>
      </c:barChart>
      <c:catAx>
        <c:axId val="36001859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20679764"/>
        <c:crosses val="autoZero"/>
        <c:auto val="1"/>
        <c:lblAlgn val="ctr"/>
        <c:lblOffset val="100"/>
        <c:noMultiLvlLbl val="0"/>
      </c:catAx>
      <c:valAx>
        <c:axId val="20679764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36001859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'TEUS nacional'!$A$7:$A$34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nacional'!$E$7:$E$34</c:f>
              <c:numCache>
                <c:formatCode>#,##0</c:formatCode>
                <c:ptCount val="28"/>
                <c:pt idx="0">
                  <c:v>0</c:v>
                </c:pt>
                <c:pt idx="1">
                  <c:v>65291.25</c:v>
                </c:pt>
                <c:pt idx="2">
                  <c:v>1910</c:v>
                </c:pt>
                <c:pt idx="3">
                  <c:v>0</c:v>
                </c:pt>
                <c:pt idx="4">
                  <c:v>0</c:v>
                </c:pt>
                <c:pt idx="5">
                  <c:v>68982</c:v>
                </c:pt>
                <c:pt idx="6">
                  <c:v>33562</c:v>
                </c:pt>
                <c:pt idx="7">
                  <c:v>91626.75</c:v>
                </c:pt>
                <c:pt idx="8">
                  <c:v>7454</c:v>
                </c:pt>
                <c:pt idx="9">
                  <c:v>3005</c:v>
                </c:pt>
                <c:pt idx="10">
                  <c:v>2558.5</c:v>
                </c:pt>
                <c:pt idx="11">
                  <c:v>2226</c:v>
                </c:pt>
                <c:pt idx="12">
                  <c:v>1764.25</c:v>
                </c:pt>
                <c:pt idx="13">
                  <c:v>5052</c:v>
                </c:pt>
                <c:pt idx="14">
                  <c:v>36781</c:v>
                </c:pt>
                <c:pt idx="15">
                  <c:v>212702</c:v>
                </c:pt>
                <c:pt idx="16">
                  <c:v>3108.25</c:v>
                </c:pt>
                <c:pt idx="17">
                  <c:v>3906.75</c:v>
                </c:pt>
                <c:pt idx="18">
                  <c:v>1950.25</c:v>
                </c:pt>
                <c:pt idx="19">
                  <c:v>0</c:v>
                </c:pt>
                <c:pt idx="20">
                  <c:v>0</c:v>
                </c:pt>
                <c:pt idx="21">
                  <c:v>160085</c:v>
                </c:pt>
                <c:pt idx="22">
                  <c:v>10578.25</c:v>
                </c:pt>
                <c:pt idx="23">
                  <c:v>60559</c:v>
                </c:pt>
                <c:pt idx="24">
                  <c:v>0</c:v>
                </c:pt>
                <c:pt idx="25">
                  <c:v>87420</c:v>
                </c:pt>
                <c:pt idx="26">
                  <c:v>4912</c:v>
                </c:pt>
                <c:pt idx="27">
                  <c:v>11142.25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E5-4040-8761-9E0FE1E83125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'TEUS nacional'!$A$7:$A$34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nacional'!$D$7:$D$34</c:f>
              <c:numCache>
                <c:formatCode>#,##0</c:formatCode>
                <c:ptCount val="28"/>
                <c:pt idx="0">
                  <c:v>0</c:v>
                </c:pt>
                <c:pt idx="1">
                  <c:v>58899.25</c:v>
                </c:pt>
                <c:pt idx="2">
                  <c:v>1711.75</c:v>
                </c:pt>
                <c:pt idx="3">
                  <c:v>0</c:v>
                </c:pt>
                <c:pt idx="4">
                  <c:v>0</c:v>
                </c:pt>
                <c:pt idx="5">
                  <c:v>67830.75</c:v>
                </c:pt>
                <c:pt idx="6">
                  <c:v>34316</c:v>
                </c:pt>
                <c:pt idx="7">
                  <c:v>91381</c:v>
                </c:pt>
                <c:pt idx="8">
                  <c:v>7743.5</c:v>
                </c:pt>
                <c:pt idx="9">
                  <c:v>6300</c:v>
                </c:pt>
                <c:pt idx="10">
                  <c:v>2892</c:v>
                </c:pt>
                <c:pt idx="11">
                  <c:v>2238</c:v>
                </c:pt>
                <c:pt idx="12">
                  <c:v>705</c:v>
                </c:pt>
                <c:pt idx="13">
                  <c:v>2849</c:v>
                </c:pt>
                <c:pt idx="14">
                  <c:v>33739.5</c:v>
                </c:pt>
                <c:pt idx="15">
                  <c:v>213145</c:v>
                </c:pt>
                <c:pt idx="16">
                  <c:v>3317</c:v>
                </c:pt>
                <c:pt idx="17">
                  <c:v>1594.5</c:v>
                </c:pt>
                <c:pt idx="18">
                  <c:v>2370.5</c:v>
                </c:pt>
                <c:pt idx="19">
                  <c:v>0</c:v>
                </c:pt>
                <c:pt idx="20">
                  <c:v>0</c:v>
                </c:pt>
                <c:pt idx="21">
                  <c:v>162183</c:v>
                </c:pt>
                <c:pt idx="22">
                  <c:v>10921.5</c:v>
                </c:pt>
                <c:pt idx="23">
                  <c:v>61850.5</c:v>
                </c:pt>
                <c:pt idx="24">
                  <c:v>0</c:v>
                </c:pt>
                <c:pt idx="25">
                  <c:v>88229</c:v>
                </c:pt>
                <c:pt idx="26">
                  <c:v>5745</c:v>
                </c:pt>
                <c:pt idx="27">
                  <c:v>11285.5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E5-4040-8761-9E0FE1E831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8838012"/>
        <c:axId val="2430583"/>
      </c:barChart>
      <c:catAx>
        <c:axId val="4883801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2430583"/>
        <c:crosses val="autoZero"/>
        <c:auto val="1"/>
        <c:lblAlgn val="ctr"/>
        <c:lblOffset val="100"/>
        <c:noMultiLvlLbl val="0"/>
      </c:catAx>
      <c:valAx>
        <c:axId val="2430583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48838012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'TEUS exterior'!$A$7:$A$34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exterior'!$E$7:$E$34</c:f>
              <c:numCache>
                <c:formatCode>#,##0</c:formatCode>
                <c:ptCount val="28"/>
                <c:pt idx="0">
                  <c:v>2</c:v>
                </c:pt>
                <c:pt idx="1">
                  <c:v>13148.75</c:v>
                </c:pt>
                <c:pt idx="2">
                  <c:v>6765</c:v>
                </c:pt>
                <c:pt idx="3">
                  <c:v>0</c:v>
                </c:pt>
                <c:pt idx="4">
                  <c:v>247259</c:v>
                </c:pt>
                <c:pt idx="5">
                  <c:v>11971</c:v>
                </c:pt>
                <c:pt idx="6">
                  <c:v>39</c:v>
                </c:pt>
                <c:pt idx="7">
                  <c:v>813848.5</c:v>
                </c:pt>
                <c:pt idx="8">
                  <c:v>169864.75</c:v>
                </c:pt>
                <c:pt idx="9">
                  <c:v>14527</c:v>
                </c:pt>
                <c:pt idx="10">
                  <c:v>34996</c:v>
                </c:pt>
                <c:pt idx="11">
                  <c:v>60</c:v>
                </c:pt>
                <c:pt idx="12">
                  <c:v>5511.25</c:v>
                </c:pt>
                <c:pt idx="13">
                  <c:v>23994</c:v>
                </c:pt>
                <c:pt idx="14">
                  <c:v>8485.25</c:v>
                </c:pt>
                <c:pt idx="15">
                  <c:v>36321</c:v>
                </c:pt>
                <c:pt idx="16">
                  <c:v>12129.5</c:v>
                </c:pt>
                <c:pt idx="17">
                  <c:v>13572.75</c:v>
                </c:pt>
                <c:pt idx="18">
                  <c:v>0</c:v>
                </c:pt>
                <c:pt idx="19">
                  <c:v>128</c:v>
                </c:pt>
                <c:pt idx="20">
                  <c:v>0</c:v>
                </c:pt>
                <c:pt idx="21">
                  <c:v>32391</c:v>
                </c:pt>
                <c:pt idx="22">
                  <c:v>44192</c:v>
                </c:pt>
                <c:pt idx="23">
                  <c:v>1022.25</c:v>
                </c:pt>
                <c:pt idx="24">
                  <c:v>6142</c:v>
                </c:pt>
                <c:pt idx="25">
                  <c:v>1161525</c:v>
                </c:pt>
                <c:pt idx="26">
                  <c:v>110043</c:v>
                </c:pt>
                <c:pt idx="27">
                  <c:v>2414.5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9F-468E-AFC3-94BA895CAC32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'TEUS exterior'!$A$7:$A$34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exterior'!$D$7:$D$34</c:f>
              <c:numCache>
                <c:formatCode>#,##0</c:formatCode>
                <c:ptCount val="28"/>
                <c:pt idx="0">
                  <c:v>4</c:v>
                </c:pt>
                <c:pt idx="1">
                  <c:v>8756</c:v>
                </c:pt>
                <c:pt idx="2">
                  <c:v>4573.5</c:v>
                </c:pt>
                <c:pt idx="3">
                  <c:v>0</c:v>
                </c:pt>
                <c:pt idx="4">
                  <c:v>287691</c:v>
                </c:pt>
                <c:pt idx="5">
                  <c:v>13410.25</c:v>
                </c:pt>
                <c:pt idx="6">
                  <c:v>12</c:v>
                </c:pt>
                <c:pt idx="7">
                  <c:v>769193</c:v>
                </c:pt>
                <c:pt idx="8">
                  <c:v>179393</c:v>
                </c:pt>
                <c:pt idx="9">
                  <c:v>15847</c:v>
                </c:pt>
                <c:pt idx="10">
                  <c:v>27135.5</c:v>
                </c:pt>
                <c:pt idx="11">
                  <c:v>91</c:v>
                </c:pt>
                <c:pt idx="12">
                  <c:v>4788.25</c:v>
                </c:pt>
                <c:pt idx="13">
                  <c:v>31870</c:v>
                </c:pt>
                <c:pt idx="14">
                  <c:v>5166.5</c:v>
                </c:pt>
                <c:pt idx="15">
                  <c:v>33749</c:v>
                </c:pt>
                <c:pt idx="16">
                  <c:v>7093.25</c:v>
                </c:pt>
                <c:pt idx="17">
                  <c:v>17242.5</c:v>
                </c:pt>
                <c:pt idx="18">
                  <c:v>17</c:v>
                </c:pt>
                <c:pt idx="19">
                  <c:v>183.5</c:v>
                </c:pt>
                <c:pt idx="20">
                  <c:v>0</c:v>
                </c:pt>
                <c:pt idx="21">
                  <c:v>23682</c:v>
                </c:pt>
                <c:pt idx="22">
                  <c:v>36574.5</c:v>
                </c:pt>
                <c:pt idx="23">
                  <c:v>772</c:v>
                </c:pt>
                <c:pt idx="24">
                  <c:v>5437</c:v>
                </c:pt>
                <c:pt idx="25">
                  <c:v>1016339</c:v>
                </c:pt>
                <c:pt idx="26">
                  <c:v>92191</c:v>
                </c:pt>
                <c:pt idx="27">
                  <c:v>2829.25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F9F-468E-AFC3-94BA895CAC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6275795"/>
        <c:axId val="41772831"/>
      </c:barChart>
      <c:catAx>
        <c:axId val="36275795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41772831"/>
        <c:crosses val="autoZero"/>
        <c:auto val="1"/>
        <c:lblAlgn val="ctr"/>
        <c:lblOffset val="100"/>
        <c:noMultiLvlLbl val="0"/>
      </c:catAx>
      <c:valAx>
        <c:axId val="41772831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36275795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'Buques número'!$A$7:$A$34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'Buques número'!$E$7:$E$34</c:f>
              <c:numCache>
                <c:formatCode>#,##0</c:formatCode>
                <c:ptCount val="28"/>
                <c:pt idx="0">
                  <c:v>447</c:v>
                </c:pt>
                <c:pt idx="1">
                  <c:v>337</c:v>
                </c:pt>
                <c:pt idx="2">
                  <c:v>561</c:v>
                </c:pt>
                <c:pt idx="3">
                  <c:v>341</c:v>
                </c:pt>
                <c:pt idx="4">
                  <c:v>11553</c:v>
                </c:pt>
                <c:pt idx="5">
                  <c:v>620</c:v>
                </c:pt>
                <c:pt idx="6">
                  <c:v>16527</c:v>
                </c:pt>
                <c:pt idx="7">
                  <c:v>3268</c:v>
                </c:pt>
                <c:pt idx="8">
                  <c:v>1086</c:v>
                </c:pt>
                <c:pt idx="9">
                  <c:v>846</c:v>
                </c:pt>
                <c:pt idx="10">
                  <c:v>546</c:v>
                </c:pt>
                <c:pt idx="11">
                  <c:v>4183</c:v>
                </c:pt>
                <c:pt idx="12">
                  <c:v>371</c:v>
                </c:pt>
                <c:pt idx="13">
                  <c:v>476</c:v>
                </c:pt>
                <c:pt idx="14">
                  <c:v>931</c:v>
                </c:pt>
                <c:pt idx="15">
                  <c:v>6305</c:v>
                </c:pt>
                <c:pt idx="16">
                  <c:v>520</c:v>
                </c:pt>
                <c:pt idx="17">
                  <c:v>216</c:v>
                </c:pt>
                <c:pt idx="18">
                  <c:v>302</c:v>
                </c:pt>
                <c:pt idx="19">
                  <c:v>365</c:v>
                </c:pt>
                <c:pt idx="20">
                  <c:v>374</c:v>
                </c:pt>
                <c:pt idx="21">
                  <c:v>7489</c:v>
                </c:pt>
                <c:pt idx="22">
                  <c:v>639</c:v>
                </c:pt>
                <c:pt idx="23">
                  <c:v>390</c:v>
                </c:pt>
                <c:pt idx="24">
                  <c:v>883</c:v>
                </c:pt>
                <c:pt idx="25">
                  <c:v>2913</c:v>
                </c:pt>
                <c:pt idx="26">
                  <c:v>703</c:v>
                </c:pt>
                <c:pt idx="27">
                  <c:v>161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1E-4CEB-A03E-C97F0E5D8C12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'Buques número'!$A$7:$A$34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'Buques número'!$D$7:$D$34</c:f>
              <c:numCache>
                <c:formatCode>#,##0</c:formatCode>
                <c:ptCount val="28"/>
                <c:pt idx="0">
                  <c:v>480</c:v>
                </c:pt>
                <c:pt idx="1">
                  <c:v>314</c:v>
                </c:pt>
                <c:pt idx="2">
                  <c:v>673</c:v>
                </c:pt>
                <c:pt idx="3">
                  <c:v>332</c:v>
                </c:pt>
                <c:pt idx="4">
                  <c:v>11778</c:v>
                </c:pt>
                <c:pt idx="5">
                  <c:v>590</c:v>
                </c:pt>
                <c:pt idx="6">
                  <c:v>17276</c:v>
                </c:pt>
                <c:pt idx="7">
                  <c:v>3399</c:v>
                </c:pt>
                <c:pt idx="8">
                  <c:v>1099</c:v>
                </c:pt>
                <c:pt idx="9">
                  <c:v>872</c:v>
                </c:pt>
                <c:pt idx="10">
                  <c:v>563</c:v>
                </c:pt>
                <c:pt idx="11">
                  <c:v>4026</c:v>
                </c:pt>
                <c:pt idx="12">
                  <c:v>350</c:v>
                </c:pt>
                <c:pt idx="13">
                  <c:v>471</c:v>
                </c:pt>
                <c:pt idx="14">
                  <c:v>962</c:v>
                </c:pt>
                <c:pt idx="15">
                  <c:v>5722</c:v>
                </c:pt>
                <c:pt idx="16">
                  <c:v>636</c:v>
                </c:pt>
                <c:pt idx="17">
                  <c:v>202</c:v>
                </c:pt>
                <c:pt idx="18">
                  <c:v>481</c:v>
                </c:pt>
                <c:pt idx="19">
                  <c:v>392</c:v>
                </c:pt>
                <c:pt idx="20">
                  <c:v>365</c:v>
                </c:pt>
                <c:pt idx="21">
                  <c:v>6998</c:v>
                </c:pt>
                <c:pt idx="22">
                  <c:v>640</c:v>
                </c:pt>
                <c:pt idx="23">
                  <c:v>390</c:v>
                </c:pt>
                <c:pt idx="24">
                  <c:v>978</c:v>
                </c:pt>
                <c:pt idx="25">
                  <c:v>3128</c:v>
                </c:pt>
                <c:pt idx="26">
                  <c:v>784</c:v>
                </c:pt>
                <c:pt idx="27">
                  <c:v>165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A1E-4CEB-A03E-C97F0E5D8C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4848683"/>
        <c:axId val="2497919"/>
      </c:barChart>
      <c:catAx>
        <c:axId val="14848683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2497919"/>
        <c:crosses val="autoZero"/>
        <c:auto val="1"/>
        <c:lblAlgn val="ctr"/>
        <c:lblOffset val="100"/>
        <c:noMultiLvlLbl val="0"/>
      </c:catAx>
      <c:valAx>
        <c:axId val="2497919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4848683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'Total presentación'!$A$7:$A$34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'Total presentación'!$E$7:$E$34</c:f>
              <c:numCache>
                <c:formatCode>#,##0</c:formatCode>
                <c:ptCount val="28"/>
                <c:pt idx="0">
                  <c:v>5485993</c:v>
                </c:pt>
                <c:pt idx="1">
                  <c:v>1174461</c:v>
                </c:pt>
                <c:pt idx="2">
                  <c:v>2561174</c:v>
                </c:pt>
                <c:pt idx="3">
                  <c:v>1869035</c:v>
                </c:pt>
                <c:pt idx="4">
                  <c:v>40039972</c:v>
                </c:pt>
                <c:pt idx="5">
                  <c:v>2041023</c:v>
                </c:pt>
                <c:pt idx="6">
                  <c:v>7131565</c:v>
                </c:pt>
                <c:pt idx="7">
                  <c:v>28078685</c:v>
                </c:pt>
                <c:pt idx="8">
                  <c:v>13272545</c:v>
                </c:pt>
                <c:pt idx="9">
                  <c:v>13845446</c:v>
                </c:pt>
                <c:pt idx="10">
                  <c:v>7446321</c:v>
                </c:pt>
                <c:pt idx="11">
                  <c:v>562387</c:v>
                </c:pt>
                <c:pt idx="12">
                  <c:v>2763936</c:v>
                </c:pt>
                <c:pt idx="13">
                  <c:v>7252357</c:v>
                </c:pt>
                <c:pt idx="14">
                  <c:v>11963824</c:v>
                </c:pt>
                <c:pt idx="15">
                  <c:v>13314536</c:v>
                </c:pt>
                <c:pt idx="16">
                  <c:v>2215616</c:v>
                </c:pt>
                <c:pt idx="17">
                  <c:v>970838</c:v>
                </c:pt>
                <c:pt idx="18">
                  <c:v>219526</c:v>
                </c:pt>
                <c:pt idx="19">
                  <c:v>1216705</c:v>
                </c:pt>
                <c:pt idx="20">
                  <c:v>1401739</c:v>
                </c:pt>
                <c:pt idx="21">
                  <c:v>5984021</c:v>
                </c:pt>
                <c:pt idx="22">
                  <c:v>2888454</c:v>
                </c:pt>
                <c:pt idx="23">
                  <c:v>1769063</c:v>
                </c:pt>
                <c:pt idx="24">
                  <c:v>11898639</c:v>
                </c:pt>
                <c:pt idx="25">
                  <c:v>33752094</c:v>
                </c:pt>
                <c:pt idx="26">
                  <c:v>2150316</c:v>
                </c:pt>
                <c:pt idx="27">
                  <c:v>598334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19-4755-865B-2A34AFB5132F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'Total presentación'!$A$7:$A$34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'Total presentación'!$D$7:$D$34</c:f>
              <c:numCache>
                <c:formatCode>#,##0</c:formatCode>
                <c:ptCount val="28"/>
                <c:pt idx="0">
                  <c:v>6267229</c:v>
                </c:pt>
                <c:pt idx="1">
                  <c:v>1324727</c:v>
                </c:pt>
                <c:pt idx="2">
                  <c:v>2177958</c:v>
                </c:pt>
                <c:pt idx="3">
                  <c:v>1890526</c:v>
                </c:pt>
                <c:pt idx="4">
                  <c:v>42169001</c:v>
                </c:pt>
                <c:pt idx="5">
                  <c:v>1999716</c:v>
                </c:pt>
                <c:pt idx="6">
                  <c:v>6832604</c:v>
                </c:pt>
                <c:pt idx="7">
                  <c:v>28611629</c:v>
                </c:pt>
                <c:pt idx="8">
                  <c:v>14889407</c:v>
                </c:pt>
                <c:pt idx="9">
                  <c:v>15704577</c:v>
                </c:pt>
                <c:pt idx="10">
                  <c:v>7148928</c:v>
                </c:pt>
                <c:pt idx="11">
                  <c:v>467054</c:v>
                </c:pt>
                <c:pt idx="12">
                  <c:v>3037120</c:v>
                </c:pt>
                <c:pt idx="13">
                  <c:v>6487199</c:v>
                </c:pt>
                <c:pt idx="14">
                  <c:v>13247240</c:v>
                </c:pt>
                <c:pt idx="15">
                  <c:v>11699644</c:v>
                </c:pt>
                <c:pt idx="16">
                  <c:v>1767628</c:v>
                </c:pt>
                <c:pt idx="17">
                  <c:v>1043667</c:v>
                </c:pt>
                <c:pt idx="18">
                  <c:v>219979</c:v>
                </c:pt>
                <c:pt idx="19">
                  <c:v>1207884</c:v>
                </c:pt>
                <c:pt idx="20">
                  <c:v>1386272</c:v>
                </c:pt>
                <c:pt idx="21">
                  <c:v>5765738</c:v>
                </c:pt>
                <c:pt idx="22">
                  <c:v>3031968</c:v>
                </c:pt>
                <c:pt idx="23">
                  <c:v>1750429</c:v>
                </c:pt>
                <c:pt idx="24">
                  <c:v>13388301</c:v>
                </c:pt>
                <c:pt idx="25">
                  <c:v>33922240</c:v>
                </c:pt>
                <c:pt idx="26">
                  <c:v>2107373</c:v>
                </c:pt>
                <c:pt idx="27">
                  <c:v>609518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19-4755-865B-2A34AFB513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2921775"/>
        <c:axId val="13138539"/>
      </c:barChart>
      <c:catAx>
        <c:axId val="62921775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3138539"/>
        <c:crosses val="autoZero"/>
        <c:auto val="1"/>
        <c:lblAlgn val="ctr"/>
        <c:lblOffset val="100"/>
        <c:noMultiLvlLbl val="0"/>
      </c:catAx>
      <c:valAx>
        <c:axId val="13138539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62921775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'Buques GT'!$A$7:$A$34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'Buques GT'!$E$7:$E$34</c:f>
              <c:numCache>
                <c:formatCode>#,##0</c:formatCode>
                <c:ptCount val="28"/>
                <c:pt idx="0">
                  <c:v>12150927</c:v>
                </c:pt>
                <c:pt idx="1">
                  <c:v>6257619</c:v>
                </c:pt>
                <c:pt idx="2">
                  <c:v>9927005</c:v>
                </c:pt>
                <c:pt idx="3">
                  <c:v>2326271</c:v>
                </c:pt>
                <c:pt idx="4">
                  <c:v>217323492</c:v>
                </c:pt>
                <c:pt idx="5">
                  <c:v>13406667</c:v>
                </c:pt>
                <c:pt idx="6">
                  <c:v>102061445</c:v>
                </c:pt>
                <c:pt idx="7">
                  <c:v>141558091</c:v>
                </c:pt>
                <c:pt idx="8">
                  <c:v>21317043</c:v>
                </c:pt>
                <c:pt idx="9">
                  <c:v>19416334</c:v>
                </c:pt>
                <c:pt idx="10">
                  <c:v>8058561</c:v>
                </c:pt>
                <c:pt idx="11">
                  <c:v>30659469</c:v>
                </c:pt>
                <c:pt idx="12">
                  <c:v>6618492</c:v>
                </c:pt>
                <c:pt idx="13">
                  <c:v>8225655</c:v>
                </c:pt>
                <c:pt idx="14">
                  <c:v>17009977</c:v>
                </c:pt>
                <c:pt idx="15">
                  <c:v>151922790</c:v>
                </c:pt>
                <c:pt idx="16">
                  <c:v>25103665</c:v>
                </c:pt>
                <c:pt idx="17">
                  <c:v>1354443</c:v>
                </c:pt>
                <c:pt idx="18">
                  <c:v>8571839</c:v>
                </c:pt>
                <c:pt idx="19">
                  <c:v>6088846</c:v>
                </c:pt>
                <c:pt idx="20">
                  <c:v>2848252</c:v>
                </c:pt>
                <c:pt idx="21">
                  <c:v>101839568</c:v>
                </c:pt>
                <c:pt idx="22">
                  <c:v>12191676</c:v>
                </c:pt>
                <c:pt idx="23">
                  <c:v>2412809</c:v>
                </c:pt>
                <c:pt idx="24">
                  <c:v>17961532</c:v>
                </c:pt>
                <c:pt idx="25">
                  <c:v>118494837</c:v>
                </c:pt>
                <c:pt idx="26">
                  <c:v>19093478</c:v>
                </c:pt>
                <c:pt idx="27">
                  <c:v>1217130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BF-4206-8A10-BBCF0B8B4491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'Buques GT'!$A$7:$A$34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'Buques GT'!$D$7:$D$34</c:f>
              <c:numCache>
                <c:formatCode>#,##0</c:formatCode>
                <c:ptCount val="28"/>
                <c:pt idx="0">
                  <c:v>11203406</c:v>
                </c:pt>
                <c:pt idx="1">
                  <c:v>6165712</c:v>
                </c:pt>
                <c:pt idx="2">
                  <c:v>10879079</c:v>
                </c:pt>
                <c:pt idx="3">
                  <c:v>2603570</c:v>
                </c:pt>
                <c:pt idx="4">
                  <c:v>225792663</c:v>
                </c:pt>
                <c:pt idx="5">
                  <c:v>13983620</c:v>
                </c:pt>
                <c:pt idx="6">
                  <c:v>102869961</c:v>
                </c:pt>
                <c:pt idx="7">
                  <c:v>141127056</c:v>
                </c:pt>
                <c:pt idx="8">
                  <c:v>23303878</c:v>
                </c:pt>
                <c:pt idx="9">
                  <c:v>18613685</c:v>
                </c:pt>
                <c:pt idx="10">
                  <c:v>7968044</c:v>
                </c:pt>
                <c:pt idx="11">
                  <c:v>28597062</c:v>
                </c:pt>
                <c:pt idx="12">
                  <c:v>5085126</c:v>
                </c:pt>
                <c:pt idx="13">
                  <c:v>8206286</c:v>
                </c:pt>
                <c:pt idx="14">
                  <c:v>17646849</c:v>
                </c:pt>
                <c:pt idx="15">
                  <c:v>134349126</c:v>
                </c:pt>
                <c:pt idx="16">
                  <c:v>22317433</c:v>
                </c:pt>
                <c:pt idx="17">
                  <c:v>1433941</c:v>
                </c:pt>
                <c:pt idx="18">
                  <c:v>13607533</c:v>
                </c:pt>
                <c:pt idx="19">
                  <c:v>5392527</c:v>
                </c:pt>
                <c:pt idx="20">
                  <c:v>2984984</c:v>
                </c:pt>
                <c:pt idx="21">
                  <c:v>94087661</c:v>
                </c:pt>
                <c:pt idx="22">
                  <c:v>12402752</c:v>
                </c:pt>
                <c:pt idx="23">
                  <c:v>2357013</c:v>
                </c:pt>
                <c:pt idx="24">
                  <c:v>19195350</c:v>
                </c:pt>
                <c:pt idx="25">
                  <c:v>124268630</c:v>
                </c:pt>
                <c:pt idx="26">
                  <c:v>18381599</c:v>
                </c:pt>
                <c:pt idx="27">
                  <c:v>1182495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1BF-4206-8A10-BBCF0B8B44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8122101"/>
        <c:axId val="46216767"/>
      </c:barChart>
      <c:catAx>
        <c:axId val="58122101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46216767"/>
        <c:crosses val="autoZero"/>
        <c:auto val="1"/>
        <c:lblAlgn val="ctr"/>
        <c:lblOffset val="100"/>
        <c:noMultiLvlLbl val="0"/>
      </c:catAx>
      <c:valAx>
        <c:axId val="46216767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58122101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Cruceros!$A$7:$A$34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Cruceros!$E$7:$E$34</c:f>
              <c:numCache>
                <c:formatCode>#,##0</c:formatCode>
                <c:ptCount val="28"/>
                <c:pt idx="0">
                  <c:v>59</c:v>
                </c:pt>
                <c:pt idx="1">
                  <c:v>31</c:v>
                </c:pt>
                <c:pt idx="2">
                  <c:v>12</c:v>
                </c:pt>
                <c:pt idx="3">
                  <c:v>0</c:v>
                </c:pt>
                <c:pt idx="4">
                  <c:v>0</c:v>
                </c:pt>
                <c:pt idx="5">
                  <c:v>115</c:v>
                </c:pt>
                <c:pt idx="6">
                  <c:v>253</c:v>
                </c:pt>
                <c:pt idx="7">
                  <c:v>299</c:v>
                </c:pt>
                <c:pt idx="8">
                  <c:v>26</c:v>
                </c:pt>
                <c:pt idx="9">
                  <c:v>68</c:v>
                </c:pt>
                <c:pt idx="10">
                  <c:v>1</c:v>
                </c:pt>
                <c:pt idx="11">
                  <c:v>7</c:v>
                </c:pt>
                <c:pt idx="12">
                  <c:v>11</c:v>
                </c:pt>
                <c:pt idx="13">
                  <c:v>11</c:v>
                </c:pt>
                <c:pt idx="14">
                  <c:v>4</c:v>
                </c:pt>
                <c:pt idx="15">
                  <c:v>451</c:v>
                </c:pt>
                <c:pt idx="16">
                  <c:v>127</c:v>
                </c:pt>
                <c:pt idx="17">
                  <c:v>0</c:v>
                </c:pt>
                <c:pt idx="18">
                  <c:v>7</c:v>
                </c:pt>
                <c:pt idx="19">
                  <c:v>20</c:v>
                </c:pt>
                <c:pt idx="20">
                  <c:v>1</c:v>
                </c:pt>
                <c:pt idx="21">
                  <c:v>390</c:v>
                </c:pt>
                <c:pt idx="22">
                  <c:v>15</c:v>
                </c:pt>
                <c:pt idx="23">
                  <c:v>33</c:v>
                </c:pt>
                <c:pt idx="24">
                  <c:v>17</c:v>
                </c:pt>
                <c:pt idx="25">
                  <c:v>104</c:v>
                </c:pt>
                <c:pt idx="26">
                  <c:v>42</c:v>
                </c:pt>
                <c:pt idx="27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F6-4A50-99F9-0DBF01617224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Cruceros!$A$7:$A$34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Cruceros!$D$7:$D$34</c:f>
              <c:numCache>
                <c:formatCode>#,##0</c:formatCode>
                <c:ptCount val="28"/>
                <c:pt idx="0">
                  <c:v>52</c:v>
                </c:pt>
                <c:pt idx="1">
                  <c:v>34</c:v>
                </c:pt>
                <c:pt idx="2">
                  <c:v>6</c:v>
                </c:pt>
                <c:pt idx="3">
                  <c:v>0</c:v>
                </c:pt>
                <c:pt idx="4">
                  <c:v>0</c:v>
                </c:pt>
                <c:pt idx="5">
                  <c:v>104</c:v>
                </c:pt>
                <c:pt idx="6">
                  <c:v>220</c:v>
                </c:pt>
                <c:pt idx="7">
                  <c:v>247</c:v>
                </c:pt>
                <c:pt idx="8">
                  <c:v>22</c:v>
                </c:pt>
                <c:pt idx="9">
                  <c:v>47</c:v>
                </c:pt>
                <c:pt idx="10">
                  <c:v>1</c:v>
                </c:pt>
                <c:pt idx="11">
                  <c:v>2</c:v>
                </c:pt>
                <c:pt idx="12">
                  <c:v>10</c:v>
                </c:pt>
                <c:pt idx="13">
                  <c:v>8</c:v>
                </c:pt>
                <c:pt idx="14">
                  <c:v>6</c:v>
                </c:pt>
                <c:pt idx="15">
                  <c:v>334</c:v>
                </c:pt>
                <c:pt idx="16">
                  <c:v>90</c:v>
                </c:pt>
                <c:pt idx="17">
                  <c:v>1</c:v>
                </c:pt>
                <c:pt idx="18">
                  <c:v>4</c:v>
                </c:pt>
                <c:pt idx="19">
                  <c:v>11</c:v>
                </c:pt>
                <c:pt idx="20">
                  <c:v>2</c:v>
                </c:pt>
                <c:pt idx="21">
                  <c:v>283</c:v>
                </c:pt>
                <c:pt idx="22">
                  <c:v>7</c:v>
                </c:pt>
                <c:pt idx="23">
                  <c:v>27</c:v>
                </c:pt>
                <c:pt idx="24">
                  <c:v>20</c:v>
                </c:pt>
                <c:pt idx="25">
                  <c:v>93</c:v>
                </c:pt>
                <c:pt idx="26">
                  <c:v>28</c:v>
                </c:pt>
                <c:pt idx="27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BF6-4A50-99F9-0DBF016172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2391450"/>
        <c:axId val="39412306"/>
      </c:barChart>
      <c:catAx>
        <c:axId val="6239145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39412306"/>
        <c:crosses val="autoZero"/>
        <c:auto val="1"/>
        <c:lblAlgn val="ctr"/>
        <c:lblOffset val="100"/>
        <c:noMultiLvlLbl val="0"/>
      </c:catAx>
      <c:valAx>
        <c:axId val="39412306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62391450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'Pasajeros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total'!$E$7:$E$34</c:f>
              <c:numCache>
                <c:formatCode>#,##0</c:formatCode>
                <c:ptCount val="28"/>
                <c:pt idx="0">
                  <c:v>145250</c:v>
                </c:pt>
                <c:pt idx="1">
                  <c:v>125742</c:v>
                </c:pt>
                <c:pt idx="2">
                  <c:v>158224</c:v>
                </c:pt>
                <c:pt idx="3">
                  <c:v>0</c:v>
                </c:pt>
                <c:pt idx="4">
                  <c:v>1826337</c:v>
                </c:pt>
                <c:pt idx="5">
                  <c:v>184066</c:v>
                </c:pt>
                <c:pt idx="6">
                  <c:v>2859224</c:v>
                </c:pt>
                <c:pt idx="7">
                  <c:v>1713092</c:v>
                </c:pt>
                <c:pt idx="8">
                  <c:v>77829</c:v>
                </c:pt>
                <c:pt idx="9">
                  <c:v>85426</c:v>
                </c:pt>
                <c:pt idx="10">
                  <c:v>362</c:v>
                </c:pt>
                <c:pt idx="11">
                  <c:v>731528</c:v>
                </c:pt>
                <c:pt idx="12">
                  <c:v>10384</c:v>
                </c:pt>
                <c:pt idx="13">
                  <c:v>21911</c:v>
                </c:pt>
                <c:pt idx="14">
                  <c:v>18910</c:v>
                </c:pt>
                <c:pt idx="15">
                  <c:v>1736196</c:v>
                </c:pt>
                <c:pt idx="16">
                  <c:v>284857</c:v>
                </c:pt>
                <c:pt idx="17">
                  <c:v>0</c:v>
                </c:pt>
                <c:pt idx="18">
                  <c:v>178379</c:v>
                </c:pt>
                <c:pt idx="19">
                  <c:v>51293</c:v>
                </c:pt>
                <c:pt idx="20">
                  <c:v>422</c:v>
                </c:pt>
                <c:pt idx="21">
                  <c:v>3139000</c:v>
                </c:pt>
                <c:pt idx="22">
                  <c:v>72921</c:v>
                </c:pt>
                <c:pt idx="23">
                  <c:v>7283</c:v>
                </c:pt>
                <c:pt idx="24">
                  <c:v>18035</c:v>
                </c:pt>
                <c:pt idx="25">
                  <c:v>493027</c:v>
                </c:pt>
                <c:pt idx="26">
                  <c:v>93366</c:v>
                </c:pt>
                <c:pt idx="27">
                  <c:v>252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1F-4435-B65C-C639A4EB950E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'Pasajeros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total'!$D$7:$D$34</c:f>
              <c:numCache>
                <c:formatCode>#,##0</c:formatCode>
                <c:ptCount val="28"/>
                <c:pt idx="0">
                  <c:v>117035</c:v>
                </c:pt>
                <c:pt idx="1">
                  <c:v>119386</c:v>
                </c:pt>
                <c:pt idx="2">
                  <c:v>152044</c:v>
                </c:pt>
                <c:pt idx="3">
                  <c:v>0</c:v>
                </c:pt>
                <c:pt idx="4">
                  <c:v>1644640</c:v>
                </c:pt>
                <c:pt idx="5">
                  <c:v>202388</c:v>
                </c:pt>
                <c:pt idx="6">
                  <c:v>2717063</c:v>
                </c:pt>
                <c:pt idx="7">
                  <c:v>1518317</c:v>
                </c:pt>
                <c:pt idx="8">
                  <c:v>72850</c:v>
                </c:pt>
                <c:pt idx="9">
                  <c:v>45109</c:v>
                </c:pt>
                <c:pt idx="10">
                  <c:v>743</c:v>
                </c:pt>
                <c:pt idx="11">
                  <c:v>669794</c:v>
                </c:pt>
                <c:pt idx="12">
                  <c:v>6963</c:v>
                </c:pt>
                <c:pt idx="13">
                  <c:v>9399</c:v>
                </c:pt>
                <c:pt idx="14">
                  <c:v>21967</c:v>
                </c:pt>
                <c:pt idx="15">
                  <c:v>1490755</c:v>
                </c:pt>
                <c:pt idx="16">
                  <c:v>240657</c:v>
                </c:pt>
                <c:pt idx="17">
                  <c:v>765</c:v>
                </c:pt>
                <c:pt idx="18">
                  <c:v>176758</c:v>
                </c:pt>
                <c:pt idx="19">
                  <c:v>44399</c:v>
                </c:pt>
                <c:pt idx="20">
                  <c:v>558</c:v>
                </c:pt>
                <c:pt idx="21">
                  <c:v>2820961</c:v>
                </c:pt>
                <c:pt idx="22">
                  <c:v>80209</c:v>
                </c:pt>
                <c:pt idx="23">
                  <c:v>8157</c:v>
                </c:pt>
                <c:pt idx="24">
                  <c:v>29945</c:v>
                </c:pt>
                <c:pt idx="25">
                  <c:v>491119</c:v>
                </c:pt>
                <c:pt idx="26">
                  <c:v>46336</c:v>
                </c:pt>
                <c:pt idx="27">
                  <c:v>321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61F-4435-B65C-C639A4EB95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921301"/>
        <c:axId val="13722518"/>
      </c:barChart>
      <c:catAx>
        <c:axId val="1921301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3722518"/>
        <c:crosses val="autoZero"/>
        <c:auto val="1"/>
        <c:lblAlgn val="ctr"/>
        <c:lblOffset val="100"/>
        <c:noMultiLvlLbl val="0"/>
      </c:catAx>
      <c:valAx>
        <c:axId val="1372251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921301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'Pasajeros regulares'!$A$7:$A$34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regulares'!$E$7:$E$34</c:f>
              <c:numCache>
                <c:formatCode>#,##0</c:formatCode>
                <c:ptCount val="28"/>
                <c:pt idx="0">
                  <c:v>0</c:v>
                </c:pt>
                <c:pt idx="1">
                  <c:v>49783</c:v>
                </c:pt>
                <c:pt idx="2">
                  <c:v>153223</c:v>
                </c:pt>
                <c:pt idx="3">
                  <c:v>0</c:v>
                </c:pt>
                <c:pt idx="4">
                  <c:v>1826337</c:v>
                </c:pt>
                <c:pt idx="5">
                  <c:v>15364</c:v>
                </c:pt>
                <c:pt idx="6">
                  <c:v>2119687</c:v>
                </c:pt>
                <c:pt idx="7">
                  <c:v>470061</c:v>
                </c:pt>
                <c:pt idx="8">
                  <c:v>45279</c:v>
                </c:pt>
                <c:pt idx="9">
                  <c:v>0</c:v>
                </c:pt>
                <c:pt idx="10">
                  <c:v>0</c:v>
                </c:pt>
                <c:pt idx="11">
                  <c:v>724984</c:v>
                </c:pt>
                <c:pt idx="12">
                  <c:v>0</c:v>
                </c:pt>
                <c:pt idx="13">
                  <c:v>0</c:v>
                </c:pt>
                <c:pt idx="14">
                  <c:v>17272</c:v>
                </c:pt>
                <c:pt idx="15">
                  <c:v>560174</c:v>
                </c:pt>
                <c:pt idx="16">
                  <c:v>110982</c:v>
                </c:pt>
                <c:pt idx="17">
                  <c:v>0</c:v>
                </c:pt>
                <c:pt idx="18">
                  <c:v>174986</c:v>
                </c:pt>
                <c:pt idx="19">
                  <c:v>34435</c:v>
                </c:pt>
                <c:pt idx="20">
                  <c:v>3</c:v>
                </c:pt>
                <c:pt idx="21">
                  <c:v>2269087</c:v>
                </c:pt>
                <c:pt idx="22">
                  <c:v>62019</c:v>
                </c:pt>
                <c:pt idx="23">
                  <c:v>0</c:v>
                </c:pt>
                <c:pt idx="24">
                  <c:v>0</c:v>
                </c:pt>
                <c:pt idx="25">
                  <c:v>271093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0C-43D5-B0A4-02B0546F78B2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'Pasajeros regulares'!$A$7:$A$34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regulares'!$D$7:$D$34</c:f>
              <c:numCache>
                <c:formatCode>#,##0</c:formatCode>
                <c:ptCount val="28"/>
                <c:pt idx="0">
                  <c:v>0</c:v>
                </c:pt>
                <c:pt idx="1">
                  <c:v>46248</c:v>
                </c:pt>
                <c:pt idx="2">
                  <c:v>150067</c:v>
                </c:pt>
                <c:pt idx="3">
                  <c:v>0</c:v>
                </c:pt>
                <c:pt idx="4">
                  <c:v>1644640</c:v>
                </c:pt>
                <c:pt idx="5">
                  <c:v>10651</c:v>
                </c:pt>
                <c:pt idx="6">
                  <c:v>2077648</c:v>
                </c:pt>
                <c:pt idx="7">
                  <c:v>482638</c:v>
                </c:pt>
                <c:pt idx="8">
                  <c:v>33140</c:v>
                </c:pt>
                <c:pt idx="9">
                  <c:v>0</c:v>
                </c:pt>
                <c:pt idx="10">
                  <c:v>0</c:v>
                </c:pt>
                <c:pt idx="11">
                  <c:v>669670</c:v>
                </c:pt>
                <c:pt idx="12">
                  <c:v>0</c:v>
                </c:pt>
                <c:pt idx="13">
                  <c:v>0</c:v>
                </c:pt>
                <c:pt idx="14">
                  <c:v>21360</c:v>
                </c:pt>
                <c:pt idx="15">
                  <c:v>570214</c:v>
                </c:pt>
                <c:pt idx="16">
                  <c:v>104852</c:v>
                </c:pt>
                <c:pt idx="17">
                  <c:v>0</c:v>
                </c:pt>
                <c:pt idx="18">
                  <c:v>174889</c:v>
                </c:pt>
                <c:pt idx="19">
                  <c:v>34888</c:v>
                </c:pt>
                <c:pt idx="20">
                  <c:v>0</c:v>
                </c:pt>
                <c:pt idx="21">
                  <c:v>2187015</c:v>
                </c:pt>
                <c:pt idx="22">
                  <c:v>72517</c:v>
                </c:pt>
                <c:pt idx="23">
                  <c:v>0</c:v>
                </c:pt>
                <c:pt idx="24">
                  <c:v>0</c:v>
                </c:pt>
                <c:pt idx="25">
                  <c:v>263207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40C-43D5-B0A4-02B0546F78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5073115"/>
        <c:axId val="48077810"/>
      </c:barChart>
      <c:catAx>
        <c:axId val="45073115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48077810"/>
        <c:crosses val="autoZero"/>
        <c:auto val="1"/>
        <c:lblAlgn val="ctr"/>
        <c:lblOffset val="100"/>
        <c:noMultiLvlLbl val="0"/>
      </c:catAx>
      <c:valAx>
        <c:axId val="48077810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45073115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'Pasajeros crucero'!$A$7:$A$34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crucero'!$E$7:$E$34</c:f>
              <c:numCache>
                <c:formatCode>#,##0</c:formatCode>
                <c:ptCount val="28"/>
                <c:pt idx="0">
                  <c:v>145250</c:v>
                </c:pt>
                <c:pt idx="1">
                  <c:v>75959</c:v>
                </c:pt>
                <c:pt idx="2">
                  <c:v>5001</c:v>
                </c:pt>
                <c:pt idx="3">
                  <c:v>0</c:v>
                </c:pt>
                <c:pt idx="4">
                  <c:v>0</c:v>
                </c:pt>
                <c:pt idx="5">
                  <c:v>168702</c:v>
                </c:pt>
                <c:pt idx="6">
                  <c:v>739537</c:v>
                </c:pt>
                <c:pt idx="7">
                  <c:v>1243031</c:v>
                </c:pt>
                <c:pt idx="8">
                  <c:v>32550</c:v>
                </c:pt>
                <c:pt idx="9">
                  <c:v>85426</c:v>
                </c:pt>
                <c:pt idx="10">
                  <c:v>362</c:v>
                </c:pt>
                <c:pt idx="11">
                  <c:v>6544</c:v>
                </c:pt>
                <c:pt idx="12">
                  <c:v>10384</c:v>
                </c:pt>
                <c:pt idx="13">
                  <c:v>21911</c:v>
                </c:pt>
                <c:pt idx="14">
                  <c:v>1638</c:v>
                </c:pt>
                <c:pt idx="15">
                  <c:v>1176022</c:v>
                </c:pt>
                <c:pt idx="16">
                  <c:v>173875</c:v>
                </c:pt>
                <c:pt idx="17">
                  <c:v>0</c:v>
                </c:pt>
                <c:pt idx="18">
                  <c:v>3393</c:v>
                </c:pt>
                <c:pt idx="19">
                  <c:v>16858</c:v>
                </c:pt>
                <c:pt idx="20">
                  <c:v>419</c:v>
                </c:pt>
                <c:pt idx="21">
                  <c:v>869913</c:v>
                </c:pt>
                <c:pt idx="22">
                  <c:v>10902</c:v>
                </c:pt>
                <c:pt idx="23">
                  <c:v>7283</c:v>
                </c:pt>
                <c:pt idx="24">
                  <c:v>18035</c:v>
                </c:pt>
                <c:pt idx="25">
                  <c:v>221934</c:v>
                </c:pt>
                <c:pt idx="26">
                  <c:v>93366</c:v>
                </c:pt>
                <c:pt idx="27">
                  <c:v>252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FB4-4CA6-AE04-1A99204756F2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'Pasajeros crucero'!$A$7:$A$34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crucero'!$D$7:$D$34</c:f>
              <c:numCache>
                <c:formatCode>#,##0</c:formatCode>
                <c:ptCount val="28"/>
                <c:pt idx="0">
                  <c:v>117035</c:v>
                </c:pt>
                <c:pt idx="1">
                  <c:v>73138</c:v>
                </c:pt>
                <c:pt idx="2">
                  <c:v>1977</c:v>
                </c:pt>
                <c:pt idx="3">
                  <c:v>0</c:v>
                </c:pt>
                <c:pt idx="4">
                  <c:v>0</c:v>
                </c:pt>
                <c:pt idx="5">
                  <c:v>191737</c:v>
                </c:pt>
                <c:pt idx="6">
                  <c:v>639415</c:v>
                </c:pt>
                <c:pt idx="7">
                  <c:v>1035679</c:v>
                </c:pt>
                <c:pt idx="8">
                  <c:v>39710</c:v>
                </c:pt>
                <c:pt idx="9">
                  <c:v>45109</c:v>
                </c:pt>
                <c:pt idx="10">
                  <c:v>743</c:v>
                </c:pt>
                <c:pt idx="11">
                  <c:v>124</c:v>
                </c:pt>
                <c:pt idx="12">
                  <c:v>6963</c:v>
                </c:pt>
                <c:pt idx="13">
                  <c:v>9399</c:v>
                </c:pt>
                <c:pt idx="14">
                  <c:v>607</c:v>
                </c:pt>
                <c:pt idx="15">
                  <c:v>920541</c:v>
                </c:pt>
                <c:pt idx="16">
                  <c:v>135805</c:v>
                </c:pt>
                <c:pt idx="17">
                  <c:v>765</c:v>
                </c:pt>
                <c:pt idx="18">
                  <c:v>1869</c:v>
                </c:pt>
                <c:pt idx="19">
                  <c:v>9511</c:v>
                </c:pt>
                <c:pt idx="20">
                  <c:v>558</c:v>
                </c:pt>
                <c:pt idx="21">
                  <c:v>633946</c:v>
                </c:pt>
                <c:pt idx="22">
                  <c:v>7692</c:v>
                </c:pt>
                <c:pt idx="23">
                  <c:v>8157</c:v>
                </c:pt>
                <c:pt idx="24">
                  <c:v>29945</c:v>
                </c:pt>
                <c:pt idx="25">
                  <c:v>227912</c:v>
                </c:pt>
                <c:pt idx="26">
                  <c:v>46336</c:v>
                </c:pt>
                <c:pt idx="27">
                  <c:v>321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FB4-4CA6-AE04-1A99204756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034558"/>
        <c:axId val="52116696"/>
      </c:barChart>
      <c:catAx>
        <c:axId val="503455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52116696"/>
        <c:crosses val="autoZero"/>
        <c:auto val="1"/>
        <c:lblAlgn val="ctr"/>
        <c:lblOffset val="100"/>
        <c:noMultiLvlLbl val="0"/>
      </c:catAx>
      <c:valAx>
        <c:axId val="52116696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5034558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'Automóviles régimen pasaje'!$A$7:$A$34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'Automóviles régimen pasaje'!$E$7:$E$34</c:f>
              <c:numCache>
                <c:formatCode>#,##0</c:formatCode>
                <c:ptCount val="28"/>
                <c:pt idx="0">
                  <c:v>0</c:v>
                </c:pt>
                <c:pt idx="1">
                  <c:v>21365</c:v>
                </c:pt>
                <c:pt idx="2">
                  <c:v>49390</c:v>
                </c:pt>
                <c:pt idx="3">
                  <c:v>0</c:v>
                </c:pt>
                <c:pt idx="4">
                  <c:v>401394</c:v>
                </c:pt>
                <c:pt idx="5">
                  <c:v>9381</c:v>
                </c:pt>
                <c:pt idx="6">
                  <c:v>451566</c:v>
                </c:pt>
                <c:pt idx="7">
                  <c:v>147427</c:v>
                </c:pt>
                <c:pt idx="8">
                  <c:v>21979</c:v>
                </c:pt>
                <c:pt idx="9">
                  <c:v>0</c:v>
                </c:pt>
                <c:pt idx="10">
                  <c:v>0</c:v>
                </c:pt>
                <c:pt idx="11">
                  <c:v>186639</c:v>
                </c:pt>
                <c:pt idx="12">
                  <c:v>0</c:v>
                </c:pt>
                <c:pt idx="13">
                  <c:v>0</c:v>
                </c:pt>
                <c:pt idx="14">
                  <c:v>10610</c:v>
                </c:pt>
                <c:pt idx="15">
                  <c:v>245206</c:v>
                </c:pt>
                <c:pt idx="16">
                  <c:v>24885</c:v>
                </c:pt>
                <c:pt idx="17">
                  <c:v>0</c:v>
                </c:pt>
                <c:pt idx="18">
                  <c:v>44742</c:v>
                </c:pt>
                <c:pt idx="19">
                  <c:v>9405</c:v>
                </c:pt>
                <c:pt idx="20">
                  <c:v>0</c:v>
                </c:pt>
                <c:pt idx="21">
                  <c:v>715952</c:v>
                </c:pt>
                <c:pt idx="22">
                  <c:v>30684</c:v>
                </c:pt>
                <c:pt idx="23">
                  <c:v>0</c:v>
                </c:pt>
                <c:pt idx="24">
                  <c:v>0</c:v>
                </c:pt>
                <c:pt idx="25">
                  <c:v>78063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13-4BE3-8B92-16935B3EE76A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'Automóviles régimen pasaje'!$A$7:$A$34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'Automóviles régimen pasaje'!$D$7:$D$34</c:f>
              <c:numCache>
                <c:formatCode>#,##0</c:formatCode>
                <c:ptCount val="28"/>
                <c:pt idx="0">
                  <c:v>0</c:v>
                </c:pt>
                <c:pt idx="1">
                  <c:v>17205</c:v>
                </c:pt>
                <c:pt idx="2">
                  <c:v>45995</c:v>
                </c:pt>
                <c:pt idx="3">
                  <c:v>0</c:v>
                </c:pt>
                <c:pt idx="4">
                  <c:v>351571</c:v>
                </c:pt>
                <c:pt idx="5">
                  <c:v>6652</c:v>
                </c:pt>
                <c:pt idx="6">
                  <c:v>421311</c:v>
                </c:pt>
                <c:pt idx="7">
                  <c:v>135946</c:v>
                </c:pt>
                <c:pt idx="8">
                  <c:v>16515</c:v>
                </c:pt>
                <c:pt idx="9">
                  <c:v>0</c:v>
                </c:pt>
                <c:pt idx="10">
                  <c:v>0</c:v>
                </c:pt>
                <c:pt idx="11">
                  <c:v>165876</c:v>
                </c:pt>
                <c:pt idx="12">
                  <c:v>0</c:v>
                </c:pt>
                <c:pt idx="13">
                  <c:v>0</c:v>
                </c:pt>
                <c:pt idx="14">
                  <c:v>12837</c:v>
                </c:pt>
                <c:pt idx="15">
                  <c:v>246464</c:v>
                </c:pt>
                <c:pt idx="16">
                  <c:v>22792</c:v>
                </c:pt>
                <c:pt idx="17">
                  <c:v>0</c:v>
                </c:pt>
                <c:pt idx="18">
                  <c:v>43550</c:v>
                </c:pt>
                <c:pt idx="19">
                  <c:v>11150</c:v>
                </c:pt>
                <c:pt idx="20">
                  <c:v>0</c:v>
                </c:pt>
                <c:pt idx="21">
                  <c:v>685100</c:v>
                </c:pt>
                <c:pt idx="22">
                  <c:v>35042</c:v>
                </c:pt>
                <c:pt idx="23">
                  <c:v>0</c:v>
                </c:pt>
                <c:pt idx="24">
                  <c:v>0</c:v>
                </c:pt>
                <c:pt idx="25">
                  <c:v>73676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A13-4BE3-8B92-16935B3EE7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550868"/>
        <c:axId val="66457339"/>
      </c:barChart>
      <c:catAx>
        <c:axId val="1655086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66457339"/>
        <c:crosses val="autoZero"/>
        <c:auto val="1"/>
        <c:lblAlgn val="ctr"/>
        <c:lblOffset val="100"/>
        <c:noMultiLvlLbl val="0"/>
      </c:catAx>
      <c:valAx>
        <c:axId val="66457339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6550868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'Automóviles régimen mercancía'!$A$7:$A$34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'Automóviles régimen mercancía'!$E$7:$E$34</c:f>
              <c:numCache>
                <c:formatCode>#,##0</c:formatCode>
                <c:ptCount val="28"/>
                <c:pt idx="0">
                  <c:v>0</c:v>
                </c:pt>
                <c:pt idx="1">
                  <c:v>3654</c:v>
                </c:pt>
                <c:pt idx="2">
                  <c:v>1687</c:v>
                </c:pt>
                <c:pt idx="3">
                  <c:v>0</c:v>
                </c:pt>
                <c:pt idx="4">
                  <c:v>2362</c:v>
                </c:pt>
                <c:pt idx="5">
                  <c:v>15339</c:v>
                </c:pt>
                <c:pt idx="6">
                  <c:v>68732</c:v>
                </c:pt>
                <c:pt idx="7">
                  <c:v>300880</c:v>
                </c:pt>
                <c:pt idx="8">
                  <c:v>9683</c:v>
                </c:pt>
                <c:pt idx="9">
                  <c:v>288</c:v>
                </c:pt>
                <c:pt idx="10">
                  <c:v>55</c:v>
                </c:pt>
                <c:pt idx="11">
                  <c:v>634</c:v>
                </c:pt>
                <c:pt idx="12">
                  <c:v>3251</c:v>
                </c:pt>
                <c:pt idx="13">
                  <c:v>145</c:v>
                </c:pt>
                <c:pt idx="14">
                  <c:v>7279</c:v>
                </c:pt>
                <c:pt idx="15">
                  <c:v>207075</c:v>
                </c:pt>
                <c:pt idx="16">
                  <c:v>52114</c:v>
                </c:pt>
                <c:pt idx="17">
                  <c:v>275</c:v>
                </c:pt>
                <c:pt idx="18">
                  <c:v>912</c:v>
                </c:pt>
                <c:pt idx="19">
                  <c:v>2138</c:v>
                </c:pt>
                <c:pt idx="20">
                  <c:v>84396</c:v>
                </c:pt>
                <c:pt idx="21">
                  <c:v>36106</c:v>
                </c:pt>
                <c:pt idx="22">
                  <c:v>162897</c:v>
                </c:pt>
                <c:pt idx="23">
                  <c:v>7594</c:v>
                </c:pt>
                <c:pt idx="24">
                  <c:v>110634</c:v>
                </c:pt>
                <c:pt idx="25">
                  <c:v>202481</c:v>
                </c:pt>
                <c:pt idx="26">
                  <c:v>280325</c:v>
                </c:pt>
                <c:pt idx="27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8E-4967-B55B-08375064A432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'Automóviles régimen mercancía'!$A$7:$A$34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'Automóviles régimen mercancía'!$D$7:$D$34</c:f>
              <c:numCache>
                <c:formatCode>#,##0</c:formatCode>
                <c:ptCount val="28"/>
                <c:pt idx="0">
                  <c:v>0</c:v>
                </c:pt>
                <c:pt idx="1">
                  <c:v>1174</c:v>
                </c:pt>
                <c:pt idx="2">
                  <c:v>2092</c:v>
                </c:pt>
                <c:pt idx="3">
                  <c:v>0</c:v>
                </c:pt>
                <c:pt idx="4">
                  <c:v>1754</c:v>
                </c:pt>
                <c:pt idx="5">
                  <c:v>16119</c:v>
                </c:pt>
                <c:pt idx="6">
                  <c:v>57729</c:v>
                </c:pt>
                <c:pt idx="7">
                  <c:v>323563</c:v>
                </c:pt>
                <c:pt idx="8">
                  <c:v>10447</c:v>
                </c:pt>
                <c:pt idx="9">
                  <c:v>2038</c:v>
                </c:pt>
                <c:pt idx="10">
                  <c:v>220</c:v>
                </c:pt>
                <c:pt idx="11">
                  <c:v>984</c:v>
                </c:pt>
                <c:pt idx="12">
                  <c:v>0</c:v>
                </c:pt>
                <c:pt idx="13">
                  <c:v>7</c:v>
                </c:pt>
                <c:pt idx="14">
                  <c:v>8271</c:v>
                </c:pt>
                <c:pt idx="15">
                  <c:v>131824</c:v>
                </c:pt>
                <c:pt idx="16">
                  <c:v>42661</c:v>
                </c:pt>
                <c:pt idx="17">
                  <c:v>204</c:v>
                </c:pt>
                <c:pt idx="18">
                  <c:v>11638</c:v>
                </c:pt>
                <c:pt idx="19">
                  <c:v>1561</c:v>
                </c:pt>
                <c:pt idx="20">
                  <c:v>106427</c:v>
                </c:pt>
                <c:pt idx="21">
                  <c:v>33217</c:v>
                </c:pt>
                <c:pt idx="22">
                  <c:v>158861</c:v>
                </c:pt>
                <c:pt idx="23">
                  <c:v>3892</c:v>
                </c:pt>
                <c:pt idx="24">
                  <c:v>105749</c:v>
                </c:pt>
                <c:pt idx="25">
                  <c:v>254279</c:v>
                </c:pt>
                <c:pt idx="26">
                  <c:v>275237</c:v>
                </c:pt>
                <c:pt idx="27">
                  <c:v>203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18E-4967-B55B-08375064A4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4057639"/>
        <c:axId val="1688709"/>
      </c:barChart>
      <c:catAx>
        <c:axId val="54057639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688709"/>
        <c:crosses val="autoZero"/>
        <c:auto val="1"/>
        <c:lblAlgn val="ctr"/>
        <c:lblOffset val="100"/>
        <c:noMultiLvlLbl val="0"/>
      </c:catAx>
      <c:valAx>
        <c:axId val="1688709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54057639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'Import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total'!$E$7:$E$34</c:f>
              <c:numCache>
                <c:formatCode>#,##0</c:formatCode>
                <c:ptCount val="28"/>
                <c:pt idx="0">
                  <c:v>3625344</c:v>
                </c:pt>
                <c:pt idx="1">
                  <c:v>327988</c:v>
                </c:pt>
                <c:pt idx="2">
                  <c:v>397725</c:v>
                </c:pt>
                <c:pt idx="3">
                  <c:v>735894</c:v>
                </c:pt>
                <c:pt idx="4">
                  <c:v>7367694</c:v>
                </c:pt>
                <c:pt idx="5">
                  <c:v>396494</c:v>
                </c:pt>
                <c:pt idx="6">
                  <c:v>118783</c:v>
                </c:pt>
                <c:pt idx="7">
                  <c:v>7753577</c:v>
                </c:pt>
                <c:pt idx="8">
                  <c:v>8739078</c:v>
                </c:pt>
                <c:pt idx="9">
                  <c:v>10076293</c:v>
                </c:pt>
                <c:pt idx="10">
                  <c:v>5269278</c:v>
                </c:pt>
                <c:pt idx="11">
                  <c:v>189095</c:v>
                </c:pt>
                <c:pt idx="12">
                  <c:v>1878740</c:v>
                </c:pt>
                <c:pt idx="13">
                  <c:v>5010452</c:v>
                </c:pt>
                <c:pt idx="14">
                  <c:v>6259357</c:v>
                </c:pt>
                <c:pt idx="15">
                  <c:v>815261</c:v>
                </c:pt>
                <c:pt idx="16">
                  <c:v>359613</c:v>
                </c:pt>
                <c:pt idx="17">
                  <c:v>674996</c:v>
                </c:pt>
                <c:pt idx="18">
                  <c:v>92</c:v>
                </c:pt>
                <c:pt idx="19">
                  <c:v>559976</c:v>
                </c:pt>
                <c:pt idx="20">
                  <c:v>939719</c:v>
                </c:pt>
                <c:pt idx="21">
                  <c:v>544591</c:v>
                </c:pt>
                <c:pt idx="22">
                  <c:v>1145656</c:v>
                </c:pt>
                <c:pt idx="23">
                  <c:v>901697</c:v>
                </c:pt>
                <c:pt idx="24">
                  <c:v>8603282</c:v>
                </c:pt>
                <c:pt idx="25">
                  <c:v>7127067</c:v>
                </c:pt>
                <c:pt idx="26">
                  <c:v>744964</c:v>
                </c:pt>
                <c:pt idx="27">
                  <c:v>321604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342-40D5-8B05-4D07F9B1EE81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'Import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total'!$D$7:$D$34</c:f>
              <c:numCache>
                <c:formatCode>#,##0</c:formatCode>
                <c:ptCount val="28"/>
                <c:pt idx="0">
                  <c:v>3827744</c:v>
                </c:pt>
                <c:pt idx="1">
                  <c:v>399494</c:v>
                </c:pt>
                <c:pt idx="2">
                  <c:v>357809</c:v>
                </c:pt>
                <c:pt idx="3">
                  <c:v>943951</c:v>
                </c:pt>
                <c:pt idx="4">
                  <c:v>7607362</c:v>
                </c:pt>
                <c:pt idx="5">
                  <c:v>472876</c:v>
                </c:pt>
                <c:pt idx="6">
                  <c:v>209591</c:v>
                </c:pt>
                <c:pt idx="7">
                  <c:v>6938281</c:v>
                </c:pt>
                <c:pt idx="8">
                  <c:v>9971802</c:v>
                </c:pt>
                <c:pt idx="9">
                  <c:v>10635169</c:v>
                </c:pt>
                <c:pt idx="10">
                  <c:v>5062994</c:v>
                </c:pt>
                <c:pt idx="11">
                  <c:v>141445</c:v>
                </c:pt>
                <c:pt idx="12">
                  <c:v>1944382</c:v>
                </c:pt>
                <c:pt idx="13">
                  <c:v>4066881</c:v>
                </c:pt>
                <c:pt idx="14">
                  <c:v>7178475</c:v>
                </c:pt>
                <c:pt idx="15">
                  <c:v>885749</c:v>
                </c:pt>
                <c:pt idx="16">
                  <c:v>556441</c:v>
                </c:pt>
                <c:pt idx="17">
                  <c:v>716936</c:v>
                </c:pt>
                <c:pt idx="18">
                  <c:v>12</c:v>
                </c:pt>
                <c:pt idx="19">
                  <c:v>606613</c:v>
                </c:pt>
                <c:pt idx="20">
                  <c:v>869366</c:v>
                </c:pt>
                <c:pt idx="21">
                  <c:v>375455</c:v>
                </c:pt>
                <c:pt idx="22">
                  <c:v>1409105</c:v>
                </c:pt>
                <c:pt idx="23">
                  <c:v>934309</c:v>
                </c:pt>
                <c:pt idx="24">
                  <c:v>9983850</c:v>
                </c:pt>
                <c:pt idx="25">
                  <c:v>6858552</c:v>
                </c:pt>
                <c:pt idx="26">
                  <c:v>707874</c:v>
                </c:pt>
                <c:pt idx="27">
                  <c:v>328249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342-40D5-8B05-4D07F9B1EE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1155864"/>
        <c:axId val="9071740"/>
      </c:barChart>
      <c:catAx>
        <c:axId val="1115586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9071740"/>
        <c:crosses val="autoZero"/>
        <c:auto val="1"/>
        <c:lblAlgn val="ctr"/>
        <c:lblOffset val="100"/>
        <c:noMultiLvlLbl val="0"/>
      </c:catAx>
      <c:valAx>
        <c:axId val="9071740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1155864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99999999999997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'Import GL'!$A$7:$A$34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GL'!$E$7:$E$34</c:f>
              <c:numCache>
                <c:formatCode>#,##0</c:formatCode>
                <c:ptCount val="28"/>
                <c:pt idx="0">
                  <c:v>2412567</c:v>
                </c:pt>
                <c:pt idx="1">
                  <c:v>2000</c:v>
                </c:pt>
                <c:pt idx="2">
                  <c:v>17432</c:v>
                </c:pt>
                <c:pt idx="3">
                  <c:v>115845</c:v>
                </c:pt>
                <c:pt idx="4">
                  <c:v>4764986</c:v>
                </c:pt>
                <c:pt idx="5">
                  <c:v>23337</c:v>
                </c:pt>
                <c:pt idx="6">
                  <c:v>82340</c:v>
                </c:pt>
                <c:pt idx="7">
                  <c:v>3310830</c:v>
                </c:pt>
                <c:pt idx="8">
                  <c:v>6313719</c:v>
                </c:pt>
                <c:pt idx="9">
                  <c:v>7940610</c:v>
                </c:pt>
                <c:pt idx="10">
                  <c:v>2660999</c:v>
                </c:pt>
                <c:pt idx="11">
                  <c:v>188426</c:v>
                </c:pt>
                <c:pt idx="12">
                  <c:v>936125</c:v>
                </c:pt>
                <c:pt idx="13">
                  <c:v>469166</c:v>
                </c:pt>
                <c:pt idx="14">
                  <c:v>5054086</c:v>
                </c:pt>
                <c:pt idx="15">
                  <c:v>491105</c:v>
                </c:pt>
                <c:pt idx="16">
                  <c:v>12659</c:v>
                </c:pt>
                <c:pt idx="17">
                  <c:v>0</c:v>
                </c:pt>
                <c:pt idx="18">
                  <c:v>0</c:v>
                </c:pt>
                <c:pt idx="19">
                  <c:v>333323</c:v>
                </c:pt>
                <c:pt idx="20">
                  <c:v>0</c:v>
                </c:pt>
                <c:pt idx="21">
                  <c:v>249266</c:v>
                </c:pt>
                <c:pt idx="22">
                  <c:v>59933</c:v>
                </c:pt>
                <c:pt idx="23">
                  <c:v>175626</c:v>
                </c:pt>
                <c:pt idx="24">
                  <c:v>5617207</c:v>
                </c:pt>
                <c:pt idx="25">
                  <c:v>1159657</c:v>
                </c:pt>
                <c:pt idx="26">
                  <c:v>6435</c:v>
                </c:pt>
                <c:pt idx="27">
                  <c:v>137660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351-45AD-AC44-A57ED8402097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'Import GL'!$A$7:$A$34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GL'!$D$7:$D$34</c:f>
              <c:numCache>
                <c:formatCode>#,##0</c:formatCode>
                <c:ptCount val="28"/>
                <c:pt idx="0">
                  <c:v>2440018</c:v>
                </c:pt>
                <c:pt idx="1">
                  <c:v>5201</c:v>
                </c:pt>
                <c:pt idx="2">
                  <c:v>32921</c:v>
                </c:pt>
                <c:pt idx="3">
                  <c:v>109196</c:v>
                </c:pt>
                <c:pt idx="4">
                  <c:v>5107318</c:v>
                </c:pt>
                <c:pt idx="5">
                  <c:v>18504</c:v>
                </c:pt>
                <c:pt idx="6">
                  <c:v>159920</c:v>
                </c:pt>
                <c:pt idx="7">
                  <c:v>2588843</c:v>
                </c:pt>
                <c:pt idx="8">
                  <c:v>7466424</c:v>
                </c:pt>
                <c:pt idx="9">
                  <c:v>8185468</c:v>
                </c:pt>
                <c:pt idx="10">
                  <c:v>2513661</c:v>
                </c:pt>
                <c:pt idx="11">
                  <c:v>140192</c:v>
                </c:pt>
                <c:pt idx="12">
                  <c:v>910323</c:v>
                </c:pt>
                <c:pt idx="13">
                  <c:v>517974</c:v>
                </c:pt>
                <c:pt idx="14">
                  <c:v>5802001</c:v>
                </c:pt>
                <c:pt idx="15">
                  <c:v>632492</c:v>
                </c:pt>
                <c:pt idx="16">
                  <c:v>25209</c:v>
                </c:pt>
                <c:pt idx="17">
                  <c:v>0</c:v>
                </c:pt>
                <c:pt idx="18">
                  <c:v>0</c:v>
                </c:pt>
                <c:pt idx="19">
                  <c:v>413854</c:v>
                </c:pt>
                <c:pt idx="20">
                  <c:v>0</c:v>
                </c:pt>
                <c:pt idx="21">
                  <c:v>184678</c:v>
                </c:pt>
                <c:pt idx="22">
                  <c:v>66410</c:v>
                </c:pt>
                <c:pt idx="23">
                  <c:v>257187</c:v>
                </c:pt>
                <c:pt idx="24">
                  <c:v>6050534</c:v>
                </c:pt>
                <c:pt idx="25">
                  <c:v>998319</c:v>
                </c:pt>
                <c:pt idx="26">
                  <c:v>15000</c:v>
                </c:pt>
                <c:pt idx="27">
                  <c:v>125430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351-45AD-AC44-A57ED84020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8257281"/>
        <c:axId val="24923128"/>
      </c:barChart>
      <c:catAx>
        <c:axId val="58257281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4923128"/>
        <c:crosses val="autoZero"/>
        <c:auto val="1"/>
        <c:lblAlgn val="ctr"/>
        <c:lblOffset val="100"/>
        <c:noMultiLvlLbl val="0"/>
      </c:catAx>
      <c:valAx>
        <c:axId val="24923128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8257281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99999999999997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'Import GS'!$A$7:$A$34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GS'!$E$7:$E$34</c:f>
              <c:numCache>
                <c:formatCode>#,##0</c:formatCode>
                <c:ptCount val="28"/>
                <c:pt idx="0">
                  <c:v>1100219</c:v>
                </c:pt>
                <c:pt idx="1">
                  <c:v>237763</c:v>
                </c:pt>
                <c:pt idx="2">
                  <c:v>102589</c:v>
                </c:pt>
                <c:pt idx="3">
                  <c:v>586198</c:v>
                </c:pt>
                <c:pt idx="4">
                  <c:v>91047</c:v>
                </c:pt>
                <c:pt idx="5">
                  <c:v>345938</c:v>
                </c:pt>
                <c:pt idx="6">
                  <c:v>31140</c:v>
                </c:pt>
                <c:pt idx="7">
                  <c:v>942290</c:v>
                </c:pt>
                <c:pt idx="8">
                  <c:v>874600</c:v>
                </c:pt>
                <c:pt idx="9">
                  <c:v>1925070</c:v>
                </c:pt>
                <c:pt idx="10">
                  <c:v>2564520</c:v>
                </c:pt>
                <c:pt idx="11">
                  <c:v>0</c:v>
                </c:pt>
                <c:pt idx="12">
                  <c:v>906121</c:v>
                </c:pt>
                <c:pt idx="13">
                  <c:v>4283790</c:v>
                </c:pt>
                <c:pt idx="14">
                  <c:v>1163463</c:v>
                </c:pt>
                <c:pt idx="15">
                  <c:v>140383</c:v>
                </c:pt>
                <c:pt idx="16">
                  <c:v>272410</c:v>
                </c:pt>
                <c:pt idx="17">
                  <c:v>485864</c:v>
                </c:pt>
                <c:pt idx="18">
                  <c:v>92</c:v>
                </c:pt>
                <c:pt idx="19">
                  <c:v>74030</c:v>
                </c:pt>
                <c:pt idx="20">
                  <c:v>377075</c:v>
                </c:pt>
                <c:pt idx="21">
                  <c:v>67561</c:v>
                </c:pt>
                <c:pt idx="22">
                  <c:v>706518</c:v>
                </c:pt>
                <c:pt idx="23">
                  <c:v>645164</c:v>
                </c:pt>
                <c:pt idx="24">
                  <c:v>2546137</c:v>
                </c:pt>
                <c:pt idx="25">
                  <c:v>791101</c:v>
                </c:pt>
                <c:pt idx="26">
                  <c:v>26019</c:v>
                </c:pt>
                <c:pt idx="27">
                  <c:v>67525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6E-4293-B92C-C3BC4C55DBC5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'Import GS'!$A$7:$A$34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GS'!$D$7:$D$34</c:f>
              <c:numCache>
                <c:formatCode>#,##0</c:formatCode>
                <c:ptCount val="28"/>
                <c:pt idx="0">
                  <c:v>1220092</c:v>
                </c:pt>
                <c:pt idx="1">
                  <c:v>345764</c:v>
                </c:pt>
                <c:pt idx="2">
                  <c:v>95328</c:v>
                </c:pt>
                <c:pt idx="3">
                  <c:v>665995</c:v>
                </c:pt>
                <c:pt idx="4">
                  <c:v>42624</c:v>
                </c:pt>
                <c:pt idx="5">
                  <c:v>435365</c:v>
                </c:pt>
                <c:pt idx="6">
                  <c:v>42756</c:v>
                </c:pt>
                <c:pt idx="7">
                  <c:v>1061451</c:v>
                </c:pt>
                <c:pt idx="8">
                  <c:v>897001</c:v>
                </c:pt>
                <c:pt idx="9">
                  <c:v>2236942</c:v>
                </c:pt>
                <c:pt idx="10">
                  <c:v>2472005</c:v>
                </c:pt>
                <c:pt idx="11">
                  <c:v>0</c:v>
                </c:pt>
                <c:pt idx="12">
                  <c:v>993079</c:v>
                </c:pt>
                <c:pt idx="13">
                  <c:v>3183177</c:v>
                </c:pt>
                <c:pt idx="14">
                  <c:v>1286940</c:v>
                </c:pt>
                <c:pt idx="15">
                  <c:v>77682</c:v>
                </c:pt>
                <c:pt idx="16">
                  <c:v>445530</c:v>
                </c:pt>
                <c:pt idx="17">
                  <c:v>569744</c:v>
                </c:pt>
                <c:pt idx="18">
                  <c:v>0</c:v>
                </c:pt>
                <c:pt idx="19">
                  <c:v>61219</c:v>
                </c:pt>
                <c:pt idx="20">
                  <c:v>281432</c:v>
                </c:pt>
                <c:pt idx="21">
                  <c:v>50346</c:v>
                </c:pt>
                <c:pt idx="22">
                  <c:v>992472</c:v>
                </c:pt>
                <c:pt idx="23">
                  <c:v>571264</c:v>
                </c:pt>
                <c:pt idx="24">
                  <c:v>3472978</c:v>
                </c:pt>
                <c:pt idx="25">
                  <c:v>969918</c:v>
                </c:pt>
                <c:pt idx="26">
                  <c:v>27776</c:v>
                </c:pt>
                <c:pt idx="27">
                  <c:v>95587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6E-4293-B92C-C3BC4C55DB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5248215"/>
        <c:axId val="6587916"/>
      </c:barChart>
      <c:catAx>
        <c:axId val="55248215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587916"/>
        <c:crosses val="autoZero"/>
        <c:auto val="1"/>
        <c:lblAlgn val="ctr"/>
        <c:lblOffset val="100"/>
        <c:noMultiLvlLbl val="0"/>
      </c:catAx>
      <c:valAx>
        <c:axId val="6587916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5248215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99999999999997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Líquidos!$A$7:$A$34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Líquidos!$E$7:$E$34</c:f>
              <c:numCache>
                <c:formatCode>#,##0</c:formatCode>
                <c:ptCount val="28"/>
                <c:pt idx="0">
                  <c:v>3783588</c:v>
                </c:pt>
                <c:pt idx="1">
                  <c:v>21040</c:v>
                </c:pt>
                <c:pt idx="2">
                  <c:v>31663</c:v>
                </c:pt>
                <c:pt idx="3">
                  <c:v>262640</c:v>
                </c:pt>
                <c:pt idx="4">
                  <c:v>11872724</c:v>
                </c:pt>
                <c:pt idx="5">
                  <c:v>362558</c:v>
                </c:pt>
                <c:pt idx="6">
                  <c:v>579686</c:v>
                </c:pt>
                <c:pt idx="7">
                  <c:v>6729904</c:v>
                </c:pt>
                <c:pt idx="8">
                  <c:v>8017273</c:v>
                </c:pt>
                <c:pt idx="9">
                  <c:v>10630951</c:v>
                </c:pt>
                <c:pt idx="10">
                  <c:v>3869114</c:v>
                </c:pt>
                <c:pt idx="11">
                  <c:v>292597</c:v>
                </c:pt>
                <c:pt idx="12">
                  <c:v>1000954</c:v>
                </c:pt>
                <c:pt idx="13">
                  <c:v>643826</c:v>
                </c:pt>
                <c:pt idx="14">
                  <c:v>9043793</c:v>
                </c:pt>
                <c:pt idx="15">
                  <c:v>4517852</c:v>
                </c:pt>
                <c:pt idx="16">
                  <c:v>40363</c:v>
                </c:pt>
                <c:pt idx="17">
                  <c:v>0</c:v>
                </c:pt>
                <c:pt idx="18">
                  <c:v>25311</c:v>
                </c:pt>
                <c:pt idx="19">
                  <c:v>579878</c:v>
                </c:pt>
                <c:pt idx="20">
                  <c:v>0</c:v>
                </c:pt>
                <c:pt idx="21">
                  <c:v>1627900</c:v>
                </c:pt>
                <c:pt idx="22">
                  <c:v>79845</c:v>
                </c:pt>
                <c:pt idx="23">
                  <c:v>190885</c:v>
                </c:pt>
                <c:pt idx="24">
                  <c:v>7710798</c:v>
                </c:pt>
                <c:pt idx="25">
                  <c:v>1596498</c:v>
                </c:pt>
                <c:pt idx="26">
                  <c:v>6439</c:v>
                </c:pt>
                <c:pt idx="27">
                  <c:v>137660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32-4C19-B9CE-87D70C8FD9E3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Líquidos!$A$7:$A$34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Líquidos!$D$7:$D$34</c:f>
              <c:numCache>
                <c:formatCode>#,##0</c:formatCode>
                <c:ptCount val="28"/>
                <c:pt idx="0">
                  <c:v>4268301</c:v>
                </c:pt>
                <c:pt idx="1">
                  <c:v>26143</c:v>
                </c:pt>
                <c:pt idx="2">
                  <c:v>75633</c:v>
                </c:pt>
                <c:pt idx="3">
                  <c:v>275189</c:v>
                </c:pt>
                <c:pt idx="4">
                  <c:v>12433979</c:v>
                </c:pt>
                <c:pt idx="5">
                  <c:v>286065</c:v>
                </c:pt>
                <c:pt idx="6">
                  <c:v>576490</c:v>
                </c:pt>
                <c:pt idx="7">
                  <c:v>5410828</c:v>
                </c:pt>
                <c:pt idx="8">
                  <c:v>9684411</c:v>
                </c:pt>
                <c:pt idx="9">
                  <c:v>11428623</c:v>
                </c:pt>
                <c:pt idx="10">
                  <c:v>3704002</c:v>
                </c:pt>
                <c:pt idx="11">
                  <c:v>222967</c:v>
                </c:pt>
                <c:pt idx="12">
                  <c:v>1009324</c:v>
                </c:pt>
                <c:pt idx="13">
                  <c:v>694134</c:v>
                </c:pt>
                <c:pt idx="14">
                  <c:v>10362216</c:v>
                </c:pt>
                <c:pt idx="15">
                  <c:v>3328689</c:v>
                </c:pt>
                <c:pt idx="16">
                  <c:v>51256</c:v>
                </c:pt>
                <c:pt idx="17">
                  <c:v>0</c:v>
                </c:pt>
                <c:pt idx="18">
                  <c:v>25210</c:v>
                </c:pt>
                <c:pt idx="19">
                  <c:v>563523</c:v>
                </c:pt>
                <c:pt idx="20">
                  <c:v>0</c:v>
                </c:pt>
                <c:pt idx="21">
                  <c:v>1950643</c:v>
                </c:pt>
                <c:pt idx="22">
                  <c:v>71541</c:v>
                </c:pt>
                <c:pt idx="23">
                  <c:v>266018</c:v>
                </c:pt>
                <c:pt idx="24">
                  <c:v>8768037</c:v>
                </c:pt>
                <c:pt idx="25">
                  <c:v>1447905</c:v>
                </c:pt>
                <c:pt idx="26">
                  <c:v>15000</c:v>
                </c:pt>
                <c:pt idx="27">
                  <c:v>127620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532-4C19-B9CE-87D70C8FD9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3562658"/>
        <c:axId val="30683971"/>
      </c:barChart>
      <c:catAx>
        <c:axId val="5356265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30683971"/>
        <c:crosses val="autoZero"/>
        <c:auto val="1"/>
        <c:lblAlgn val="ctr"/>
        <c:lblOffset val="100"/>
        <c:noMultiLvlLbl val="0"/>
      </c:catAx>
      <c:valAx>
        <c:axId val="30683971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53562658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'Import MG'!$A$7:$A$34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MG'!$E$7:$E$34</c:f>
              <c:numCache>
                <c:formatCode>#,##0</c:formatCode>
                <c:ptCount val="28"/>
                <c:pt idx="0">
                  <c:v>112558</c:v>
                </c:pt>
                <c:pt idx="1">
                  <c:v>88225</c:v>
                </c:pt>
                <c:pt idx="2">
                  <c:v>277704</c:v>
                </c:pt>
                <c:pt idx="3">
                  <c:v>33851</c:v>
                </c:pt>
                <c:pt idx="4">
                  <c:v>2511661</c:v>
                </c:pt>
                <c:pt idx="5">
                  <c:v>27219</c:v>
                </c:pt>
                <c:pt idx="6">
                  <c:v>5303</c:v>
                </c:pt>
                <c:pt idx="7">
                  <c:v>3500457</c:v>
                </c:pt>
                <c:pt idx="8">
                  <c:v>1550759</c:v>
                </c:pt>
                <c:pt idx="9">
                  <c:v>210613</c:v>
                </c:pt>
                <c:pt idx="10">
                  <c:v>43759</c:v>
                </c:pt>
                <c:pt idx="11">
                  <c:v>669</c:v>
                </c:pt>
                <c:pt idx="12">
                  <c:v>36494</c:v>
                </c:pt>
                <c:pt idx="13">
                  <c:v>257496</c:v>
                </c:pt>
                <c:pt idx="14">
                  <c:v>41808</c:v>
                </c:pt>
                <c:pt idx="15">
                  <c:v>183773</c:v>
                </c:pt>
                <c:pt idx="16">
                  <c:v>74544</c:v>
                </c:pt>
                <c:pt idx="17">
                  <c:v>189132</c:v>
                </c:pt>
                <c:pt idx="18">
                  <c:v>0</c:v>
                </c:pt>
                <c:pt idx="19">
                  <c:v>152623</c:v>
                </c:pt>
                <c:pt idx="20">
                  <c:v>562644</c:v>
                </c:pt>
                <c:pt idx="21">
                  <c:v>227764</c:v>
                </c:pt>
                <c:pt idx="22">
                  <c:v>379205</c:v>
                </c:pt>
                <c:pt idx="23">
                  <c:v>80907</c:v>
                </c:pt>
                <c:pt idx="24">
                  <c:v>439938</c:v>
                </c:pt>
                <c:pt idx="25">
                  <c:v>5176309</c:v>
                </c:pt>
                <c:pt idx="26">
                  <c:v>712510</c:v>
                </c:pt>
                <c:pt idx="27">
                  <c:v>116419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F7-4E4E-B994-4D0E38353BFB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'Import MG'!$A$7:$A$34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MG'!$D$7:$D$34</c:f>
              <c:numCache>
                <c:formatCode>#,##0</c:formatCode>
                <c:ptCount val="28"/>
                <c:pt idx="0">
                  <c:v>167634</c:v>
                </c:pt>
                <c:pt idx="1">
                  <c:v>48529</c:v>
                </c:pt>
                <c:pt idx="2">
                  <c:v>229560</c:v>
                </c:pt>
                <c:pt idx="3">
                  <c:v>168760</c:v>
                </c:pt>
                <c:pt idx="4">
                  <c:v>2457420</c:v>
                </c:pt>
                <c:pt idx="5">
                  <c:v>19007</c:v>
                </c:pt>
                <c:pt idx="6">
                  <c:v>6915</c:v>
                </c:pt>
                <c:pt idx="7">
                  <c:v>3287987</c:v>
                </c:pt>
                <c:pt idx="8">
                  <c:v>1608377</c:v>
                </c:pt>
                <c:pt idx="9">
                  <c:v>212759</c:v>
                </c:pt>
                <c:pt idx="10">
                  <c:v>77328</c:v>
                </c:pt>
                <c:pt idx="11">
                  <c:v>1253</c:v>
                </c:pt>
                <c:pt idx="12">
                  <c:v>40980</c:v>
                </c:pt>
                <c:pt idx="13">
                  <c:v>365730</c:v>
                </c:pt>
                <c:pt idx="14">
                  <c:v>89534</c:v>
                </c:pt>
                <c:pt idx="15">
                  <c:v>175575</c:v>
                </c:pt>
                <c:pt idx="16">
                  <c:v>85702</c:v>
                </c:pt>
                <c:pt idx="17">
                  <c:v>147192</c:v>
                </c:pt>
                <c:pt idx="18">
                  <c:v>12</c:v>
                </c:pt>
                <c:pt idx="19">
                  <c:v>131540</c:v>
                </c:pt>
                <c:pt idx="20">
                  <c:v>587934</c:v>
                </c:pt>
                <c:pt idx="21">
                  <c:v>140431</c:v>
                </c:pt>
                <c:pt idx="22">
                  <c:v>350223</c:v>
                </c:pt>
                <c:pt idx="23">
                  <c:v>105858</c:v>
                </c:pt>
                <c:pt idx="24">
                  <c:v>460338</c:v>
                </c:pt>
                <c:pt idx="25">
                  <c:v>4890315</c:v>
                </c:pt>
                <c:pt idx="26">
                  <c:v>665098</c:v>
                </c:pt>
                <c:pt idx="27">
                  <c:v>107232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BF7-4E4E-B994-4D0E38353B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1844042"/>
        <c:axId val="51111209"/>
      </c:barChart>
      <c:catAx>
        <c:axId val="2184404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1111209"/>
        <c:crosses val="autoZero"/>
        <c:auto val="1"/>
        <c:lblAlgn val="ctr"/>
        <c:lblOffset val="100"/>
        <c:noMultiLvlLbl val="0"/>
      </c:catAx>
      <c:valAx>
        <c:axId val="51111209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1844042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725000000000005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'Export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total'!$E$7:$E$34</c:f>
              <c:numCache>
                <c:formatCode>#,##0</c:formatCode>
                <c:ptCount val="28"/>
                <c:pt idx="0">
                  <c:v>993173</c:v>
                </c:pt>
                <c:pt idx="1">
                  <c:v>231703</c:v>
                </c:pt>
                <c:pt idx="2">
                  <c:v>1634771</c:v>
                </c:pt>
                <c:pt idx="3">
                  <c:v>993874</c:v>
                </c:pt>
                <c:pt idx="4">
                  <c:v>3606322</c:v>
                </c:pt>
                <c:pt idx="5">
                  <c:v>306490</c:v>
                </c:pt>
                <c:pt idx="6">
                  <c:v>2470</c:v>
                </c:pt>
                <c:pt idx="7">
                  <c:v>4783429</c:v>
                </c:pt>
                <c:pt idx="8">
                  <c:v>3373680</c:v>
                </c:pt>
                <c:pt idx="9">
                  <c:v>2727027</c:v>
                </c:pt>
                <c:pt idx="10">
                  <c:v>1180802</c:v>
                </c:pt>
                <c:pt idx="11">
                  <c:v>4537</c:v>
                </c:pt>
                <c:pt idx="12">
                  <c:v>678453</c:v>
                </c:pt>
                <c:pt idx="13">
                  <c:v>1451928</c:v>
                </c:pt>
                <c:pt idx="14">
                  <c:v>2197237</c:v>
                </c:pt>
                <c:pt idx="15">
                  <c:v>163497</c:v>
                </c:pt>
                <c:pt idx="16">
                  <c:v>204321</c:v>
                </c:pt>
                <c:pt idx="17">
                  <c:v>258257</c:v>
                </c:pt>
                <c:pt idx="18">
                  <c:v>65</c:v>
                </c:pt>
                <c:pt idx="19">
                  <c:v>258218</c:v>
                </c:pt>
                <c:pt idx="20">
                  <c:v>436294</c:v>
                </c:pt>
                <c:pt idx="21">
                  <c:v>245194</c:v>
                </c:pt>
                <c:pt idx="22">
                  <c:v>1239403</c:v>
                </c:pt>
                <c:pt idx="23">
                  <c:v>296317</c:v>
                </c:pt>
                <c:pt idx="24">
                  <c:v>1414949</c:v>
                </c:pt>
                <c:pt idx="25">
                  <c:v>6189769</c:v>
                </c:pt>
                <c:pt idx="26">
                  <c:v>802072</c:v>
                </c:pt>
                <c:pt idx="27">
                  <c:v>132955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1A-4D6A-BE80-76AA500DB925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'Export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total'!$D$7:$D$34</c:f>
              <c:numCache>
                <c:formatCode>#,##0</c:formatCode>
                <c:ptCount val="28"/>
                <c:pt idx="0">
                  <c:v>1170949</c:v>
                </c:pt>
                <c:pt idx="1">
                  <c:v>406207</c:v>
                </c:pt>
                <c:pt idx="2">
                  <c:v>1370017</c:v>
                </c:pt>
                <c:pt idx="3">
                  <c:v>778673</c:v>
                </c:pt>
                <c:pt idx="4">
                  <c:v>3888285</c:v>
                </c:pt>
                <c:pt idx="5">
                  <c:v>274374</c:v>
                </c:pt>
                <c:pt idx="6">
                  <c:v>4292</c:v>
                </c:pt>
                <c:pt idx="7">
                  <c:v>4915634</c:v>
                </c:pt>
                <c:pt idx="8">
                  <c:v>3541859</c:v>
                </c:pt>
                <c:pt idx="9">
                  <c:v>3839649</c:v>
                </c:pt>
                <c:pt idx="10">
                  <c:v>1296008</c:v>
                </c:pt>
                <c:pt idx="11">
                  <c:v>0</c:v>
                </c:pt>
                <c:pt idx="12">
                  <c:v>693130</c:v>
                </c:pt>
                <c:pt idx="13">
                  <c:v>1302866</c:v>
                </c:pt>
                <c:pt idx="14">
                  <c:v>2797898</c:v>
                </c:pt>
                <c:pt idx="15">
                  <c:v>159122</c:v>
                </c:pt>
                <c:pt idx="16">
                  <c:v>212365</c:v>
                </c:pt>
                <c:pt idx="17">
                  <c:v>271015</c:v>
                </c:pt>
                <c:pt idx="18">
                  <c:v>0</c:v>
                </c:pt>
                <c:pt idx="19">
                  <c:v>298449</c:v>
                </c:pt>
                <c:pt idx="20">
                  <c:v>475947</c:v>
                </c:pt>
                <c:pt idx="21">
                  <c:v>345597</c:v>
                </c:pt>
                <c:pt idx="22">
                  <c:v>1059427</c:v>
                </c:pt>
                <c:pt idx="23">
                  <c:v>211572</c:v>
                </c:pt>
                <c:pt idx="24">
                  <c:v>1675801</c:v>
                </c:pt>
                <c:pt idx="25">
                  <c:v>6080561</c:v>
                </c:pt>
                <c:pt idx="26">
                  <c:v>804525</c:v>
                </c:pt>
                <c:pt idx="27">
                  <c:v>152796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1A-4D6A-BE80-76AA500DB9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0130808"/>
        <c:axId val="43867895"/>
      </c:barChart>
      <c:catAx>
        <c:axId val="4013080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3867895"/>
        <c:crosses val="autoZero"/>
        <c:auto val="1"/>
        <c:lblAlgn val="ctr"/>
        <c:lblOffset val="100"/>
        <c:noMultiLvlLbl val="0"/>
      </c:catAx>
      <c:valAx>
        <c:axId val="43867895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0130808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75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'Export GL'!$A$7:$A$34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GL'!$E$7:$E$34</c:f>
              <c:numCache>
                <c:formatCode>#,##0</c:formatCode>
                <c:ptCount val="28"/>
                <c:pt idx="0">
                  <c:v>694922</c:v>
                </c:pt>
                <c:pt idx="1">
                  <c:v>6</c:v>
                </c:pt>
                <c:pt idx="2">
                  <c:v>14231</c:v>
                </c:pt>
                <c:pt idx="3">
                  <c:v>98656</c:v>
                </c:pt>
                <c:pt idx="4">
                  <c:v>1224132</c:v>
                </c:pt>
                <c:pt idx="5">
                  <c:v>4009</c:v>
                </c:pt>
                <c:pt idx="6">
                  <c:v>0</c:v>
                </c:pt>
                <c:pt idx="7">
                  <c:v>150643</c:v>
                </c:pt>
                <c:pt idx="8">
                  <c:v>1151660</c:v>
                </c:pt>
                <c:pt idx="9">
                  <c:v>1795753</c:v>
                </c:pt>
                <c:pt idx="10">
                  <c:v>450512</c:v>
                </c:pt>
                <c:pt idx="11">
                  <c:v>4498</c:v>
                </c:pt>
                <c:pt idx="12">
                  <c:v>48243</c:v>
                </c:pt>
                <c:pt idx="13">
                  <c:v>24540</c:v>
                </c:pt>
                <c:pt idx="14">
                  <c:v>1357152</c:v>
                </c:pt>
                <c:pt idx="15">
                  <c:v>84699</c:v>
                </c:pt>
                <c:pt idx="16">
                  <c:v>15119</c:v>
                </c:pt>
                <c:pt idx="17">
                  <c:v>0</c:v>
                </c:pt>
                <c:pt idx="18">
                  <c:v>0</c:v>
                </c:pt>
                <c:pt idx="19">
                  <c:v>3577</c:v>
                </c:pt>
                <c:pt idx="20">
                  <c:v>0</c:v>
                </c:pt>
                <c:pt idx="21">
                  <c:v>171821</c:v>
                </c:pt>
                <c:pt idx="22">
                  <c:v>7012</c:v>
                </c:pt>
                <c:pt idx="23">
                  <c:v>0</c:v>
                </c:pt>
                <c:pt idx="24">
                  <c:v>1103444</c:v>
                </c:pt>
                <c:pt idx="25">
                  <c:v>89134</c:v>
                </c:pt>
                <c:pt idx="26">
                  <c:v>4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955-40E8-A3C1-D205921B4E91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'Export GL'!$A$7:$A$34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GL'!$D$7:$D$34</c:f>
              <c:numCache>
                <c:formatCode>#,##0</c:formatCode>
                <c:ptCount val="28"/>
                <c:pt idx="0">
                  <c:v>835914</c:v>
                </c:pt>
                <c:pt idx="1">
                  <c:v>3423</c:v>
                </c:pt>
                <c:pt idx="2">
                  <c:v>42712</c:v>
                </c:pt>
                <c:pt idx="3">
                  <c:v>101660</c:v>
                </c:pt>
                <c:pt idx="4">
                  <c:v>1775607</c:v>
                </c:pt>
                <c:pt idx="5">
                  <c:v>3004</c:v>
                </c:pt>
                <c:pt idx="6">
                  <c:v>0</c:v>
                </c:pt>
                <c:pt idx="7">
                  <c:v>207765</c:v>
                </c:pt>
                <c:pt idx="8">
                  <c:v>1451590</c:v>
                </c:pt>
                <c:pt idx="9">
                  <c:v>2308172</c:v>
                </c:pt>
                <c:pt idx="10">
                  <c:v>575899</c:v>
                </c:pt>
                <c:pt idx="11">
                  <c:v>0</c:v>
                </c:pt>
                <c:pt idx="12">
                  <c:v>69836</c:v>
                </c:pt>
                <c:pt idx="13">
                  <c:v>34879</c:v>
                </c:pt>
                <c:pt idx="14">
                  <c:v>2073084</c:v>
                </c:pt>
                <c:pt idx="15">
                  <c:v>56665</c:v>
                </c:pt>
                <c:pt idx="16">
                  <c:v>15562</c:v>
                </c:pt>
                <c:pt idx="17">
                  <c:v>0</c:v>
                </c:pt>
                <c:pt idx="18">
                  <c:v>0</c:v>
                </c:pt>
                <c:pt idx="19">
                  <c:v>3457</c:v>
                </c:pt>
                <c:pt idx="20">
                  <c:v>0</c:v>
                </c:pt>
                <c:pt idx="21">
                  <c:v>299692</c:v>
                </c:pt>
                <c:pt idx="22">
                  <c:v>4852</c:v>
                </c:pt>
                <c:pt idx="23">
                  <c:v>0</c:v>
                </c:pt>
                <c:pt idx="24">
                  <c:v>1288641</c:v>
                </c:pt>
                <c:pt idx="25">
                  <c:v>90050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955-40E8-A3C1-D205921B4E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2902615"/>
        <c:axId val="44883201"/>
      </c:barChart>
      <c:catAx>
        <c:axId val="42902615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4883201"/>
        <c:crosses val="autoZero"/>
        <c:auto val="1"/>
        <c:lblAlgn val="ctr"/>
        <c:lblOffset val="100"/>
        <c:noMultiLvlLbl val="0"/>
      </c:catAx>
      <c:valAx>
        <c:axId val="44883201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2902615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75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'Export GS'!$A$7:$A$34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GS'!$E$7:$E$34</c:f>
              <c:numCache>
                <c:formatCode>#,##0</c:formatCode>
                <c:ptCount val="28"/>
                <c:pt idx="0">
                  <c:v>261156</c:v>
                </c:pt>
                <c:pt idx="1">
                  <c:v>184643</c:v>
                </c:pt>
                <c:pt idx="2">
                  <c:v>1419190</c:v>
                </c:pt>
                <c:pt idx="3">
                  <c:v>396901</c:v>
                </c:pt>
                <c:pt idx="4">
                  <c:v>5950</c:v>
                </c:pt>
                <c:pt idx="5">
                  <c:v>210971</c:v>
                </c:pt>
                <c:pt idx="6">
                  <c:v>47</c:v>
                </c:pt>
                <c:pt idx="7">
                  <c:v>509559</c:v>
                </c:pt>
                <c:pt idx="8">
                  <c:v>940301</c:v>
                </c:pt>
                <c:pt idx="9">
                  <c:v>789546</c:v>
                </c:pt>
                <c:pt idx="10">
                  <c:v>401836</c:v>
                </c:pt>
                <c:pt idx="11">
                  <c:v>0</c:v>
                </c:pt>
                <c:pt idx="12">
                  <c:v>366442</c:v>
                </c:pt>
                <c:pt idx="13">
                  <c:v>1052847</c:v>
                </c:pt>
                <c:pt idx="14">
                  <c:v>743075</c:v>
                </c:pt>
                <c:pt idx="15">
                  <c:v>17</c:v>
                </c:pt>
                <c:pt idx="16">
                  <c:v>132161</c:v>
                </c:pt>
                <c:pt idx="17">
                  <c:v>5036</c:v>
                </c:pt>
                <c:pt idx="18">
                  <c:v>65</c:v>
                </c:pt>
                <c:pt idx="19">
                  <c:v>215965</c:v>
                </c:pt>
                <c:pt idx="20">
                  <c:v>48620</c:v>
                </c:pt>
                <c:pt idx="21">
                  <c:v>2371</c:v>
                </c:pt>
                <c:pt idx="22">
                  <c:v>525916</c:v>
                </c:pt>
                <c:pt idx="23">
                  <c:v>179706</c:v>
                </c:pt>
                <c:pt idx="24">
                  <c:v>20774</c:v>
                </c:pt>
                <c:pt idx="25">
                  <c:v>274099</c:v>
                </c:pt>
                <c:pt idx="26">
                  <c:v>0</c:v>
                </c:pt>
                <c:pt idx="27">
                  <c:v>20929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F55-4ACD-9DE9-E86F307FA844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'Export GS'!$A$7:$A$34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GS'!$D$7:$D$34</c:f>
              <c:numCache>
                <c:formatCode>#,##0</c:formatCode>
                <c:ptCount val="28"/>
                <c:pt idx="0">
                  <c:v>277571</c:v>
                </c:pt>
                <c:pt idx="1">
                  <c:v>376863</c:v>
                </c:pt>
                <c:pt idx="2">
                  <c:v>1167501</c:v>
                </c:pt>
                <c:pt idx="3">
                  <c:v>352711</c:v>
                </c:pt>
                <c:pt idx="4">
                  <c:v>0</c:v>
                </c:pt>
                <c:pt idx="5">
                  <c:v>163635</c:v>
                </c:pt>
                <c:pt idx="6">
                  <c:v>23</c:v>
                </c:pt>
                <c:pt idx="7">
                  <c:v>745277</c:v>
                </c:pt>
                <c:pt idx="8">
                  <c:v>774495</c:v>
                </c:pt>
                <c:pt idx="9">
                  <c:v>1369513</c:v>
                </c:pt>
                <c:pt idx="10">
                  <c:v>437648</c:v>
                </c:pt>
                <c:pt idx="11">
                  <c:v>0</c:v>
                </c:pt>
                <c:pt idx="12">
                  <c:v>405963</c:v>
                </c:pt>
                <c:pt idx="13">
                  <c:v>864109</c:v>
                </c:pt>
                <c:pt idx="14">
                  <c:v>623873</c:v>
                </c:pt>
                <c:pt idx="15">
                  <c:v>6762</c:v>
                </c:pt>
                <c:pt idx="16">
                  <c:v>133976</c:v>
                </c:pt>
                <c:pt idx="17">
                  <c:v>6996</c:v>
                </c:pt>
                <c:pt idx="18">
                  <c:v>0</c:v>
                </c:pt>
                <c:pt idx="19">
                  <c:v>267202</c:v>
                </c:pt>
                <c:pt idx="20">
                  <c:v>39700</c:v>
                </c:pt>
                <c:pt idx="21">
                  <c:v>0</c:v>
                </c:pt>
                <c:pt idx="22">
                  <c:v>407984</c:v>
                </c:pt>
                <c:pt idx="23">
                  <c:v>126595</c:v>
                </c:pt>
                <c:pt idx="24">
                  <c:v>164339</c:v>
                </c:pt>
                <c:pt idx="25">
                  <c:v>243405</c:v>
                </c:pt>
                <c:pt idx="26">
                  <c:v>0</c:v>
                </c:pt>
                <c:pt idx="27">
                  <c:v>44003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F55-4ACD-9DE9-E86F307FA8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8239792"/>
        <c:axId val="31843890"/>
      </c:barChart>
      <c:catAx>
        <c:axId val="4823979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1843890"/>
        <c:crosses val="autoZero"/>
        <c:auto val="1"/>
        <c:lblAlgn val="ctr"/>
        <c:lblOffset val="100"/>
        <c:noMultiLvlLbl val="0"/>
      </c:catAx>
      <c:valAx>
        <c:axId val="31843890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8239792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75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'Export MG'!$A$7:$A$34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MG'!$E$7:$E$34</c:f>
              <c:numCache>
                <c:formatCode>#,##0</c:formatCode>
                <c:ptCount val="28"/>
                <c:pt idx="0">
                  <c:v>37095</c:v>
                </c:pt>
                <c:pt idx="1">
                  <c:v>47054</c:v>
                </c:pt>
                <c:pt idx="2">
                  <c:v>201350</c:v>
                </c:pt>
                <c:pt idx="3">
                  <c:v>498317</c:v>
                </c:pt>
                <c:pt idx="4">
                  <c:v>2376240</c:v>
                </c:pt>
                <c:pt idx="5">
                  <c:v>91510</c:v>
                </c:pt>
                <c:pt idx="6">
                  <c:v>2423</c:v>
                </c:pt>
                <c:pt idx="7">
                  <c:v>4123227</c:v>
                </c:pt>
                <c:pt idx="8">
                  <c:v>1281719</c:v>
                </c:pt>
                <c:pt idx="9">
                  <c:v>141728</c:v>
                </c:pt>
                <c:pt idx="10">
                  <c:v>328454</c:v>
                </c:pt>
                <c:pt idx="11">
                  <c:v>39</c:v>
                </c:pt>
                <c:pt idx="12">
                  <c:v>263768</c:v>
                </c:pt>
                <c:pt idx="13">
                  <c:v>374541</c:v>
                </c:pt>
                <c:pt idx="14">
                  <c:v>97010</c:v>
                </c:pt>
                <c:pt idx="15">
                  <c:v>78781</c:v>
                </c:pt>
                <c:pt idx="16">
                  <c:v>57041</c:v>
                </c:pt>
                <c:pt idx="17">
                  <c:v>253221</c:v>
                </c:pt>
                <c:pt idx="18">
                  <c:v>0</c:v>
                </c:pt>
                <c:pt idx="19">
                  <c:v>38676</c:v>
                </c:pt>
                <c:pt idx="20">
                  <c:v>387674</c:v>
                </c:pt>
                <c:pt idx="21">
                  <c:v>71002</c:v>
                </c:pt>
                <c:pt idx="22">
                  <c:v>706475</c:v>
                </c:pt>
                <c:pt idx="23">
                  <c:v>116611</c:v>
                </c:pt>
                <c:pt idx="24">
                  <c:v>290731</c:v>
                </c:pt>
                <c:pt idx="25">
                  <c:v>5826536</c:v>
                </c:pt>
                <c:pt idx="26">
                  <c:v>802068</c:v>
                </c:pt>
                <c:pt idx="27">
                  <c:v>112026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B77-4FAE-A2D1-8FB48A2DFEA7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'Export MG'!$A$7:$A$34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MG'!$D$7:$D$34</c:f>
              <c:numCache>
                <c:formatCode>#,##0</c:formatCode>
                <c:ptCount val="28"/>
                <c:pt idx="0">
                  <c:v>57464</c:v>
                </c:pt>
                <c:pt idx="1">
                  <c:v>25921</c:v>
                </c:pt>
                <c:pt idx="2">
                  <c:v>159804</c:v>
                </c:pt>
                <c:pt idx="3">
                  <c:v>324302</c:v>
                </c:pt>
                <c:pt idx="4">
                  <c:v>2112678</c:v>
                </c:pt>
                <c:pt idx="5">
                  <c:v>107735</c:v>
                </c:pt>
                <c:pt idx="6">
                  <c:v>4269</c:v>
                </c:pt>
                <c:pt idx="7">
                  <c:v>3962592</c:v>
                </c:pt>
                <c:pt idx="8">
                  <c:v>1315774</c:v>
                </c:pt>
                <c:pt idx="9">
                  <c:v>161964</c:v>
                </c:pt>
                <c:pt idx="10">
                  <c:v>282461</c:v>
                </c:pt>
                <c:pt idx="11">
                  <c:v>0</c:v>
                </c:pt>
                <c:pt idx="12">
                  <c:v>217331</c:v>
                </c:pt>
                <c:pt idx="13">
                  <c:v>403878</c:v>
                </c:pt>
                <c:pt idx="14">
                  <c:v>100941</c:v>
                </c:pt>
                <c:pt idx="15">
                  <c:v>95695</c:v>
                </c:pt>
                <c:pt idx="16">
                  <c:v>62827</c:v>
                </c:pt>
                <c:pt idx="17">
                  <c:v>264019</c:v>
                </c:pt>
                <c:pt idx="18">
                  <c:v>0</c:v>
                </c:pt>
                <c:pt idx="19">
                  <c:v>27790</c:v>
                </c:pt>
                <c:pt idx="20">
                  <c:v>436247</c:v>
                </c:pt>
                <c:pt idx="21">
                  <c:v>45905</c:v>
                </c:pt>
                <c:pt idx="22">
                  <c:v>646591</c:v>
                </c:pt>
                <c:pt idx="23">
                  <c:v>84977</c:v>
                </c:pt>
                <c:pt idx="24">
                  <c:v>222821</c:v>
                </c:pt>
                <c:pt idx="25">
                  <c:v>5747106</c:v>
                </c:pt>
                <c:pt idx="26">
                  <c:v>804525</c:v>
                </c:pt>
                <c:pt idx="27">
                  <c:v>108793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B77-4FAE-A2D1-8FB48A2DFE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1711548"/>
        <c:axId val="16846624"/>
      </c:barChart>
      <c:catAx>
        <c:axId val="5171154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846624"/>
        <c:crosses val="autoZero"/>
        <c:auto val="1"/>
        <c:lblAlgn val="ctr"/>
        <c:lblOffset val="100"/>
        <c:noMultiLvlLbl val="0"/>
      </c:catAx>
      <c:valAx>
        <c:axId val="16846624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1711548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75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TRÁFICO TOTAL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42896771.773000002</c:v>
              </c:pt>
              <c:pt idx="1">
                <c:v>43926065.976999998</c:v>
              </c:pt>
              <c:pt idx="2">
                <c:v>47796123.349999987</c:v>
              </c:pt>
              <c:pt idx="3">
                <c:v>47547934.362999991</c:v>
              </c:pt>
              <c:pt idx="4">
                <c:v>47794392.916000009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63A8-4C8D-8D1F-B32E8B812E84}"/>
            </c:ext>
          </c:extLst>
        </c:ser>
        <c:ser>
          <c:idx val="1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46004213.104000002</c:v>
              </c:pt>
              <c:pt idx="1">
                <c:v>42980146.326000012</c:v>
              </c:pt>
              <c:pt idx="2">
                <c:v>47308882.138999999</c:v>
              </c:pt>
              <c:pt idx="3">
                <c:v>49273216.272999987</c:v>
              </c:pt>
              <c:pt idx="4">
                <c:v>51032850.700000003</c:v>
              </c:pt>
              <c:pt idx="5">
                <c:v>47398226.738000013</c:v>
              </c:pt>
              <c:pt idx="6">
                <c:v>47218941.565999992</c:v>
              </c:pt>
              <c:pt idx="7">
                <c:v>46378707.435000002</c:v>
              </c:pt>
              <c:pt idx="8">
                <c:v>45170184.763999999</c:v>
              </c:pt>
              <c:pt idx="9">
                <c:v>46059961.717999987</c:v>
              </c:pt>
              <c:pt idx="10">
                <c:v>44742333.461999997</c:v>
              </c:pt>
              <c:pt idx="11">
                <c:v>44570466.812000006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63A8-4C8D-8D1F-B32E8B812E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9388647"/>
        <c:axId val="9523139"/>
      </c:lineChart>
      <c:catAx>
        <c:axId val="59388647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9523139"/>
        <c:crosses val="autoZero"/>
        <c:auto val="1"/>
        <c:lblAlgn val="ctr"/>
        <c:lblOffset val="100"/>
        <c:noMultiLvlLbl val="0"/>
      </c:catAx>
      <c:valAx>
        <c:axId val="9523139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9388647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LÍQUIDOS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450000000000001"/>
          <c:y val="0.11824999999999999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14053536</c:v>
              </c:pt>
              <c:pt idx="1">
                <c:v>13791743</c:v>
              </c:pt>
              <c:pt idx="2">
                <c:v>15219368</c:v>
              </c:pt>
              <c:pt idx="3">
                <c:v>15779674</c:v>
              </c:pt>
              <c:pt idx="4">
                <c:v>14812203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3413-4F7B-A112-6FCD106082E4}"/>
            </c:ext>
          </c:extLst>
        </c:ser>
        <c:ser>
          <c:idx val="1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15735833</c:v>
              </c:pt>
              <c:pt idx="1">
                <c:v>14243199</c:v>
              </c:pt>
              <c:pt idx="2">
                <c:v>15154717</c:v>
              </c:pt>
              <c:pt idx="3">
                <c:v>15925805</c:v>
              </c:pt>
              <c:pt idx="4">
                <c:v>16020067</c:v>
              </c:pt>
              <c:pt idx="5">
                <c:v>15020904</c:v>
              </c:pt>
              <c:pt idx="6">
                <c:v>14933328</c:v>
              </c:pt>
              <c:pt idx="7">
                <c:v>15271266</c:v>
              </c:pt>
              <c:pt idx="8">
                <c:v>13907050</c:v>
              </c:pt>
              <c:pt idx="9">
                <c:v>13960470</c:v>
              </c:pt>
              <c:pt idx="10">
                <c:v>14450808</c:v>
              </c:pt>
              <c:pt idx="11">
                <c:v>14654469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3413-4F7B-A112-6FCD106082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1849887"/>
        <c:axId val="33018397"/>
      </c:lineChart>
      <c:catAx>
        <c:axId val="51849887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3018397"/>
        <c:crosses val="autoZero"/>
        <c:auto val="1"/>
        <c:lblAlgn val="ctr"/>
        <c:lblOffset val="100"/>
        <c:noMultiLvlLbl val="0"/>
      </c:catAx>
      <c:valAx>
        <c:axId val="33018397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1849887"/>
        <c:crosses val="autoZero"/>
        <c:crossBetween val="midCat"/>
      </c:valAx>
      <c:spPr>
        <a:noFill/>
        <a:ln w="6350">
          <a:noFill/>
          <a:prstDash val="sysDot"/>
        </a:ln>
        <a:effectLst>
          <a:glow rad="127000">
            <a:schemeClr val="bg2"/>
          </a:glow>
        </a:effectLst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SÓLIDOS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6173584</c:v>
              </c:pt>
              <c:pt idx="1">
                <c:v>6802770</c:v>
              </c:pt>
              <c:pt idx="2">
                <c:v>7358601</c:v>
              </c:pt>
              <c:pt idx="3">
                <c:v>6618705</c:v>
              </c:pt>
              <c:pt idx="4">
                <c:v>6460425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19CD-41DE-A013-DFFE2EF3FAB8}"/>
            </c:ext>
          </c:extLst>
        </c:ser>
        <c:ser>
          <c:idx val="1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7571864</c:v>
              </c:pt>
              <c:pt idx="1">
                <c:v>6125875</c:v>
              </c:pt>
              <c:pt idx="2">
                <c:v>6611717</c:v>
              </c:pt>
              <c:pt idx="3">
                <c:v>6996493</c:v>
              </c:pt>
              <c:pt idx="4">
                <c:v>7789442</c:v>
              </c:pt>
              <c:pt idx="5">
                <c:v>6863645</c:v>
              </c:pt>
              <c:pt idx="6">
                <c:v>7210179</c:v>
              </c:pt>
              <c:pt idx="7">
                <c:v>7203806</c:v>
              </c:pt>
              <c:pt idx="8">
                <c:v>7426818</c:v>
              </c:pt>
              <c:pt idx="9">
                <c:v>7070497</c:v>
              </c:pt>
              <c:pt idx="10">
                <c:v>7075580</c:v>
              </c:pt>
              <c:pt idx="11">
                <c:v>6805730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19CD-41DE-A013-DFFE2EF3FA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6664538"/>
        <c:axId val="36399643"/>
      </c:lineChart>
      <c:catAx>
        <c:axId val="46664538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6399643"/>
        <c:crosses val="autoZero"/>
        <c:auto val="1"/>
        <c:lblAlgn val="ctr"/>
        <c:lblOffset val="100"/>
        <c:noMultiLvlLbl val="0"/>
      </c:catAx>
      <c:valAx>
        <c:axId val="36399643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6664538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 GENERAL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21534908</c:v>
              </c:pt>
              <c:pt idx="1">
                <c:v>21982204</c:v>
              </c:pt>
              <c:pt idx="2">
                <c:v>24035219</c:v>
              </c:pt>
              <c:pt idx="3">
                <c:v>23945395</c:v>
              </c:pt>
              <c:pt idx="4">
                <c:v>25310406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3BFA-4FF3-8A05-62DF0EC90C55}"/>
            </c:ext>
          </c:extLst>
        </c:ser>
        <c:ser>
          <c:idx val="1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21337429</c:v>
              </c:pt>
              <c:pt idx="1">
                <c:v>21447591</c:v>
              </c:pt>
              <c:pt idx="2">
                <c:v>24359806</c:v>
              </c:pt>
              <c:pt idx="3">
                <c:v>24880879</c:v>
              </c:pt>
              <c:pt idx="4">
                <c:v>25881277</c:v>
              </c:pt>
              <c:pt idx="5">
                <c:v>24180546</c:v>
              </c:pt>
              <c:pt idx="6">
                <c:v>23760353</c:v>
              </c:pt>
              <c:pt idx="7">
                <c:v>22580270</c:v>
              </c:pt>
              <c:pt idx="8">
                <c:v>22603807</c:v>
              </c:pt>
              <c:pt idx="9">
                <c:v>23654463</c:v>
              </c:pt>
              <c:pt idx="10">
                <c:v>21955189</c:v>
              </c:pt>
              <c:pt idx="11">
                <c:v>21895092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3BFA-4FF3-8A05-62DF0EC90C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1965919"/>
        <c:axId val="6646457"/>
      </c:lineChart>
      <c:catAx>
        <c:axId val="61965919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646457"/>
        <c:crosses val="autoZero"/>
        <c:auto val="1"/>
        <c:lblAlgn val="ctr"/>
        <c:lblOffset val="100"/>
        <c:noMultiLvlLbl val="0"/>
      </c:catAx>
      <c:valAx>
        <c:axId val="6646457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1965919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MERCANCÍAS EN CONTENEDORES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450000000000001"/>
          <c:y val="0.11824999999999999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14922214</c:v>
              </c:pt>
              <c:pt idx="1">
                <c:v>14862762</c:v>
              </c:pt>
              <c:pt idx="2">
                <c:v>15995259</c:v>
              </c:pt>
              <c:pt idx="3">
                <c:v>16451049</c:v>
              </c:pt>
              <c:pt idx="4">
                <c:v>17068824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95F1-4D4C-B056-9CA32385ECD2}"/>
            </c:ext>
          </c:extLst>
        </c:ser>
        <c:ser>
          <c:idx val="1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14778274</c:v>
              </c:pt>
              <c:pt idx="1">
                <c:v>14830174</c:v>
              </c:pt>
              <c:pt idx="2">
                <c:v>16940134</c:v>
              </c:pt>
              <c:pt idx="3">
                <c:v>17162680</c:v>
              </c:pt>
              <c:pt idx="4">
                <c:v>17631719</c:v>
              </c:pt>
              <c:pt idx="5">
                <c:v>16961966</c:v>
              </c:pt>
              <c:pt idx="6">
                <c:v>16360395</c:v>
              </c:pt>
              <c:pt idx="7">
                <c:v>16249233</c:v>
              </c:pt>
              <c:pt idx="8">
                <c:v>15638737</c:v>
              </c:pt>
              <c:pt idx="9">
                <c:v>16240326</c:v>
              </c:pt>
              <c:pt idx="10">
                <c:v>14916037</c:v>
              </c:pt>
              <c:pt idx="11">
                <c:v>15280101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95F1-4D4C-B056-9CA32385EC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3638685"/>
        <c:axId val="36538043"/>
      </c:lineChart>
      <c:catAx>
        <c:axId val="53638685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6538043"/>
        <c:crosses val="autoZero"/>
        <c:auto val="1"/>
        <c:lblAlgn val="ctr"/>
        <c:lblOffset val="100"/>
        <c:noMultiLvlLbl val="0"/>
      </c:catAx>
      <c:valAx>
        <c:axId val="36538043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3638685"/>
        <c:crosses val="autoZero"/>
        <c:crossBetween val="midCat"/>
      </c:valAx>
      <c:spPr>
        <a:noFill/>
        <a:ln w="6350">
          <a:noFill/>
          <a:prstDash val="sysDot"/>
        </a:ln>
        <a:effectLst>
          <a:glow rad="127000">
            <a:schemeClr val="bg2"/>
          </a:glow>
        </a:effectLst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Sólidos!$A$7:$A$34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Sólidos!$E$7:$E$34</c:f>
              <c:numCache>
                <c:formatCode>#,##0</c:formatCode>
                <c:ptCount val="28"/>
                <c:pt idx="0">
                  <c:v>1549865</c:v>
                </c:pt>
                <c:pt idx="1">
                  <c:v>574384</c:v>
                </c:pt>
                <c:pt idx="2">
                  <c:v>1806860</c:v>
                </c:pt>
                <c:pt idx="3">
                  <c:v>1065989</c:v>
                </c:pt>
                <c:pt idx="4">
                  <c:v>156072</c:v>
                </c:pt>
                <c:pt idx="5">
                  <c:v>666460</c:v>
                </c:pt>
                <c:pt idx="6">
                  <c:v>145130</c:v>
                </c:pt>
                <c:pt idx="7">
                  <c:v>1502420</c:v>
                </c:pt>
                <c:pt idx="8">
                  <c:v>1862800</c:v>
                </c:pt>
                <c:pt idx="9">
                  <c:v>2818998</c:v>
                </c:pt>
                <c:pt idx="10">
                  <c:v>3056894</c:v>
                </c:pt>
                <c:pt idx="11">
                  <c:v>2700</c:v>
                </c:pt>
                <c:pt idx="12">
                  <c:v>1351806</c:v>
                </c:pt>
                <c:pt idx="13">
                  <c:v>5906945</c:v>
                </c:pt>
                <c:pt idx="14">
                  <c:v>2169109</c:v>
                </c:pt>
                <c:pt idx="15">
                  <c:v>185591</c:v>
                </c:pt>
                <c:pt idx="16">
                  <c:v>408071</c:v>
                </c:pt>
                <c:pt idx="17">
                  <c:v>490900</c:v>
                </c:pt>
                <c:pt idx="18">
                  <c:v>3757</c:v>
                </c:pt>
                <c:pt idx="19">
                  <c:v>294887</c:v>
                </c:pt>
                <c:pt idx="20">
                  <c:v>425695</c:v>
                </c:pt>
                <c:pt idx="21">
                  <c:v>164366</c:v>
                </c:pt>
                <c:pt idx="22">
                  <c:v>1238261</c:v>
                </c:pt>
                <c:pt idx="23">
                  <c:v>870134</c:v>
                </c:pt>
                <c:pt idx="24">
                  <c:v>3362820</c:v>
                </c:pt>
                <c:pt idx="25">
                  <c:v>1076187</c:v>
                </c:pt>
                <c:pt idx="26">
                  <c:v>118583</c:v>
                </c:pt>
                <c:pt idx="27">
                  <c:v>138401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C1-42E3-ACB5-3B07B6FB803E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Sólidos!$A$7:$A$34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Sólidos!$D$7:$D$34</c:f>
              <c:numCache>
                <c:formatCode>#,##0</c:formatCode>
                <c:ptCount val="28"/>
                <c:pt idx="0">
                  <c:v>1773822</c:v>
                </c:pt>
                <c:pt idx="1">
                  <c:v>820093</c:v>
                </c:pt>
                <c:pt idx="2">
                  <c:v>1510281</c:v>
                </c:pt>
                <c:pt idx="3">
                  <c:v>1090484</c:v>
                </c:pt>
                <c:pt idx="4">
                  <c:v>70158</c:v>
                </c:pt>
                <c:pt idx="5">
                  <c:v>762127</c:v>
                </c:pt>
                <c:pt idx="6">
                  <c:v>154769</c:v>
                </c:pt>
                <c:pt idx="7">
                  <c:v>1841971</c:v>
                </c:pt>
                <c:pt idx="8">
                  <c:v>1721828</c:v>
                </c:pt>
                <c:pt idx="9">
                  <c:v>3799406</c:v>
                </c:pt>
                <c:pt idx="10">
                  <c:v>3002777</c:v>
                </c:pt>
                <c:pt idx="11">
                  <c:v>2726</c:v>
                </c:pt>
                <c:pt idx="12">
                  <c:v>1735714</c:v>
                </c:pt>
                <c:pt idx="13">
                  <c:v>4942109</c:v>
                </c:pt>
                <c:pt idx="14">
                  <c:v>2114533</c:v>
                </c:pt>
                <c:pt idx="15">
                  <c:v>149103</c:v>
                </c:pt>
                <c:pt idx="16">
                  <c:v>621186</c:v>
                </c:pt>
                <c:pt idx="17">
                  <c:v>576740</c:v>
                </c:pt>
                <c:pt idx="18">
                  <c:v>7000</c:v>
                </c:pt>
                <c:pt idx="19">
                  <c:v>370086</c:v>
                </c:pt>
                <c:pt idx="20">
                  <c:v>321132</c:v>
                </c:pt>
                <c:pt idx="21">
                  <c:v>127676</c:v>
                </c:pt>
                <c:pt idx="22">
                  <c:v>1422083</c:v>
                </c:pt>
                <c:pt idx="23">
                  <c:v>771563</c:v>
                </c:pt>
                <c:pt idx="24">
                  <c:v>3897045</c:v>
                </c:pt>
                <c:pt idx="25">
                  <c:v>1145061</c:v>
                </c:pt>
                <c:pt idx="26">
                  <c:v>96452</c:v>
                </c:pt>
                <c:pt idx="27">
                  <c:v>165263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C1-42E3-ACB5-3B07B6FB80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5475751"/>
        <c:axId val="47278305"/>
      </c:barChart>
      <c:catAx>
        <c:axId val="35475751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47278305"/>
        <c:crosses val="autoZero"/>
        <c:auto val="1"/>
        <c:lblAlgn val="ctr"/>
        <c:lblOffset val="100"/>
        <c:noMultiLvlLbl val="0"/>
      </c:catAx>
      <c:valAx>
        <c:axId val="47278305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35475751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TEUS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450000000000001"/>
          <c:y val="0.11824999999999999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1409359.5</c:v>
              </c:pt>
              <c:pt idx="1">
                <c:v>1418924</c:v>
              </c:pt>
              <c:pt idx="2">
                <c:v>1498714.25</c:v>
              </c:pt>
              <c:pt idx="3">
                <c:v>1568762.75</c:v>
              </c:pt>
              <c:pt idx="4">
                <c:v>1676755.75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A7BD-40D4-97C4-B44B71F400EA}"/>
            </c:ext>
          </c:extLst>
        </c:ser>
        <c:ser>
          <c:idx val="1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1366957.5</c:v>
              </c:pt>
              <c:pt idx="1">
                <c:v>1383318.5</c:v>
              </c:pt>
              <c:pt idx="2">
                <c:v>1552253.25</c:v>
              </c:pt>
              <c:pt idx="3">
                <c:v>1586521</c:v>
              </c:pt>
              <c:pt idx="4">
                <c:v>1653202.25</c:v>
              </c:pt>
              <c:pt idx="5">
                <c:v>1600477.5</c:v>
              </c:pt>
              <c:pt idx="6">
                <c:v>1538308.25</c:v>
              </c:pt>
              <c:pt idx="7">
                <c:v>1548664.75</c:v>
              </c:pt>
              <c:pt idx="8">
                <c:v>1499530.5</c:v>
              </c:pt>
              <c:pt idx="9">
                <c:v>1544506</c:v>
              </c:pt>
              <c:pt idx="10">
                <c:v>1426811.5</c:v>
              </c:pt>
              <c:pt idx="11">
                <c:v>1431666.5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A7BD-40D4-97C4-B44B71F400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388871"/>
        <c:axId val="32072179"/>
      </c:lineChart>
      <c:catAx>
        <c:axId val="7388871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2072179"/>
        <c:crosses val="autoZero"/>
        <c:auto val="1"/>
        <c:lblAlgn val="ctr"/>
        <c:lblOffset val="100"/>
        <c:noMultiLvlLbl val="0"/>
      </c:catAx>
      <c:valAx>
        <c:axId val="32072179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7388871"/>
        <c:crosses val="autoZero"/>
        <c:crossBetween val="midCat"/>
      </c:valAx>
      <c:spPr>
        <a:noFill/>
        <a:ln w="6350">
          <a:noFill/>
          <a:prstDash val="sysDot"/>
        </a:ln>
        <a:effectLst>
          <a:glow rad="127000">
            <a:schemeClr val="bg2"/>
          </a:glow>
        </a:effectLst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TRÁFICO TOTAL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-6.7546885846631599E-2</c:v>
              </c:pt>
              <c:pt idx="1">
                <c:v>-2.429102927577265E-2</c:v>
              </c:pt>
              <c:pt idx="2">
                <c:v>-1.2284398329115881E-2</c:v>
              </c:pt>
              <c:pt idx="3">
                <c:v>-1.8319918473060252E-2</c:v>
              </c:pt>
              <c:pt idx="4">
                <c:v>-2.8055957576146869E-2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1DCC-413D-896C-41DB5528459C}"/>
            </c:ext>
          </c:extLst>
        </c:ser>
        <c:ser>
          <c:idx val="2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4.2709742983474852E-2</c:v>
              </c:pt>
              <c:pt idx="1">
                <c:v>2.7317949465429429E-2</c:v>
              </c:pt>
              <c:pt idx="2">
                <c:v>1.6323380949483161E-2</c:v>
              </c:pt>
              <c:pt idx="3">
                <c:v>2.500074931832463E-2</c:v>
              </c:pt>
              <c:pt idx="4">
                <c:v>3.6408121899540007E-2</c:v>
              </c:pt>
              <c:pt idx="5">
                <c:v>3.6151683756781461E-2</c:v>
              </c:pt>
              <c:pt idx="6">
                <c:v>3.3142225457116092E-2</c:v>
              </c:pt>
              <c:pt idx="7">
                <c:v>3.3411422487996438E-2</c:v>
              </c:pt>
              <c:pt idx="8">
                <c:v>3.2524057054466482E-2</c:v>
              </c:pt>
              <c:pt idx="9">
                <c:v>3.1264391673087921E-2</c:v>
              </c:pt>
              <c:pt idx="10">
                <c:v>2.7853334819384349E-2</c:v>
              </c:pt>
              <c:pt idx="11">
                <c:v>2.77137556094369E-2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1DCC-413D-896C-41DB552845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127936"/>
        <c:axId val="38149753"/>
      </c:lineChart>
      <c:catAx>
        <c:axId val="30127936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8149753"/>
        <c:crosses val="autoZero"/>
        <c:auto val="1"/>
        <c:lblAlgn val="ctr"/>
        <c:lblOffset val="100"/>
        <c:noMultiLvlLbl val="0"/>
      </c:catAx>
      <c:valAx>
        <c:axId val="38149753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0127936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LÍQUIDOS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-0.1069086714379849</c:v>
              </c:pt>
              <c:pt idx="1">
                <c:v>-7.1174846472694675E-2</c:v>
              </c:pt>
              <c:pt idx="2">
                <c:v>-4.5843787539120662E-2</c:v>
              </c:pt>
              <c:pt idx="3">
                <c:v>-3.6279875218217288E-2</c:v>
              </c:pt>
              <c:pt idx="4">
                <c:v>-4.4409883644861203E-2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18AD-439D-86D4-28FF4EDB1687}"/>
            </c:ext>
          </c:extLst>
        </c:ser>
        <c:ser>
          <c:idx val="2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6.319920143001001E-2</c:v>
              </c:pt>
              <c:pt idx="1">
                <c:v>1.908084845605118E-2</c:v>
              </c:pt>
              <c:pt idx="2">
                <c:v>1.7342043323945951E-2</c:v>
              </c:pt>
              <c:pt idx="3">
                <c:v>1.552968451040981E-2</c:v>
              </c:pt>
              <c:pt idx="4">
                <c:v>3.6296266997264848E-2</c:v>
              </c:pt>
              <c:pt idx="5">
                <c:v>4.8735891024277E-2</c:v>
              </c:pt>
              <c:pt idx="6">
                <c:v>4.2166233814386667E-2</c:v>
              </c:pt>
              <c:pt idx="7">
                <c:v>4.157782506004426E-2</c:v>
              </c:pt>
              <c:pt idx="8">
                <c:v>3.6680207529706799E-2</c:v>
              </c:pt>
              <c:pt idx="9">
                <c:v>2.938803555709902E-2</c:v>
              </c:pt>
              <c:pt idx="10">
                <c:v>2.646194282169256E-2</c:v>
              </c:pt>
              <c:pt idx="11">
                <c:v>2.5878785576349591E-2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18AD-439D-86D4-28FF4EDB16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3729355"/>
        <c:axId val="15221047"/>
      </c:lineChart>
      <c:catAx>
        <c:axId val="23729355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221047"/>
        <c:crosses val="autoZero"/>
        <c:auto val="1"/>
        <c:lblAlgn val="ctr"/>
        <c:lblOffset val="100"/>
        <c:noMultiLvlLbl val="0"/>
      </c:catAx>
      <c:valAx>
        <c:axId val="15221047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3729355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SÓLIDOS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-0.18466787042133881</c:v>
              </c:pt>
              <c:pt idx="1">
                <c:v>-5.2664530985734197E-2</c:v>
              </c:pt>
              <c:pt idx="2">
                <c:v>1.255523535440783E-3</c:v>
              </c:pt>
              <c:pt idx="3">
                <c:v>-1.290154757119044E-2</c:v>
              </c:pt>
              <c:pt idx="4">
                <c:v>-4.7906746501271358E-2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1009-4B9C-92B9-E57E0E32F71F}"/>
            </c:ext>
          </c:extLst>
        </c:ser>
        <c:ser>
          <c:idx val="2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-7.3114374501324852E-2</c:v>
              </c:pt>
              <c:pt idx="1">
                <c:v>-0.1010350697508485</c:v>
              </c:pt>
              <c:pt idx="2">
                <c:v>-0.13743599187409819</c:v>
              </c:pt>
              <c:pt idx="3">
                <c:v>-0.12610322632883769</c:v>
              </c:pt>
              <c:pt idx="4">
                <c:v>-9.3160488211424419E-2</c:v>
              </c:pt>
              <c:pt idx="5">
                <c:v>-0.11078147764429749</c:v>
              </c:pt>
              <c:pt idx="6">
                <c:v>-9.8842979853659862E-2</c:v>
              </c:pt>
              <c:pt idx="7">
                <c:v>-9.1471228619472433E-2</c:v>
              </c:pt>
              <c:pt idx="8">
                <c:v>-8.1574499676009493E-2</c:v>
              </c:pt>
              <c:pt idx="9">
                <c:v>-7.4956698271793187E-2</c:v>
              </c:pt>
              <c:pt idx="10">
                <c:v>-6.7234172222747968E-2</c:v>
              </c:pt>
              <c:pt idx="11">
                <c:v>-6.4005557854664219E-2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1009-4B9C-92B9-E57E0E32F7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94102"/>
        <c:axId val="31410462"/>
      </c:lineChart>
      <c:catAx>
        <c:axId val="3894102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1410462"/>
        <c:crosses val="autoZero"/>
        <c:auto val="1"/>
        <c:lblAlgn val="ctr"/>
        <c:lblOffset val="100"/>
        <c:noMultiLvlLbl val="0"/>
      </c:catAx>
      <c:valAx>
        <c:axId val="31410462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894102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 GENERAL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9.2550512997606749E-3</c:v>
              </c:pt>
              <c:pt idx="1">
                <c:v>1.711094210076336E-2</c:v>
              </c:pt>
              <c:pt idx="2">
                <c:v>6.0690454391825188E-3</c:v>
              </c:pt>
              <c:pt idx="3">
                <c:v>-5.7372991600553869E-3</c:v>
              </c:pt>
              <c:pt idx="4">
                <c:v>-9.3196346930498608E-3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203D-4E51-BF6F-5D848DD895A6}"/>
            </c:ext>
          </c:extLst>
        </c:ser>
        <c:ser>
          <c:idx val="2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6.6998796306339203E-2</c:v>
              </c:pt>
              <c:pt idx="1">
                <c:v>7.4760247690359272E-2</c:v>
              </c:pt>
              <c:pt idx="2">
                <c:v>7.1124476711784013E-2</c:v>
              </c:pt>
              <c:pt idx="3">
                <c:v>8.3473515659719277E-2</c:v>
              </c:pt>
              <c:pt idx="4">
                <c:v>8.0293437966979964E-2</c:v>
              </c:pt>
              <c:pt idx="5">
                <c:v>7.8417078112696492E-2</c:v>
              </c:pt>
              <c:pt idx="6">
                <c:v>7.2293995645221765E-2</c:v>
              </c:pt>
              <c:pt idx="7">
                <c:v>7.1180728972272345E-2</c:v>
              </c:pt>
              <c:pt idx="8">
                <c:v>6.9415255771725359E-2</c:v>
              </c:pt>
              <c:pt idx="9">
                <c:v>6.902924441988878E-2</c:v>
              </c:pt>
              <c:pt idx="10">
                <c:v>6.1476811627392942E-2</c:v>
              </c:pt>
              <c:pt idx="11">
                <c:v>6.1063987940678681E-2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203D-4E51-BF6F-5D848DD895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7041148"/>
        <c:axId val="1793660"/>
      </c:lineChart>
      <c:catAx>
        <c:axId val="27041148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93660"/>
        <c:crosses val="autoZero"/>
        <c:auto val="1"/>
        <c:lblAlgn val="ctr"/>
        <c:lblOffset val="100"/>
        <c:noMultiLvlLbl val="0"/>
      </c:catAx>
      <c:valAx>
        <c:axId val="1793660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7041148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MERCANCÍAS EN CONTENEDORES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9.73997369381574E-3</c:v>
              </c:pt>
              <c:pt idx="1">
                <c:v>5.962082173303962E-3</c:v>
              </c:pt>
              <c:pt idx="2">
                <c:v>-1.6506345993525628E-2</c:v>
              </c:pt>
              <c:pt idx="3">
                <c:v>-2.3229456669685788E-2</c:v>
              </c:pt>
              <c:pt idx="4">
                <c:v>-2.5114311952742389E-2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4C35-4B18-8279-D11C50B1365D}"/>
            </c:ext>
          </c:extLst>
        </c:ser>
        <c:ser>
          <c:idx val="2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7.0574299072258651E-2</c:v>
              </c:pt>
              <c:pt idx="1">
                <c:v>9.2179144769681587E-2</c:v>
              </c:pt>
              <c:pt idx="2">
                <c:v>0.1040004622001376</c:v>
              </c:pt>
              <c:pt idx="3">
                <c:v>0.1111687971843878</c:v>
              </c:pt>
              <c:pt idx="4">
                <c:v>0.10534468789914241</c:v>
              </c:pt>
              <c:pt idx="5">
                <c:v>0.109671298827694</c:v>
              </c:pt>
              <c:pt idx="6">
                <c:v>0.100605906868487</c:v>
              </c:pt>
              <c:pt idx="7">
                <c:v>9.9495517081490847E-2</c:v>
              </c:pt>
              <c:pt idx="8">
                <c:v>9.6430659072580305E-2</c:v>
              </c:pt>
              <c:pt idx="9">
                <c:v>9.3142562205381862E-2</c:v>
              </c:pt>
              <c:pt idx="10">
                <c:v>8.3148813405592659E-2</c:v>
              </c:pt>
              <c:pt idx="11">
                <c:v>7.986123932034106E-2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4C35-4B18-8279-D11C50B136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426773"/>
        <c:axId val="52643805"/>
      </c:lineChart>
      <c:catAx>
        <c:axId val="2426773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2643805"/>
        <c:crosses val="autoZero"/>
        <c:auto val="1"/>
        <c:lblAlgn val="ctr"/>
        <c:lblOffset val="100"/>
        <c:noMultiLvlLbl val="0"/>
      </c:catAx>
      <c:valAx>
        <c:axId val="52643805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426773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TEUS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3.1019252610267729E-2</c:v>
              </c:pt>
              <c:pt idx="1">
                <c:v>2.8363516970660418E-2</c:v>
              </c:pt>
              <c:pt idx="2">
                <c:v>5.6870037548262253E-3</c:v>
              </c:pt>
              <c:pt idx="3">
                <c:v>1.139445193221178E-3</c:v>
              </c:pt>
              <c:pt idx="4">
                <c:v>4.01256123419369E-3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BFB0-467E-A845-00416167FF70}"/>
            </c:ext>
          </c:extLst>
        </c:ser>
        <c:ser>
          <c:idx val="2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7.5227986687052217E-2</c:v>
              </c:pt>
              <c:pt idx="1">
                <c:v>0.10116873326954549</c:v>
              </c:pt>
              <c:pt idx="2">
                <c:v>0.111471789830057</c:v>
              </c:pt>
              <c:pt idx="3">
                <c:v>0.12505761715918881</c:v>
              </c:pt>
              <c:pt idx="4">
                <c:v>0.12427126794532969</c:v>
              </c:pt>
              <c:pt idx="5">
                <c:v>0.1299292308860687</c:v>
              </c:pt>
              <c:pt idx="6">
                <c:v>0.12058714002604699</c:v>
              </c:pt>
              <c:pt idx="7">
                <c:v>0.1190080461880645</c:v>
              </c:pt>
              <c:pt idx="8">
                <c:v>0.1194249291748901</c:v>
              </c:pt>
              <c:pt idx="9">
                <c:v>0.11832469116727171</c:v>
              </c:pt>
              <c:pt idx="10">
                <c:v>0.110462524132023</c:v>
              </c:pt>
              <c:pt idx="11">
                <c:v>0.107325615826835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BFB0-467E-A845-00416167FF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4647330"/>
        <c:axId val="47094875"/>
      </c:lineChart>
      <c:catAx>
        <c:axId val="54647330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7094875"/>
        <c:crosses val="autoZero"/>
        <c:auto val="1"/>
        <c:lblAlgn val="ctr"/>
        <c:lblOffset val="100"/>
        <c:noMultiLvlLbl val="0"/>
      </c:catAx>
      <c:valAx>
        <c:axId val="47094875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4647330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TRÁFICO TOTAL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79A-45E0-9F2A-6975AA0091D9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79A-45E0-9F2A-6975AA0091D9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79A-45E0-9F2A-6975AA0091D9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79A-45E0-9F2A-6975AA0091D9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79A-45E0-9F2A-6975AA0091D9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79A-45E0-9F2A-6975AA0091D9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79A-45E0-9F2A-6975AA0091D9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79A-45E0-9F2A-6975AA0091D9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79A-45E0-9F2A-6975AA0091D9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79A-45E0-9F2A-6975AA0091D9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79A-45E0-9F2A-6975AA0091D9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jun.-24</c:v>
              </c:pt>
              <c:pt idx="1">
                <c:v>jul.-24</c:v>
              </c:pt>
              <c:pt idx="2">
                <c:v>ago.-24</c:v>
              </c:pt>
              <c:pt idx="3">
                <c:v>sep.-24</c:v>
              </c:pt>
              <c:pt idx="4">
                <c:v>oct.-24</c:v>
              </c:pt>
              <c:pt idx="5">
                <c:v>nov.-24</c:v>
              </c:pt>
              <c:pt idx="6">
                <c:v>dic.-24</c:v>
              </c:pt>
              <c:pt idx="7">
                <c:v>ene.-25</c:v>
              </c:pt>
              <c:pt idx="8">
                <c:v>feb.-25</c:v>
              </c:pt>
              <c:pt idx="9">
                <c:v>mar.-25</c:v>
              </c:pt>
              <c:pt idx="10">
                <c:v>abr.-25</c:v>
              </c:pt>
              <c:pt idx="11">
                <c:v>may.-25</c:v>
              </c:pt>
            </c:strLit>
          </c:cat>
          <c:val>
            <c:numLit>
              <c:formatCode>#,##0.00</c:formatCode>
              <c:ptCount val="12"/>
              <c:pt idx="0">
                <c:v>552.99591693299988</c:v>
              </c:pt>
              <c:pt idx="1">
                <c:v>553.71225789800008</c:v>
              </c:pt>
              <c:pt idx="2">
                <c:v>555.29524875399989</c:v>
              </c:pt>
              <c:pt idx="3">
                <c:v>556.40407115100004</c:v>
              </c:pt>
              <c:pt idx="4">
                <c:v>557.3003191549999</c:v>
              </c:pt>
              <c:pt idx="5">
                <c:v>557.00408552599993</c:v>
              </c:pt>
              <c:pt idx="6">
                <c:v>558.13813103699988</c:v>
              </c:pt>
              <c:pt idx="7">
                <c:v>555.03068970599998</c:v>
              </c:pt>
              <c:pt idx="8">
                <c:v>555.9766093569998</c:v>
              </c:pt>
              <c:pt idx="9">
                <c:v>556.46385056799977</c:v>
              </c:pt>
              <c:pt idx="10">
                <c:v>554.73856865799996</c:v>
              </c:pt>
              <c:pt idx="11">
                <c:v>551.5001108739998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779A-45E0-9F2A-6975AA0091D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1170002"/>
        <c:axId val="51279914"/>
      </c:lineChart>
      <c:catAx>
        <c:axId val="31170002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1279914"/>
        <c:crosses val="autoZero"/>
        <c:auto val="1"/>
        <c:lblAlgn val="ctr"/>
        <c:lblOffset val="100"/>
        <c:noMultiLvlLbl val="0"/>
      </c:catAx>
      <c:valAx>
        <c:axId val="51279914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1170002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LÍQUIDOS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89C-4729-8BF2-CE812CC213B4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89C-4729-8BF2-CE812CC213B4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89C-4729-8BF2-CE812CC213B4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89C-4729-8BF2-CE812CC213B4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89C-4729-8BF2-CE812CC213B4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89C-4729-8BF2-CE812CC213B4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89C-4729-8BF2-CE812CC213B4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89C-4729-8BF2-CE812CC213B4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89C-4729-8BF2-CE812CC213B4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89C-4729-8BF2-CE812CC213B4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89C-4729-8BF2-CE812CC213B4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jun.-24</c:v>
              </c:pt>
              <c:pt idx="1">
                <c:v>jul.-24</c:v>
              </c:pt>
              <c:pt idx="2">
                <c:v>ago.-24</c:v>
              </c:pt>
              <c:pt idx="3">
                <c:v>sep.-24</c:v>
              </c:pt>
              <c:pt idx="4">
                <c:v>oct.-24</c:v>
              </c:pt>
              <c:pt idx="5">
                <c:v>nov.-24</c:v>
              </c:pt>
              <c:pt idx="6">
                <c:v>dic.-24</c:v>
              </c:pt>
              <c:pt idx="7">
                <c:v>ene.-25</c:v>
              </c:pt>
              <c:pt idx="8">
                <c:v>feb.-25</c:v>
              </c:pt>
              <c:pt idx="9">
                <c:v>mar.-25</c:v>
              </c:pt>
              <c:pt idx="10">
                <c:v>abr.-25</c:v>
              </c:pt>
              <c:pt idx="11">
                <c:v>may.-25</c:v>
              </c:pt>
            </c:strLit>
          </c:cat>
          <c:val>
            <c:numLit>
              <c:formatCode>#,##0.00</c:formatCode>
              <c:ptCount val="12"/>
              <c:pt idx="0">
                <c:v>179.03546800000001</c:v>
              </c:pt>
              <c:pt idx="1">
                <c:v>179.08606599999999</c:v>
              </c:pt>
              <c:pt idx="2">
                <c:v>179.63764699999999</c:v>
              </c:pt>
              <c:pt idx="3">
                <c:v>179.57496699999999</c:v>
              </c:pt>
              <c:pt idx="4">
                <c:v>179.04274100000001</c:v>
              </c:pt>
              <c:pt idx="5">
                <c:v>178.99941000000001</c:v>
              </c:pt>
              <c:pt idx="6">
                <c:v>179.277916</c:v>
              </c:pt>
              <c:pt idx="7">
                <c:v>177.595619</c:v>
              </c:pt>
              <c:pt idx="8">
                <c:v>177.14416299999999</c:v>
              </c:pt>
              <c:pt idx="9">
                <c:v>177.20881399999999</c:v>
              </c:pt>
              <c:pt idx="10">
                <c:v>177.06268299999999</c:v>
              </c:pt>
              <c:pt idx="11">
                <c:v>175.85481899999999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389C-4729-8BF2-CE812CC213B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4221660"/>
        <c:axId val="17822145"/>
      </c:lineChart>
      <c:catAx>
        <c:axId val="34221660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822145"/>
        <c:crosses val="autoZero"/>
        <c:auto val="1"/>
        <c:lblAlgn val="ctr"/>
        <c:lblOffset val="100"/>
        <c:noMultiLvlLbl val="0"/>
      </c:catAx>
      <c:valAx>
        <c:axId val="17822145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4221660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SÓLIDOS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A98-4B68-A644-8E9C55B1ADD3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A98-4B68-A644-8E9C55B1ADD3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A98-4B68-A644-8E9C55B1ADD3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A98-4B68-A644-8E9C55B1ADD3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A98-4B68-A644-8E9C55B1ADD3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A98-4B68-A644-8E9C55B1ADD3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A98-4B68-A644-8E9C55B1ADD3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A98-4B68-A644-8E9C55B1ADD3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A98-4B68-A644-8E9C55B1ADD3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A98-4B68-A644-8E9C55B1ADD3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A98-4B68-A644-8E9C55B1ADD3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jun.-24</c:v>
              </c:pt>
              <c:pt idx="1">
                <c:v>jul.-24</c:v>
              </c:pt>
              <c:pt idx="2">
                <c:v>ago.-24</c:v>
              </c:pt>
              <c:pt idx="3">
                <c:v>sep.-24</c:v>
              </c:pt>
              <c:pt idx="4">
                <c:v>oct.-24</c:v>
              </c:pt>
              <c:pt idx="5">
                <c:v>nov.-24</c:v>
              </c:pt>
              <c:pt idx="6">
                <c:v>dic.-24</c:v>
              </c:pt>
              <c:pt idx="7">
                <c:v>ene.-25</c:v>
              </c:pt>
              <c:pt idx="8">
                <c:v>feb.-25</c:v>
              </c:pt>
              <c:pt idx="9">
                <c:v>mar.-25</c:v>
              </c:pt>
              <c:pt idx="10">
                <c:v>abr.-25</c:v>
              </c:pt>
              <c:pt idx="11">
                <c:v>may.-25</c:v>
              </c:pt>
            </c:strLit>
          </c:cat>
          <c:val>
            <c:numLit>
              <c:formatCode>#,##0.00</c:formatCode>
              <c:ptCount val="12"/>
              <c:pt idx="0">
                <c:v>85.319786999999991</c:v>
              </c:pt>
              <c:pt idx="1">
                <c:v>85.154066</c:v>
              </c:pt>
              <c:pt idx="2">
                <c:v>84.871498000000003</c:v>
              </c:pt>
              <c:pt idx="3">
                <c:v>84.880470000000003</c:v>
              </c:pt>
              <c:pt idx="4">
                <c:v>84.804510999999991</c:v>
              </c:pt>
              <c:pt idx="5">
                <c:v>84.928792000000001</c:v>
              </c:pt>
              <c:pt idx="6">
                <c:v>84.751645999999994</c:v>
              </c:pt>
              <c:pt idx="7">
                <c:v>83.353365999999994</c:v>
              </c:pt>
              <c:pt idx="8">
                <c:v>84.030260999999996</c:v>
              </c:pt>
              <c:pt idx="9">
                <c:v>84.77714499999999</c:v>
              </c:pt>
              <c:pt idx="10">
                <c:v>84.399356999999995</c:v>
              </c:pt>
              <c:pt idx="11">
                <c:v>83.070340000000002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BA98-4B68-A644-8E9C55B1ADD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0824763"/>
        <c:axId val="24696556"/>
      </c:lineChart>
      <c:catAx>
        <c:axId val="30824763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4696556"/>
        <c:crosses val="autoZero"/>
        <c:auto val="1"/>
        <c:lblAlgn val="ctr"/>
        <c:lblOffset val="100"/>
        <c:noMultiLvlLbl val="0"/>
      </c:catAx>
      <c:valAx>
        <c:axId val="24696556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0824763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'Mercancía general'!$A$7:$A$34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 general'!$E$7:$E$34</c:f>
              <c:numCache>
                <c:formatCode>#,##0</c:formatCode>
                <c:ptCount val="28"/>
                <c:pt idx="0">
                  <c:v>152540</c:v>
                </c:pt>
                <c:pt idx="1">
                  <c:v>579037</c:v>
                </c:pt>
                <c:pt idx="2">
                  <c:v>722651</c:v>
                </c:pt>
                <c:pt idx="3">
                  <c:v>540406</c:v>
                </c:pt>
                <c:pt idx="4">
                  <c:v>28011176</c:v>
                </c:pt>
                <c:pt idx="5">
                  <c:v>1012005</c:v>
                </c:pt>
                <c:pt idx="6">
                  <c:v>6406749</c:v>
                </c:pt>
                <c:pt idx="7">
                  <c:v>19846361</c:v>
                </c:pt>
                <c:pt idx="8">
                  <c:v>3392472</c:v>
                </c:pt>
                <c:pt idx="9">
                  <c:v>395497</c:v>
                </c:pt>
                <c:pt idx="10">
                  <c:v>520313</c:v>
                </c:pt>
                <c:pt idx="11">
                  <c:v>267090</c:v>
                </c:pt>
                <c:pt idx="12">
                  <c:v>411176</c:v>
                </c:pt>
                <c:pt idx="13">
                  <c:v>701586</c:v>
                </c:pt>
                <c:pt idx="14">
                  <c:v>750922</c:v>
                </c:pt>
                <c:pt idx="15">
                  <c:v>8611093</c:v>
                </c:pt>
                <c:pt idx="16">
                  <c:v>1767182</c:v>
                </c:pt>
                <c:pt idx="17">
                  <c:v>479938</c:v>
                </c:pt>
                <c:pt idx="18">
                  <c:v>190458</c:v>
                </c:pt>
                <c:pt idx="19">
                  <c:v>341940</c:v>
                </c:pt>
                <c:pt idx="20">
                  <c:v>976044</c:v>
                </c:pt>
                <c:pt idx="21">
                  <c:v>4191755</c:v>
                </c:pt>
                <c:pt idx="22">
                  <c:v>1570348</c:v>
                </c:pt>
                <c:pt idx="23">
                  <c:v>708044</c:v>
                </c:pt>
                <c:pt idx="24">
                  <c:v>825021</c:v>
                </c:pt>
                <c:pt idx="25">
                  <c:v>31079409</c:v>
                </c:pt>
                <c:pt idx="26">
                  <c:v>2025294</c:v>
                </c:pt>
                <c:pt idx="27">
                  <c:v>322273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92-4C4C-9BEB-C715C2B1A4CD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'Mercancía general'!$A$7:$A$34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 general'!$D$7:$D$34</c:f>
              <c:numCache>
                <c:formatCode>#,##0</c:formatCode>
                <c:ptCount val="28"/>
                <c:pt idx="0">
                  <c:v>225106</c:v>
                </c:pt>
                <c:pt idx="1">
                  <c:v>478491</c:v>
                </c:pt>
                <c:pt idx="2">
                  <c:v>592044</c:v>
                </c:pt>
                <c:pt idx="3">
                  <c:v>524853</c:v>
                </c:pt>
                <c:pt idx="4">
                  <c:v>29664864</c:v>
                </c:pt>
                <c:pt idx="5">
                  <c:v>951524</c:v>
                </c:pt>
                <c:pt idx="6">
                  <c:v>6101345</c:v>
                </c:pt>
                <c:pt idx="7">
                  <c:v>21358830</c:v>
                </c:pt>
                <c:pt idx="8">
                  <c:v>3483168</c:v>
                </c:pt>
                <c:pt idx="9">
                  <c:v>476548</c:v>
                </c:pt>
                <c:pt idx="10">
                  <c:v>442149</c:v>
                </c:pt>
                <c:pt idx="11">
                  <c:v>241361</c:v>
                </c:pt>
                <c:pt idx="12">
                  <c:v>292082</c:v>
                </c:pt>
                <c:pt idx="13">
                  <c:v>850956</c:v>
                </c:pt>
                <c:pt idx="14">
                  <c:v>770491</c:v>
                </c:pt>
                <c:pt idx="15">
                  <c:v>8221852</c:v>
                </c:pt>
                <c:pt idx="16">
                  <c:v>1095186</c:v>
                </c:pt>
                <c:pt idx="17">
                  <c:v>466927</c:v>
                </c:pt>
                <c:pt idx="18">
                  <c:v>187769</c:v>
                </c:pt>
                <c:pt idx="19">
                  <c:v>274275</c:v>
                </c:pt>
                <c:pt idx="20">
                  <c:v>1065140</c:v>
                </c:pt>
                <c:pt idx="21">
                  <c:v>3687419</c:v>
                </c:pt>
                <c:pt idx="22">
                  <c:v>1538344</c:v>
                </c:pt>
                <c:pt idx="23">
                  <c:v>712848</c:v>
                </c:pt>
                <c:pt idx="24">
                  <c:v>723219</c:v>
                </c:pt>
                <c:pt idx="25">
                  <c:v>31329274</c:v>
                </c:pt>
                <c:pt idx="26">
                  <c:v>1995921</c:v>
                </c:pt>
                <c:pt idx="27">
                  <c:v>316635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092-4C4C-9BEB-C715C2B1A4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4477349"/>
        <c:axId val="2203811"/>
      </c:barChart>
      <c:catAx>
        <c:axId val="44477349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2203811"/>
        <c:crosses val="autoZero"/>
        <c:auto val="1"/>
        <c:lblAlgn val="ctr"/>
        <c:lblOffset val="100"/>
        <c:noMultiLvlLbl val="0"/>
      </c:catAx>
      <c:valAx>
        <c:axId val="2203811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44477349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 GENERAL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CC6-4C79-A0DE-B74DB73ABFF9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CC6-4C79-A0DE-B74DB73ABFF9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CC6-4C79-A0DE-B74DB73ABFF9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CC6-4C79-A0DE-B74DB73ABFF9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CC6-4C79-A0DE-B74DB73ABFF9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CC6-4C79-A0DE-B74DB73ABFF9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CC6-4C79-A0DE-B74DB73ABFF9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CC6-4C79-A0DE-B74DB73ABFF9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CC6-4C79-A0DE-B74DB73ABFF9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CC6-4C79-A0DE-B74DB73ABFF9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CC6-4C79-A0DE-B74DB73ABFF9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jun.-24</c:v>
              </c:pt>
              <c:pt idx="1">
                <c:v>jul.-24</c:v>
              </c:pt>
              <c:pt idx="2">
                <c:v>ago.-24</c:v>
              </c:pt>
              <c:pt idx="3">
                <c:v>sep.-24</c:v>
              </c:pt>
              <c:pt idx="4">
                <c:v>oct.-24</c:v>
              </c:pt>
              <c:pt idx="5">
                <c:v>nov.-24</c:v>
              </c:pt>
              <c:pt idx="6">
                <c:v>dic.-24</c:v>
              </c:pt>
              <c:pt idx="7">
                <c:v>ene.-25</c:v>
              </c:pt>
              <c:pt idx="8">
                <c:v>feb.-25</c:v>
              </c:pt>
              <c:pt idx="9">
                <c:v>mar.-25</c:v>
              </c:pt>
              <c:pt idx="10">
                <c:v>abr.-25</c:v>
              </c:pt>
              <c:pt idx="11">
                <c:v>may.-25</c:v>
              </c:pt>
            </c:strLit>
          </c:cat>
          <c:val>
            <c:numLit>
              <c:formatCode>#,##0.00</c:formatCode>
              <c:ptCount val="12"/>
              <c:pt idx="0">
                <c:v>272.83887099999998</c:v>
              </c:pt>
              <c:pt idx="1">
                <c:v>273.68843299999997</c:v>
              </c:pt>
              <c:pt idx="2">
                <c:v>275.028165</c:v>
              </c:pt>
              <c:pt idx="3">
                <c:v>276.20496700000001</c:v>
              </c:pt>
              <c:pt idx="4">
                <c:v>277.66112600000002</c:v>
              </c:pt>
              <c:pt idx="5">
                <c:v>277.37071200000003</c:v>
              </c:pt>
              <c:pt idx="6">
                <c:v>278.53670199999999</c:v>
              </c:pt>
              <c:pt idx="7">
                <c:v>278.73418099999998</c:v>
              </c:pt>
              <c:pt idx="8">
                <c:v>279.26879400000001</c:v>
              </c:pt>
              <c:pt idx="9">
                <c:v>278.94420700000001</c:v>
              </c:pt>
              <c:pt idx="10">
                <c:v>278.00872299999997</c:v>
              </c:pt>
              <c:pt idx="11">
                <c:v>277.43785200000002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5CC6-4C79-A0DE-B74DB73ABFF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58025107"/>
        <c:axId val="38748243"/>
      </c:lineChart>
      <c:catAx>
        <c:axId val="58025107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8748243"/>
        <c:crosses val="autoZero"/>
        <c:auto val="1"/>
        <c:lblAlgn val="ctr"/>
        <c:lblOffset val="100"/>
        <c:noMultiLvlLbl val="0"/>
      </c:catAx>
      <c:valAx>
        <c:axId val="38748243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8025107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MERCANCÍAS EN CONTENEDORES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54D-4684-8DB5-C009ED6541AF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54D-4684-8DB5-C009ED6541AF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54D-4684-8DB5-C009ED6541AF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54D-4684-8DB5-C009ED6541AF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54D-4684-8DB5-C009ED6541AF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54D-4684-8DB5-C009ED6541AF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54D-4684-8DB5-C009ED6541AF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54D-4684-8DB5-C009ED6541AF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54D-4684-8DB5-C009ED6541AF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54D-4684-8DB5-C009ED6541AF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54D-4684-8DB5-C009ED6541AF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jun.-24</c:v>
              </c:pt>
              <c:pt idx="1">
                <c:v>jul.-24</c:v>
              </c:pt>
              <c:pt idx="2">
                <c:v>ago.-24</c:v>
              </c:pt>
              <c:pt idx="3">
                <c:v>sep.-24</c:v>
              </c:pt>
              <c:pt idx="4">
                <c:v>oct.-24</c:v>
              </c:pt>
              <c:pt idx="5">
                <c:v>nov.-24</c:v>
              </c:pt>
              <c:pt idx="6">
                <c:v>dic.-24</c:v>
              </c:pt>
              <c:pt idx="7">
                <c:v>ene.-25</c:v>
              </c:pt>
              <c:pt idx="8">
                <c:v>feb.-25</c:v>
              </c:pt>
              <c:pt idx="9">
                <c:v>mar.-25</c:v>
              </c:pt>
              <c:pt idx="10">
                <c:v>abr.-25</c:v>
              </c:pt>
              <c:pt idx="11">
                <c:v>may.-25</c:v>
              </c:pt>
            </c:strLit>
          </c:cat>
          <c:val>
            <c:numLit>
              <c:formatCode>#,##0.00</c:formatCode>
              <c:ptCount val="12"/>
              <c:pt idx="0">
                <c:v>188.432897</c:v>
              </c:pt>
              <c:pt idx="1">
                <c:v>189.19870800000001</c:v>
              </c:pt>
              <c:pt idx="2">
                <c:v>190.563917</c:v>
              </c:pt>
              <c:pt idx="3">
                <c:v>191.60650699999999</c:v>
              </c:pt>
              <c:pt idx="4">
                <c:v>192.588232</c:v>
              </c:pt>
              <c:pt idx="5">
                <c:v>192.359229</c:v>
              </c:pt>
              <c:pt idx="6">
                <c:v>192.98977600000001</c:v>
              </c:pt>
              <c:pt idx="7">
                <c:v>193.13371599999999</c:v>
              </c:pt>
              <c:pt idx="8">
                <c:v>193.166304</c:v>
              </c:pt>
              <c:pt idx="9">
                <c:v>192.221429</c:v>
              </c:pt>
              <c:pt idx="10">
                <c:v>191.50979799999999</c:v>
              </c:pt>
              <c:pt idx="11">
                <c:v>190.94690299999999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954D-4684-8DB5-C009ED6541A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5380877"/>
        <c:axId val="39973038"/>
      </c:lineChart>
      <c:catAx>
        <c:axId val="35380877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9973038"/>
        <c:crosses val="autoZero"/>
        <c:auto val="1"/>
        <c:lblAlgn val="ctr"/>
        <c:lblOffset val="100"/>
        <c:noMultiLvlLbl val="0"/>
      </c:catAx>
      <c:valAx>
        <c:axId val="39973038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5380877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TEUS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E97-47A8-BF34-C9CFAD85EA3A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E97-47A8-BF34-C9CFAD85EA3A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E97-47A8-BF34-C9CFAD85EA3A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E97-47A8-BF34-C9CFAD85EA3A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E97-47A8-BF34-C9CFAD85EA3A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E97-47A8-BF34-C9CFAD85EA3A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E97-47A8-BF34-C9CFAD85EA3A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E97-47A8-BF34-C9CFAD85EA3A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E97-47A8-BF34-C9CFAD85EA3A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E97-47A8-BF34-C9CFAD85EA3A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E97-47A8-BF34-C9CFAD85EA3A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jun.-24</c:v>
              </c:pt>
              <c:pt idx="1">
                <c:v>jul.-24</c:v>
              </c:pt>
              <c:pt idx="2">
                <c:v>ago.-24</c:v>
              </c:pt>
              <c:pt idx="3">
                <c:v>sep.-24</c:v>
              </c:pt>
              <c:pt idx="4">
                <c:v>oct.-24</c:v>
              </c:pt>
              <c:pt idx="5">
                <c:v>nov.-24</c:v>
              </c:pt>
              <c:pt idx="6">
                <c:v>dic.-24</c:v>
              </c:pt>
              <c:pt idx="7">
                <c:v>ene.-25</c:v>
              </c:pt>
              <c:pt idx="8">
                <c:v>feb.-25</c:v>
              </c:pt>
              <c:pt idx="9">
                <c:v>mar.-25</c:v>
              </c:pt>
              <c:pt idx="10">
                <c:v>abr.-25</c:v>
              </c:pt>
              <c:pt idx="11">
                <c:v>may.-25</c:v>
              </c:pt>
            </c:strLit>
          </c:cat>
          <c:val>
            <c:numLit>
              <c:formatCode>#,##0.00</c:formatCode>
              <c:ptCount val="12"/>
              <c:pt idx="0">
                <c:v>17.426095499999999</c:v>
              </c:pt>
              <c:pt idx="1">
                <c:v>17.5241775</c:v>
              </c:pt>
              <c:pt idx="2">
                <c:v>17.6754295</c:v>
              </c:pt>
              <c:pt idx="3">
                <c:v>17.839475749999998</c:v>
              </c:pt>
              <c:pt idx="4">
                <c:v>17.990826500000001</c:v>
              </c:pt>
              <c:pt idx="5">
                <c:v>18.036059999999999</c:v>
              </c:pt>
              <c:pt idx="6">
                <c:v>18.132217499999999</c:v>
              </c:pt>
              <c:pt idx="7">
                <c:v>18.174619499999999</c:v>
              </c:pt>
              <c:pt idx="8">
                <c:v>18.210225000000001</c:v>
              </c:pt>
              <c:pt idx="9">
                <c:v>18.156686000000001</c:v>
              </c:pt>
              <c:pt idx="10">
                <c:v>18.138927750000001</c:v>
              </c:pt>
              <c:pt idx="11">
                <c:v>18.162481249999999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0E97-47A8-BF34-C9CFAD85EA3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45778989"/>
        <c:axId val="35321239"/>
      </c:lineChart>
      <c:catAx>
        <c:axId val="45778989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5321239"/>
        <c:crosses val="autoZero"/>
        <c:auto val="1"/>
        <c:lblAlgn val="ctr"/>
        <c:lblOffset val="100"/>
        <c:noMultiLvlLbl val="0"/>
      </c:catAx>
      <c:valAx>
        <c:axId val="35321239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5778989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TRÁFICO TOTAL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8A1-4A42-85D6-8EB3F6520718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8A1-4A42-85D6-8EB3F6520718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8A1-4A42-85D6-8EB3F6520718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8A1-4A42-85D6-8EB3F6520718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8A1-4A42-85D6-8EB3F6520718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8A1-4A42-85D6-8EB3F6520718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8A1-4A42-85D6-8EB3F6520718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8A1-4A42-85D6-8EB3F6520718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8A1-4A42-85D6-8EB3F6520718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8A1-4A42-85D6-8EB3F6520718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8A1-4A42-85D6-8EB3F6520718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jun.-24</c:v>
              </c:pt>
              <c:pt idx="1">
                <c:v>jul.-24</c:v>
              </c:pt>
              <c:pt idx="2">
                <c:v>ago.-24</c:v>
              </c:pt>
              <c:pt idx="3">
                <c:v>sep.-24</c:v>
              </c:pt>
              <c:pt idx="4">
                <c:v>oct.-24</c:v>
              </c:pt>
              <c:pt idx="5">
                <c:v>nov.-24</c:v>
              </c:pt>
              <c:pt idx="6">
                <c:v>dic.-24</c:v>
              </c:pt>
              <c:pt idx="7">
                <c:v>ene.-25</c:v>
              </c:pt>
              <c:pt idx="8">
                <c:v>feb.-25</c:v>
              </c:pt>
              <c:pt idx="9">
                <c:v>mar.-25</c:v>
              </c:pt>
              <c:pt idx="10">
                <c:v>abr.-25</c:v>
              </c:pt>
              <c:pt idx="11">
                <c:v>may.-25</c:v>
              </c:pt>
            </c:strLit>
          </c:cat>
          <c:val>
            <c:numLit>
              <c:formatCode>0.00%</c:formatCode>
              <c:ptCount val="12"/>
              <c:pt idx="0">
                <c:v>4.2137960790289341E-3</c:v>
              </c:pt>
              <c:pt idx="1">
                <c:v>8.9797604000036654E-3</c:v>
              </c:pt>
              <c:pt idx="2">
                <c:v>1.710719895591218E-2</c:v>
              </c:pt>
              <c:pt idx="3">
                <c:v>1.9944367855048259E-2</c:v>
              </c:pt>
              <c:pt idx="4">
                <c:v>2.4677492984898741E-2</c:v>
              </c:pt>
              <c:pt idx="5">
                <c:v>2.0362873212921649E-2</c:v>
              </c:pt>
              <c:pt idx="6">
                <c:v>2.7713755609437021E-2</c:v>
              </c:pt>
              <c:pt idx="7">
                <c:v>1.8458204011133031E-2</c:v>
              </c:pt>
              <c:pt idx="8">
                <c:v>1.92926353410873E-2</c:v>
              </c:pt>
              <c:pt idx="9">
                <c:v>2.0517437432723828E-2</c:v>
              </c:pt>
              <c:pt idx="10">
                <c:v>1.301151504145882E-2</c:v>
              </c:pt>
              <c:pt idx="11">
                <c:v>1.8395944973709959E-4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58A1-4A42-85D6-8EB3F652071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62193078"/>
        <c:axId val="24137712"/>
      </c:lineChart>
      <c:catAx>
        <c:axId val="62193078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4137712"/>
        <c:crosses val="autoZero"/>
        <c:auto val="1"/>
        <c:lblAlgn val="ctr"/>
        <c:lblOffset val="100"/>
        <c:noMultiLvlLbl val="0"/>
      </c:catAx>
      <c:valAx>
        <c:axId val="24137712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2193078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LÍQUIDOS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198-4A99-AC3B-143D0D333C88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198-4A99-AC3B-143D0D333C88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198-4A99-AC3B-143D0D333C88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198-4A99-AC3B-143D0D333C88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198-4A99-AC3B-143D0D333C88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198-4A99-AC3B-143D0D333C88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198-4A99-AC3B-143D0D333C88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198-4A99-AC3B-143D0D333C88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198-4A99-AC3B-143D0D333C88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198-4A99-AC3B-143D0D333C88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198-4A99-AC3B-143D0D333C88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jun.-24</c:v>
              </c:pt>
              <c:pt idx="1">
                <c:v>jul.-24</c:v>
              </c:pt>
              <c:pt idx="2">
                <c:v>ago.-24</c:v>
              </c:pt>
              <c:pt idx="3">
                <c:v>sep.-24</c:v>
              </c:pt>
              <c:pt idx="4">
                <c:v>oct.-24</c:v>
              </c:pt>
              <c:pt idx="5">
                <c:v>nov.-24</c:v>
              </c:pt>
              <c:pt idx="6">
                <c:v>dic.-24</c:v>
              </c:pt>
              <c:pt idx="7">
                <c:v>ene.-25</c:v>
              </c:pt>
              <c:pt idx="8">
                <c:v>feb.-25</c:v>
              </c:pt>
              <c:pt idx="9">
                <c:v>mar.-25</c:v>
              </c:pt>
              <c:pt idx="10">
                <c:v>abr.-25</c:v>
              </c:pt>
              <c:pt idx="11">
                <c:v>may.-25</c:v>
              </c:pt>
            </c:strLit>
          </c:cat>
          <c:val>
            <c:numLit>
              <c:formatCode>0.00%</c:formatCode>
              <c:ptCount val="12"/>
              <c:pt idx="0">
                <c:v>4.743131679544735E-3</c:v>
              </c:pt>
              <c:pt idx="1">
                <c:v>1.259170088886968E-2</c:v>
              </c:pt>
              <c:pt idx="2">
                <c:v>2.110074578846699E-2</c:v>
              </c:pt>
              <c:pt idx="3">
                <c:v>1.6957231915923202E-2</c:v>
              </c:pt>
              <c:pt idx="4">
                <c:v>1.4844900585605969E-2</c:v>
              </c:pt>
              <c:pt idx="5">
                <c:v>1.3763533405493149E-2</c:v>
              </c:pt>
              <c:pt idx="6">
                <c:v>2.5878785576349699E-2</c:v>
              </c:pt>
              <c:pt idx="7">
                <c:v>1.0841686823570999E-2</c:v>
              </c:pt>
              <c:pt idx="8">
                <c:v>1.0423366681654391E-2</c:v>
              </c:pt>
              <c:pt idx="9">
                <c:v>9.5940160624343809E-3</c:v>
              </c:pt>
              <c:pt idx="10">
                <c:v>7.8177318955397097E-3</c:v>
              </c:pt>
              <c:pt idx="11">
                <c:v>-9.0183396741836258E-3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6198-4A99-AC3B-143D0D333C8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56239267"/>
        <c:axId val="35456279"/>
      </c:lineChart>
      <c:catAx>
        <c:axId val="56239267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5456279"/>
        <c:crosses val="autoZero"/>
        <c:auto val="1"/>
        <c:lblAlgn val="ctr"/>
        <c:lblOffset val="100"/>
        <c:noMultiLvlLbl val="0"/>
      </c:catAx>
      <c:valAx>
        <c:axId val="35456279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6239267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SÓLIDOS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A8C-411C-ACE7-F83D4D2768D0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A8C-411C-ACE7-F83D4D2768D0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A8C-411C-ACE7-F83D4D2768D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A8C-411C-ACE7-F83D4D2768D0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A8C-411C-ACE7-F83D4D2768D0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A8C-411C-ACE7-F83D4D2768D0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A8C-411C-ACE7-F83D4D2768D0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A8C-411C-ACE7-F83D4D2768D0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A8C-411C-ACE7-F83D4D2768D0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A8C-411C-ACE7-F83D4D2768D0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A8C-411C-ACE7-F83D4D2768D0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jun.-24</c:v>
              </c:pt>
              <c:pt idx="1">
                <c:v>jul.-24</c:v>
              </c:pt>
              <c:pt idx="2">
                <c:v>ago.-24</c:v>
              </c:pt>
              <c:pt idx="3">
                <c:v>sep.-24</c:v>
              </c:pt>
              <c:pt idx="4">
                <c:v>oct.-24</c:v>
              </c:pt>
              <c:pt idx="5">
                <c:v>nov.-24</c:v>
              </c:pt>
              <c:pt idx="6">
                <c:v>dic.-24</c:v>
              </c:pt>
              <c:pt idx="7">
                <c:v>ene.-25</c:v>
              </c:pt>
              <c:pt idx="8">
                <c:v>feb.-25</c:v>
              </c:pt>
              <c:pt idx="9">
                <c:v>mar.-25</c:v>
              </c:pt>
              <c:pt idx="10">
                <c:v>abr.-25</c:v>
              </c:pt>
              <c:pt idx="11">
                <c:v>may.-25</c:v>
              </c:pt>
            </c:strLit>
          </c:cat>
          <c:val>
            <c:numLit>
              <c:formatCode>0.00%</c:formatCode>
              <c:ptCount val="12"/>
              <c:pt idx="0">
                <c:v>-0.1007193472673347</c:v>
              </c:pt>
              <c:pt idx="1">
                <c:v>-0.1046029256057298</c:v>
              </c:pt>
              <c:pt idx="2">
                <c:v>-0.1017664651386658</c:v>
              </c:pt>
              <c:pt idx="3">
                <c:v>-9.7250194436320367E-2</c:v>
              </c:pt>
              <c:pt idx="4">
                <c:v>-8.3452852793627602E-2</c:v>
              </c:pt>
              <c:pt idx="5">
                <c:v>-7.5442695666427348E-2</c:v>
              </c:pt>
              <c:pt idx="6">
                <c:v>-6.4005557854664219E-2</c:v>
              </c:pt>
              <c:pt idx="7">
                <c:v>-7.3335501503581674E-2</c:v>
              </c:pt>
              <c:pt idx="8">
                <c:v>-5.5921156370417641E-2</c:v>
              </c:pt>
              <c:pt idx="9">
                <c:v>-2.9022985556854709E-2</c:v>
              </c:pt>
              <c:pt idx="10">
                <c:v>-2.548947531006817E-2</c:v>
              </c:pt>
              <c:pt idx="11">
                <c:v>-4.4529163968740702E-2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AA8C-411C-ACE7-F83D4D2768D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2586676"/>
        <c:axId val="61452495"/>
      </c:lineChart>
      <c:catAx>
        <c:axId val="22586676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1452495"/>
        <c:crosses val="autoZero"/>
        <c:auto val="1"/>
        <c:lblAlgn val="ctr"/>
        <c:lblOffset val="100"/>
        <c:noMultiLvlLbl val="0"/>
      </c:catAx>
      <c:valAx>
        <c:axId val="61452495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2586676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 GENERAL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76C-454A-AAC7-FEE9B1916C9A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76C-454A-AAC7-FEE9B1916C9A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76C-454A-AAC7-FEE9B1916C9A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76C-454A-AAC7-FEE9B1916C9A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76C-454A-AAC7-FEE9B1916C9A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76C-454A-AAC7-FEE9B1916C9A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76C-454A-AAC7-FEE9B1916C9A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76C-454A-AAC7-FEE9B1916C9A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76C-454A-AAC7-FEE9B1916C9A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76C-454A-AAC7-FEE9B1916C9A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76C-454A-AAC7-FEE9B1916C9A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jun.-24</c:v>
              </c:pt>
              <c:pt idx="1">
                <c:v>jul.-24</c:v>
              </c:pt>
              <c:pt idx="2">
                <c:v>ago.-24</c:v>
              </c:pt>
              <c:pt idx="3">
                <c:v>sep.-24</c:v>
              </c:pt>
              <c:pt idx="4">
                <c:v>oct.-24</c:v>
              </c:pt>
              <c:pt idx="5">
                <c:v>nov.-24</c:v>
              </c:pt>
              <c:pt idx="6">
                <c:v>dic.-24</c:v>
              </c:pt>
              <c:pt idx="7">
                <c:v>ene.-25</c:v>
              </c:pt>
              <c:pt idx="8">
                <c:v>feb.-25</c:v>
              </c:pt>
              <c:pt idx="9">
                <c:v>mar.-25</c:v>
              </c:pt>
              <c:pt idx="10">
                <c:v>abr.-25</c:v>
              </c:pt>
              <c:pt idx="11">
                <c:v>may.-25</c:v>
              </c:pt>
            </c:strLit>
          </c:cat>
          <c:val>
            <c:numLit>
              <c:formatCode>0.00%</c:formatCode>
              <c:ptCount val="12"/>
              <c:pt idx="0">
                <c:v>3.9974483851350502E-2</c:v>
              </c:pt>
              <c:pt idx="1">
                <c:v>4.6180600352085807E-2</c:v>
              </c:pt>
              <c:pt idx="2">
                <c:v>5.6668097748218078E-2</c:v>
              </c:pt>
              <c:pt idx="3">
                <c:v>6.3112039328341279E-2</c:v>
              </c:pt>
              <c:pt idx="4">
                <c:v>6.8320771618269632E-2</c:v>
              </c:pt>
              <c:pt idx="5">
                <c:v>5.7315602461378047E-2</c:v>
              </c:pt>
              <c:pt idx="6">
                <c:v>6.1063987940678723E-2</c:v>
              </c:pt>
              <c:pt idx="7">
                <c:v>5.6424357930896979E-2</c:v>
              </c:pt>
              <c:pt idx="8">
                <c:v>5.1926815289358802E-2</c:v>
              </c:pt>
              <c:pt idx="9">
                <c:v>4.4869833728221432E-2</c:v>
              </c:pt>
              <c:pt idx="10">
                <c:v>3.1201597407269601E-2</c:v>
              </c:pt>
              <c:pt idx="11">
                <c:v>2.2735123663509219E-2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F76C-454A-AAC7-FEE9B1916C9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5142614"/>
        <c:axId val="21626754"/>
      </c:lineChart>
      <c:catAx>
        <c:axId val="35142614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1626754"/>
        <c:crosses val="autoZero"/>
        <c:auto val="1"/>
        <c:lblAlgn val="ctr"/>
        <c:lblOffset val="100"/>
        <c:noMultiLvlLbl val="0"/>
      </c:catAx>
      <c:valAx>
        <c:axId val="21626754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5142614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MERCANCÍAS EN CONTENEDORES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155-4CFD-911D-51B1FFB09368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155-4CFD-911D-51B1FFB09368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155-4CFD-911D-51B1FFB09368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155-4CFD-911D-51B1FFB09368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155-4CFD-911D-51B1FFB09368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155-4CFD-911D-51B1FFB09368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155-4CFD-911D-51B1FFB09368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155-4CFD-911D-51B1FFB09368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155-4CFD-911D-51B1FFB09368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155-4CFD-911D-51B1FFB09368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155-4CFD-911D-51B1FFB09368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jun.-24</c:v>
              </c:pt>
              <c:pt idx="1">
                <c:v>jul.-24</c:v>
              </c:pt>
              <c:pt idx="2">
                <c:v>ago.-24</c:v>
              </c:pt>
              <c:pt idx="3">
                <c:v>sep.-24</c:v>
              </c:pt>
              <c:pt idx="4">
                <c:v>oct.-24</c:v>
              </c:pt>
              <c:pt idx="5">
                <c:v>nov.-24</c:v>
              </c:pt>
              <c:pt idx="6">
                <c:v>dic.-24</c:v>
              </c:pt>
              <c:pt idx="7">
                <c:v>ene.-25</c:v>
              </c:pt>
              <c:pt idx="8">
                <c:v>feb.-25</c:v>
              </c:pt>
              <c:pt idx="9">
                <c:v>mar.-25</c:v>
              </c:pt>
              <c:pt idx="10">
                <c:v>abr.-25</c:v>
              </c:pt>
              <c:pt idx="11">
                <c:v>may.-25</c:v>
              </c:pt>
            </c:strLit>
          </c:cat>
          <c:val>
            <c:numLit>
              <c:formatCode>0.00%</c:formatCode>
              <c:ptCount val="12"/>
              <c:pt idx="0">
                <c:v>5.1218074009646647E-2</c:v>
              </c:pt>
              <c:pt idx="1">
                <c:v>6.0856284969071542E-2</c:v>
              </c:pt>
              <c:pt idx="2">
                <c:v>7.7160351433298691E-2</c:v>
              </c:pt>
              <c:pt idx="3">
                <c:v>8.6266434203717463E-2</c:v>
              </c:pt>
              <c:pt idx="4">
                <c:v>9.2163715499872401E-2</c:v>
              </c:pt>
              <c:pt idx="5">
                <c:v>7.8992556161167835E-2</c:v>
              </c:pt>
              <c:pt idx="6">
                <c:v>7.9861239320340963E-2</c:v>
              </c:pt>
              <c:pt idx="7">
                <c:v>7.4807721332879953E-2</c:v>
              </c:pt>
              <c:pt idx="8">
                <c:v>6.5944311546967088E-2</c:v>
              </c:pt>
              <c:pt idx="9">
                <c:v>4.9803877864337077E-2</c:v>
              </c:pt>
              <c:pt idx="10">
                <c:v>3.4677458803547667E-2</c:v>
              </c:pt>
              <c:pt idx="11">
                <c:v>2.4011021250876639E-2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7155-4CFD-911D-51B1FFB0936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686545"/>
        <c:axId val="5537435"/>
      </c:lineChart>
      <c:catAx>
        <c:axId val="2686545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537435"/>
        <c:crosses val="autoZero"/>
        <c:auto val="1"/>
        <c:lblAlgn val="ctr"/>
        <c:lblOffset val="100"/>
        <c:noMultiLvlLbl val="0"/>
      </c:catAx>
      <c:valAx>
        <c:axId val="5537435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686545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TEUS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A5D-4C26-A424-9A258979898D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A5D-4C26-A424-9A258979898D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A5D-4C26-A424-9A258979898D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A5D-4C26-A424-9A258979898D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A5D-4C26-A424-9A258979898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A5D-4C26-A424-9A258979898D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A5D-4C26-A424-9A258979898D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A5D-4C26-A424-9A258979898D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A5D-4C26-A424-9A258979898D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A5D-4C26-A424-9A258979898D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A5D-4C26-A424-9A258979898D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jun.-24</c:v>
              </c:pt>
              <c:pt idx="1">
                <c:v>jul.-24</c:v>
              </c:pt>
              <c:pt idx="2">
                <c:v>ago.-24</c:v>
              </c:pt>
              <c:pt idx="3">
                <c:v>sep.-24</c:v>
              </c:pt>
              <c:pt idx="4">
                <c:v>oct.-24</c:v>
              </c:pt>
              <c:pt idx="5">
                <c:v>nov.-24</c:v>
              </c:pt>
              <c:pt idx="6">
                <c:v>dic.-24</c:v>
              </c:pt>
              <c:pt idx="7">
                <c:v>ene.-25</c:v>
              </c:pt>
              <c:pt idx="8">
                <c:v>feb.-25</c:v>
              </c:pt>
              <c:pt idx="9">
                <c:v>mar.-25</c:v>
              </c:pt>
              <c:pt idx="10">
                <c:v>abr.-25</c:v>
              </c:pt>
              <c:pt idx="11">
                <c:v>may.-25</c:v>
              </c:pt>
            </c:strLit>
          </c:cat>
          <c:val>
            <c:numLit>
              <c:formatCode>0.00%</c:formatCode>
              <c:ptCount val="12"/>
              <c:pt idx="0">
                <c:v>5.8167869129774799E-2</c:v>
              </c:pt>
              <c:pt idx="1">
                <c:v>7.0358696935164222E-2</c:v>
              </c:pt>
              <c:pt idx="2">
                <c:v>8.7645414427599669E-2</c:v>
              </c:pt>
              <c:pt idx="3">
                <c:v>0.1021317392563864</c:v>
              </c:pt>
              <c:pt idx="4">
                <c:v>0.1114497681839447</c:v>
              </c:pt>
              <c:pt idx="5">
                <c:v>0.1039409999483409</c:v>
              </c:pt>
              <c:pt idx="6">
                <c:v>0.107325615826835</c:v>
              </c:pt>
              <c:pt idx="7">
                <c:v>0.10347014473976</c:v>
              </c:pt>
              <c:pt idx="8">
                <c:v>9.5189659877446722E-2</c:v>
              </c:pt>
              <c:pt idx="9">
                <c:v>8.03504217088441E-2</c:v>
              </c:pt>
              <c:pt idx="10">
                <c:v>6.5154239296552632E-2</c:v>
              </c:pt>
              <c:pt idx="11">
                <c:v>5.5438700122388877E-2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6A5D-4C26-A424-9A258979898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51309136"/>
        <c:axId val="58489386"/>
      </c:lineChart>
      <c:catAx>
        <c:axId val="51309136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8489386"/>
        <c:crosses val="autoZero"/>
        <c:auto val="1"/>
        <c:lblAlgn val="ctr"/>
        <c:lblOffset val="100"/>
        <c:noMultiLvlLbl val="0"/>
      </c:catAx>
      <c:valAx>
        <c:axId val="58489386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1309136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'Mercancías contenedores'!$A$7:$A$34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'Mercancías contenedores'!$E$7:$E$34</c:f>
              <c:numCache>
                <c:formatCode>#,##0</c:formatCode>
                <c:ptCount val="28"/>
                <c:pt idx="0">
                  <c:v>13</c:v>
                </c:pt>
                <c:pt idx="1">
                  <c:v>524843</c:v>
                </c:pt>
                <c:pt idx="2">
                  <c:v>132324</c:v>
                </c:pt>
                <c:pt idx="3">
                  <c:v>0</c:v>
                </c:pt>
                <c:pt idx="4">
                  <c:v>22113199</c:v>
                </c:pt>
                <c:pt idx="5">
                  <c:v>663822</c:v>
                </c:pt>
                <c:pt idx="6">
                  <c:v>122655</c:v>
                </c:pt>
                <c:pt idx="7">
                  <c:v>14943478</c:v>
                </c:pt>
                <c:pt idx="8">
                  <c:v>1961532</c:v>
                </c:pt>
                <c:pt idx="9">
                  <c:v>230593</c:v>
                </c:pt>
                <c:pt idx="10">
                  <c:v>515622</c:v>
                </c:pt>
                <c:pt idx="11">
                  <c:v>28042</c:v>
                </c:pt>
                <c:pt idx="12">
                  <c:v>137700</c:v>
                </c:pt>
                <c:pt idx="13">
                  <c:v>418040</c:v>
                </c:pt>
                <c:pt idx="14">
                  <c:v>398620</c:v>
                </c:pt>
                <c:pt idx="15">
                  <c:v>6347778</c:v>
                </c:pt>
                <c:pt idx="16">
                  <c:v>1588794</c:v>
                </c:pt>
                <c:pt idx="17">
                  <c:v>185221</c:v>
                </c:pt>
                <c:pt idx="18">
                  <c:v>13191</c:v>
                </c:pt>
                <c:pt idx="19">
                  <c:v>802</c:v>
                </c:pt>
                <c:pt idx="20">
                  <c:v>0</c:v>
                </c:pt>
                <c:pt idx="21">
                  <c:v>1985525</c:v>
                </c:pt>
                <c:pt idx="22">
                  <c:v>588655</c:v>
                </c:pt>
                <c:pt idx="23">
                  <c:v>440808</c:v>
                </c:pt>
                <c:pt idx="24">
                  <c:v>61229</c:v>
                </c:pt>
                <c:pt idx="25">
                  <c:v>24521846</c:v>
                </c:pt>
                <c:pt idx="26">
                  <c:v>1263088</c:v>
                </c:pt>
                <c:pt idx="27">
                  <c:v>112688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BB-4B86-86C5-25CE0FDF229D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'Mercancías contenedores'!$A$7:$A$34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'Mercancías contenedores'!$D$7:$D$34</c:f>
              <c:numCache>
                <c:formatCode>#,##0</c:formatCode>
                <c:ptCount val="28"/>
                <c:pt idx="0">
                  <c:v>33</c:v>
                </c:pt>
                <c:pt idx="1">
                  <c:v>448392</c:v>
                </c:pt>
                <c:pt idx="2">
                  <c:v>101392</c:v>
                </c:pt>
                <c:pt idx="3">
                  <c:v>0</c:v>
                </c:pt>
                <c:pt idx="4">
                  <c:v>24105787</c:v>
                </c:pt>
                <c:pt idx="5">
                  <c:v>667731</c:v>
                </c:pt>
                <c:pt idx="6">
                  <c:v>128501</c:v>
                </c:pt>
                <c:pt idx="7">
                  <c:v>16463806</c:v>
                </c:pt>
                <c:pt idx="8">
                  <c:v>2106826</c:v>
                </c:pt>
                <c:pt idx="9">
                  <c:v>305294</c:v>
                </c:pt>
                <c:pt idx="10">
                  <c:v>426587</c:v>
                </c:pt>
                <c:pt idx="11">
                  <c:v>29629</c:v>
                </c:pt>
                <c:pt idx="12">
                  <c:v>53940</c:v>
                </c:pt>
                <c:pt idx="13">
                  <c:v>470087</c:v>
                </c:pt>
                <c:pt idx="14">
                  <c:v>344728</c:v>
                </c:pt>
                <c:pt idx="15">
                  <c:v>6215803</c:v>
                </c:pt>
                <c:pt idx="16">
                  <c:v>851684</c:v>
                </c:pt>
                <c:pt idx="17">
                  <c:v>185929</c:v>
                </c:pt>
                <c:pt idx="18">
                  <c:v>16702</c:v>
                </c:pt>
                <c:pt idx="19">
                  <c:v>1213</c:v>
                </c:pt>
                <c:pt idx="20">
                  <c:v>0</c:v>
                </c:pt>
                <c:pt idx="21">
                  <c:v>1796887</c:v>
                </c:pt>
                <c:pt idx="22">
                  <c:v>510822</c:v>
                </c:pt>
                <c:pt idx="23">
                  <c:v>451038</c:v>
                </c:pt>
                <c:pt idx="24">
                  <c:v>55435</c:v>
                </c:pt>
                <c:pt idx="25">
                  <c:v>24533824</c:v>
                </c:pt>
                <c:pt idx="26">
                  <c:v>1124349</c:v>
                </c:pt>
                <c:pt idx="27">
                  <c:v>115912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9BB-4B86-86C5-25CE0FDF22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3855576"/>
        <c:axId val="60246418"/>
      </c:barChart>
      <c:catAx>
        <c:axId val="1385557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60246418"/>
        <c:crosses val="autoZero"/>
        <c:auto val="1"/>
        <c:lblAlgn val="ctr"/>
        <c:lblOffset val="100"/>
        <c:noMultiLvlLbl val="0"/>
      </c:catAx>
      <c:valAx>
        <c:axId val="6024641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13855576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Pesca!$A$7:$A$34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Pesca!$E$7:$E$34</c:f>
              <c:numCache>
                <c:formatCode>#,##0</c:formatCode>
                <c:ptCount val="28"/>
                <c:pt idx="0">
                  <c:v>8333.8380000000016</c:v>
                </c:pt>
                <c:pt idx="1">
                  <c:v>0</c:v>
                </c:pt>
                <c:pt idx="2">
                  <c:v>1538.5540000000001</c:v>
                </c:pt>
                <c:pt idx="3">
                  <c:v>5395.588999999999</c:v>
                </c:pt>
                <c:pt idx="4">
                  <c:v>447.40800000000002</c:v>
                </c:pt>
                <c:pt idx="5">
                  <c:v>4325.7330000000011</c:v>
                </c:pt>
                <c:pt idx="6">
                  <c:v>784.21300000000008</c:v>
                </c:pt>
                <c:pt idx="7">
                  <c:v>764.96</c:v>
                </c:pt>
                <c:pt idx="8">
                  <c:v>0</c:v>
                </c:pt>
                <c:pt idx="9">
                  <c:v>123.657</c:v>
                </c:pt>
                <c:pt idx="10">
                  <c:v>873.35799999999995</c:v>
                </c:pt>
                <c:pt idx="11">
                  <c:v>0</c:v>
                </c:pt>
                <c:pt idx="12">
                  <c:v>54.617999999999988</c:v>
                </c:pt>
                <c:pt idx="13">
                  <c:v>7515.5280000000002</c:v>
                </c:pt>
                <c:pt idx="14">
                  <c:v>59.54699999999999</c:v>
                </c:pt>
                <c:pt idx="15">
                  <c:v>180.09999999999991</c:v>
                </c:pt>
                <c:pt idx="16">
                  <c:v>9.5749999999999993</c:v>
                </c:pt>
                <c:pt idx="17">
                  <c:v>816.17399999999998</c:v>
                </c:pt>
                <c:pt idx="18">
                  <c:v>0</c:v>
                </c:pt>
                <c:pt idx="19">
                  <c:v>320.19900000000001</c:v>
                </c:pt>
                <c:pt idx="20">
                  <c:v>9824.6560000000009</c:v>
                </c:pt>
                <c:pt idx="21">
                  <c:v>564.798</c:v>
                </c:pt>
                <c:pt idx="22">
                  <c:v>1538.14</c:v>
                </c:pt>
                <c:pt idx="23">
                  <c:v>0</c:v>
                </c:pt>
                <c:pt idx="24">
                  <c:v>506.166</c:v>
                </c:pt>
                <c:pt idx="25">
                  <c:v>516</c:v>
                </c:pt>
                <c:pt idx="26">
                  <c:v>11600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06-4191-A40C-292979D56C7D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Pesca!$A$7:$A$34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Pesca!$D$7:$D$34</c:f>
              <c:numCache>
                <c:formatCode>#,##0</c:formatCode>
                <c:ptCount val="28"/>
                <c:pt idx="0">
                  <c:v>7295.9620000000004</c:v>
                </c:pt>
                <c:pt idx="1">
                  <c:v>202.113</c:v>
                </c:pt>
                <c:pt idx="2">
                  <c:v>1305.327</c:v>
                </c:pt>
                <c:pt idx="3">
                  <c:v>4612.2640000000001</c:v>
                </c:pt>
                <c:pt idx="4">
                  <c:v>447.38400000000001</c:v>
                </c:pt>
                <c:pt idx="5">
                  <c:v>4405.4120000000003</c:v>
                </c:pt>
                <c:pt idx="6">
                  <c:v>739.74400000000037</c:v>
                </c:pt>
                <c:pt idx="7">
                  <c:v>944.47400000000005</c:v>
                </c:pt>
                <c:pt idx="8">
                  <c:v>0</c:v>
                </c:pt>
                <c:pt idx="9">
                  <c:v>138.703</c:v>
                </c:pt>
                <c:pt idx="10">
                  <c:v>1139.951</c:v>
                </c:pt>
                <c:pt idx="11">
                  <c:v>3.9089999999999998</c:v>
                </c:pt>
                <c:pt idx="12">
                  <c:v>55.69</c:v>
                </c:pt>
                <c:pt idx="13">
                  <c:v>4420.1899999999996</c:v>
                </c:pt>
                <c:pt idx="14">
                  <c:v>47.542999999999992</c:v>
                </c:pt>
                <c:pt idx="15">
                  <c:v>307.63099999999991</c:v>
                </c:pt>
                <c:pt idx="16">
                  <c:v>90.392999999999986</c:v>
                </c:pt>
                <c:pt idx="17">
                  <c:v>839.73699999999997</c:v>
                </c:pt>
                <c:pt idx="18">
                  <c:v>0</c:v>
                </c:pt>
                <c:pt idx="19">
                  <c:v>299.06700000000001</c:v>
                </c:pt>
                <c:pt idx="20">
                  <c:v>9102.9549999999999</c:v>
                </c:pt>
                <c:pt idx="21">
                  <c:v>1331.2650000000001</c:v>
                </c:pt>
                <c:pt idx="22">
                  <c:v>2195.2649999999999</c:v>
                </c:pt>
                <c:pt idx="23">
                  <c:v>0</c:v>
                </c:pt>
                <c:pt idx="24">
                  <c:v>803.99699999999996</c:v>
                </c:pt>
                <c:pt idx="25">
                  <c:v>1058</c:v>
                </c:pt>
                <c:pt idx="26">
                  <c:v>12264.906999999999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06-4191-A40C-292979D56C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8462607"/>
        <c:axId val="47640987"/>
      </c:barChart>
      <c:catAx>
        <c:axId val="8462607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47640987"/>
        <c:crosses val="autoZero"/>
        <c:auto val="1"/>
        <c:lblAlgn val="ctr"/>
        <c:lblOffset val="100"/>
        <c:noMultiLvlLbl val="0"/>
      </c:catAx>
      <c:valAx>
        <c:axId val="47640987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8462607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Avituallamiento!$A$7:$A$34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Avituallamiento!$E$7:$E$34</c:f>
              <c:numCache>
                <c:formatCode>#,##0</c:formatCode>
                <c:ptCount val="28"/>
                <c:pt idx="0">
                  <c:v>22264</c:v>
                </c:pt>
                <c:pt idx="1">
                  <c:v>4217</c:v>
                </c:pt>
                <c:pt idx="2">
                  <c:v>25657</c:v>
                </c:pt>
                <c:pt idx="3">
                  <c:v>19210</c:v>
                </c:pt>
                <c:pt idx="4">
                  <c:v>1213370</c:v>
                </c:pt>
                <c:pt idx="5">
                  <c:v>44571</c:v>
                </c:pt>
                <c:pt idx="6">
                  <c:v>45360</c:v>
                </c:pt>
                <c:pt idx="7">
                  <c:v>657235</c:v>
                </c:pt>
                <c:pt idx="8">
                  <c:v>10066</c:v>
                </c:pt>
                <c:pt idx="9">
                  <c:v>96356</c:v>
                </c:pt>
                <c:pt idx="10">
                  <c:v>7638</c:v>
                </c:pt>
                <c:pt idx="11">
                  <c:v>313009</c:v>
                </c:pt>
                <c:pt idx="12">
                  <c:v>5752</c:v>
                </c:pt>
                <c:pt idx="13">
                  <c:v>0</c:v>
                </c:pt>
                <c:pt idx="14">
                  <c:v>49505</c:v>
                </c:pt>
                <c:pt idx="15">
                  <c:v>1284865</c:v>
                </c:pt>
                <c:pt idx="16">
                  <c:v>27812</c:v>
                </c:pt>
                <c:pt idx="17">
                  <c:v>9137</c:v>
                </c:pt>
                <c:pt idx="18">
                  <c:v>768</c:v>
                </c:pt>
                <c:pt idx="19">
                  <c:v>9384</c:v>
                </c:pt>
                <c:pt idx="20">
                  <c:v>13676</c:v>
                </c:pt>
                <c:pt idx="21">
                  <c:v>347138</c:v>
                </c:pt>
                <c:pt idx="22">
                  <c:v>21974</c:v>
                </c:pt>
                <c:pt idx="23">
                  <c:v>16016</c:v>
                </c:pt>
                <c:pt idx="24">
                  <c:v>40961</c:v>
                </c:pt>
                <c:pt idx="25">
                  <c:v>207517</c:v>
                </c:pt>
                <c:pt idx="26">
                  <c:v>42089</c:v>
                </c:pt>
                <c:pt idx="27">
                  <c:v>2573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08-4374-9DF4-3EB6F12B69B5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Avituallamiento!$A$7:$A$34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Avituallamiento!$D$7:$D$34</c:f>
              <c:numCache>
                <c:formatCode>#,##0</c:formatCode>
                <c:ptCount val="28"/>
                <c:pt idx="0">
                  <c:v>17760</c:v>
                </c:pt>
                <c:pt idx="1">
                  <c:v>9608</c:v>
                </c:pt>
                <c:pt idx="2">
                  <c:v>29597</c:v>
                </c:pt>
                <c:pt idx="3">
                  <c:v>17231</c:v>
                </c:pt>
                <c:pt idx="4">
                  <c:v>1510743</c:v>
                </c:pt>
                <c:pt idx="5">
                  <c:v>45494</c:v>
                </c:pt>
                <c:pt idx="6">
                  <c:v>51472</c:v>
                </c:pt>
                <c:pt idx="7">
                  <c:v>667865</c:v>
                </c:pt>
                <c:pt idx="8">
                  <c:v>58523</c:v>
                </c:pt>
                <c:pt idx="9">
                  <c:v>78776</c:v>
                </c:pt>
                <c:pt idx="10">
                  <c:v>11954</c:v>
                </c:pt>
                <c:pt idx="11">
                  <c:v>199718</c:v>
                </c:pt>
                <c:pt idx="12">
                  <c:v>5537</c:v>
                </c:pt>
                <c:pt idx="13">
                  <c:v>12633</c:v>
                </c:pt>
                <c:pt idx="14">
                  <c:v>61545</c:v>
                </c:pt>
                <c:pt idx="15">
                  <c:v>1273230</c:v>
                </c:pt>
                <c:pt idx="16">
                  <c:v>30762</c:v>
                </c:pt>
                <c:pt idx="17">
                  <c:v>10630</c:v>
                </c:pt>
                <c:pt idx="18">
                  <c:v>1789</c:v>
                </c:pt>
                <c:pt idx="19">
                  <c:v>9690</c:v>
                </c:pt>
                <c:pt idx="20">
                  <c:v>11340</c:v>
                </c:pt>
                <c:pt idx="21">
                  <c:v>405603</c:v>
                </c:pt>
                <c:pt idx="22">
                  <c:v>23107</c:v>
                </c:pt>
                <c:pt idx="23">
                  <c:v>13298</c:v>
                </c:pt>
                <c:pt idx="24">
                  <c:v>45211</c:v>
                </c:pt>
                <c:pt idx="25">
                  <c:v>256185</c:v>
                </c:pt>
                <c:pt idx="26">
                  <c:v>49848</c:v>
                </c:pt>
                <c:pt idx="27">
                  <c:v>4178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808-4374-9DF4-3EB6F12B69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2937188"/>
        <c:axId val="49631657"/>
      </c:barChart>
      <c:catAx>
        <c:axId val="5293718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49631657"/>
        <c:crosses val="autoZero"/>
        <c:auto val="1"/>
        <c:lblAlgn val="ctr"/>
        <c:lblOffset val="100"/>
        <c:noMultiLvlLbl val="0"/>
      </c:catAx>
      <c:valAx>
        <c:axId val="49631657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52937188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'Avi. combustibles'!$A$7:$A$34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'Avi. combustibles'!$E$7:$E$34</c:f>
              <c:numCache>
                <c:formatCode>#,##0</c:formatCode>
                <c:ptCount val="28"/>
                <c:pt idx="0">
                  <c:v>11089</c:v>
                </c:pt>
                <c:pt idx="1">
                  <c:v>642</c:v>
                </c:pt>
                <c:pt idx="2">
                  <c:v>10012</c:v>
                </c:pt>
                <c:pt idx="3">
                  <c:v>5303</c:v>
                </c:pt>
                <c:pt idx="4">
                  <c:v>1161568</c:v>
                </c:pt>
                <c:pt idx="5">
                  <c:v>11014</c:v>
                </c:pt>
                <c:pt idx="6">
                  <c:v>74</c:v>
                </c:pt>
                <c:pt idx="7">
                  <c:v>534745</c:v>
                </c:pt>
                <c:pt idx="8">
                  <c:v>8536</c:v>
                </c:pt>
                <c:pt idx="9">
                  <c:v>12127</c:v>
                </c:pt>
                <c:pt idx="10">
                  <c:v>0</c:v>
                </c:pt>
                <c:pt idx="11">
                  <c:v>297832</c:v>
                </c:pt>
                <c:pt idx="12">
                  <c:v>2885</c:v>
                </c:pt>
                <c:pt idx="13">
                  <c:v>0</c:v>
                </c:pt>
                <c:pt idx="14">
                  <c:v>40637</c:v>
                </c:pt>
                <c:pt idx="15">
                  <c:v>1160694</c:v>
                </c:pt>
                <c:pt idx="16">
                  <c:v>13368</c:v>
                </c:pt>
                <c:pt idx="17">
                  <c:v>5735</c:v>
                </c:pt>
                <c:pt idx="18">
                  <c:v>0</c:v>
                </c:pt>
                <c:pt idx="19">
                  <c:v>6124</c:v>
                </c:pt>
                <c:pt idx="20">
                  <c:v>3971</c:v>
                </c:pt>
                <c:pt idx="21">
                  <c:v>284430</c:v>
                </c:pt>
                <c:pt idx="22">
                  <c:v>13407</c:v>
                </c:pt>
                <c:pt idx="23">
                  <c:v>7048</c:v>
                </c:pt>
                <c:pt idx="24">
                  <c:v>13478</c:v>
                </c:pt>
                <c:pt idx="25">
                  <c:v>167155</c:v>
                </c:pt>
                <c:pt idx="26">
                  <c:v>19515</c:v>
                </c:pt>
                <c:pt idx="27">
                  <c:v>877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3D-420E-94E7-BC7F2EE6DBA0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'Avi. combustibles'!$A$7:$A$34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'Avi. combustibles'!$D$7:$D$34</c:f>
              <c:numCache>
                <c:formatCode>#,##0</c:formatCode>
                <c:ptCount val="28"/>
                <c:pt idx="0">
                  <c:v>9462</c:v>
                </c:pt>
                <c:pt idx="1">
                  <c:v>495</c:v>
                </c:pt>
                <c:pt idx="2">
                  <c:v>13364</c:v>
                </c:pt>
                <c:pt idx="3">
                  <c:v>5645</c:v>
                </c:pt>
                <c:pt idx="4">
                  <c:v>1441751</c:v>
                </c:pt>
                <c:pt idx="5">
                  <c:v>12789</c:v>
                </c:pt>
                <c:pt idx="6">
                  <c:v>476</c:v>
                </c:pt>
                <c:pt idx="7">
                  <c:v>574046</c:v>
                </c:pt>
                <c:pt idx="8">
                  <c:v>30790</c:v>
                </c:pt>
                <c:pt idx="9">
                  <c:v>3636</c:v>
                </c:pt>
                <c:pt idx="10">
                  <c:v>0</c:v>
                </c:pt>
                <c:pt idx="11">
                  <c:v>190407</c:v>
                </c:pt>
                <c:pt idx="12">
                  <c:v>3097</c:v>
                </c:pt>
                <c:pt idx="13">
                  <c:v>12633</c:v>
                </c:pt>
                <c:pt idx="14">
                  <c:v>50525</c:v>
                </c:pt>
                <c:pt idx="15">
                  <c:v>1155103</c:v>
                </c:pt>
                <c:pt idx="16">
                  <c:v>13681</c:v>
                </c:pt>
                <c:pt idx="17">
                  <c:v>5800</c:v>
                </c:pt>
                <c:pt idx="18">
                  <c:v>0</c:v>
                </c:pt>
                <c:pt idx="19">
                  <c:v>5562</c:v>
                </c:pt>
                <c:pt idx="20">
                  <c:v>4476</c:v>
                </c:pt>
                <c:pt idx="21">
                  <c:v>335295</c:v>
                </c:pt>
                <c:pt idx="22">
                  <c:v>15425</c:v>
                </c:pt>
                <c:pt idx="23">
                  <c:v>6883</c:v>
                </c:pt>
                <c:pt idx="24">
                  <c:v>16531</c:v>
                </c:pt>
                <c:pt idx="25">
                  <c:v>230032</c:v>
                </c:pt>
                <c:pt idx="26">
                  <c:v>27091</c:v>
                </c:pt>
                <c:pt idx="27">
                  <c:v>1336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3D-420E-94E7-BC7F2EE6DB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3268958"/>
        <c:axId val="39871622"/>
      </c:barChart>
      <c:catAx>
        <c:axId val="6326895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39871622"/>
        <c:crosses val="autoZero"/>
        <c:auto val="1"/>
        <c:lblAlgn val="ctr"/>
        <c:lblOffset val="100"/>
        <c:noMultiLvlLbl val="0"/>
      </c:catAx>
      <c:valAx>
        <c:axId val="39871622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63268958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6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7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8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9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0.xml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1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2.xml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3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4.xml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5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6.xml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7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8.xml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9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0.xml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1.xml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2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3.xml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5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6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7.xml"/><Relationship Id="rId1" Type="http://schemas.openxmlformats.org/officeDocument/2006/relationships/image" Target="../media/image1.pn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8.xml"/><Relationship Id="rId1" Type="http://schemas.openxmlformats.org/officeDocument/2006/relationships/image" Target="../media/image9.png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9.xml"/><Relationship Id="rId1" Type="http://schemas.openxmlformats.org/officeDocument/2006/relationships/image" Target="../media/image9.png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0.xml"/><Relationship Id="rId1" Type="http://schemas.openxmlformats.org/officeDocument/2006/relationships/image" Target="../media/image9.png"/></Relationships>
</file>

<file path=xl/drawings/_rels/drawing3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1.xml"/><Relationship Id="rId1" Type="http://schemas.openxmlformats.org/officeDocument/2006/relationships/image" Target="../media/image9.png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2.xml"/><Relationship Id="rId1" Type="http://schemas.openxmlformats.org/officeDocument/2006/relationships/image" Target="../media/image9.png"/></Relationships>
</file>

<file path=xl/drawings/_rels/drawing3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3.xml"/><Relationship Id="rId1" Type="http://schemas.openxmlformats.org/officeDocument/2006/relationships/image" Target="../media/image9.png"/></Relationships>
</file>

<file path=xl/drawings/_rels/drawing3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4.xml"/><Relationship Id="rId1" Type="http://schemas.openxmlformats.org/officeDocument/2006/relationships/image" Target="../media/image9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6.xml"/><Relationship Id="rId7" Type="http://schemas.openxmlformats.org/officeDocument/2006/relationships/chart" Target="../charts/chart40.xml"/><Relationship Id="rId2" Type="http://schemas.openxmlformats.org/officeDocument/2006/relationships/chart" Target="../charts/chart35.xml"/><Relationship Id="rId1" Type="http://schemas.openxmlformats.org/officeDocument/2006/relationships/image" Target="../media/image11.png"/><Relationship Id="rId6" Type="http://schemas.openxmlformats.org/officeDocument/2006/relationships/chart" Target="../charts/chart39.xml"/><Relationship Id="rId5" Type="http://schemas.openxmlformats.org/officeDocument/2006/relationships/chart" Target="../charts/chart38.xml"/><Relationship Id="rId4" Type="http://schemas.openxmlformats.org/officeDocument/2006/relationships/chart" Target="../charts/chart37.xml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2.xml"/><Relationship Id="rId7" Type="http://schemas.openxmlformats.org/officeDocument/2006/relationships/chart" Target="../charts/chart46.xml"/><Relationship Id="rId2" Type="http://schemas.openxmlformats.org/officeDocument/2006/relationships/chart" Target="../charts/chart41.xml"/><Relationship Id="rId1" Type="http://schemas.openxmlformats.org/officeDocument/2006/relationships/image" Target="../media/image12.png"/><Relationship Id="rId6" Type="http://schemas.openxmlformats.org/officeDocument/2006/relationships/chart" Target="../charts/chart45.xml"/><Relationship Id="rId5" Type="http://schemas.openxmlformats.org/officeDocument/2006/relationships/chart" Target="../charts/chart44.xml"/><Relationship Id="rId4" Type="http://schemas.openxmlformats.org/officeDocument/2006/relationships/chart" Target="../charts/chart43.xml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8.xml"/><Relationship Id="rId7" Type="http://schemas.openxmlformats.org/officeDocument/2006/relationships/chart" Target="../charts/chart52.xml"/><Relationship Id="rId2" Type="http://schemas.openxmlformats.org/officeDocument/2006/relationships/chart" Target="../charts/chart47.xml"/><Relationship Id="rId1" Type="http://schemas.openxmlformats.org/officeDocument/2006/relationships/image" Target="../media/image13.png"/><Relationship Id="rId6" Type="http://schemas.openxmlformats.org/officeDocument/2006/relationships/chart" Target="../charts/chart51.xml"/><Relationship Id="rId5" Type="http://schemas.openxmlformats.org/officeDocument/2006/relationships/chart" Target="../charts/chart50.xml"/><Relationship Id="rId4" Type="http://schemas.openxmlformats.org/officeDocument/2006/relationships/chart" Target="../charts/chart49.xml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4.xml"/><Relationship Id="rId7" Type="http://schemas.openxmlformats.org/officeDocument/2006/relationships/chart" Target="../charts/chart58.xml"/><Relationship Id="rId2" Type="http://schemas.openxmlformats.org/officeDocument/2006/relationships/chart" Target="../charts/chart53.xml"/><Relationship Id="rId1" Type="http://schemas.openxmlformats.org/officeDocument/2006/relationships/image" Target="../media/image13.png"/><Relationship Id="rId6" Type="http://schemas.openxmlformats.org/officeDocument/2006/relationships/chart" Target="../charts/chart57.xml"/><Relationship Id="rId5" Type="http://schemas.openxmlformats.org/officeDocument/2006/relationships/chart" Target="../charts/chart56.xml"/><Relationship Id="rId4" Type="http://schemas.openxmlformats.org/officeDocument/2006/relationships/chart" Target="../charts/chart55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.xml"/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.xml"/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4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16193</xdr:colOff>
      <xdr:row>4</xdr:row>
      <xdr:rowOff>40007</xdr:rowOff>
    </xdr:from>
    <xdr:to>
      <xdr:col>3</xdr:col>
      <xdr:colOff>46052</xdr:colOff>
      <xdr:row>6</xdr:row>
      <xdr:rowOff>99853</xdr:rowOff>
    </xdr:to>
    <xdr:sp macro="" textlink="">
      <xdr:nvSpPr>
        <xdr:cNvPr id="2" name="CuadroTexto 10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19050" y="800100"/>
          <a:ext cx="4972050" cy="438150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200" b="1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Dirección de Planificación y</a:t>
          </a:r>
          <a:r>
            <a:rPr lang="es-ES" sz="1200" b="1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 Desarrollo</a:t>
          </a:r>
        </a:p>
        <a:p>
          <a:pPr>
            <a:lnSpc>
              <a:spcPct val="90000"/>
            </a:lnSpc>
          </a:pPr>
          <a:r>
            <a:rPr lang="es-ES" sz="1200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Departamento de Estadística</a:t>
          </a:r>
          <a:endParaRPr lang="es-ES" sz="1200">
            <a:solidFill>
              <a:srgbClr val="0A0943"/>
            </a:solidFill>
            <a:latin typeface="Archivo" panose="020B0503020202020B04" pitchFamily="34" charset="0"/>
            <a:cs typeface="Archivo" pitchFamily="2" charset="77"/>
          </a:endParaRPr>
        </a:p>
      </xdr:txBody>
    </xdr:sp>
    <xdr:clientData/>
  </xdr:twoCellAnchor>
  <xdr:twoCellAnchor>
    <xdr:from>
      <xdr:col>0</xdr:col>
      <xdr:colOff>0</xdr:colOff>
      <xdr:row>44</xdr:row>
      <xdr:rowOff>129064</xdr:rowOff>
    </xdr:from>
    <xdr:to>
      <xdr:col>3</xdr:col>
      <xdr:colOff>10810</xdr:colOff>
      <xdr:row>46</xdr:row>
      <xdr:rowOff>33236</xdr:rowOff>
    </xdr:to>
    <xdr:sp macro="" textlink="">
      <xdr:nvSpPr>
        <xdr:cNvPr id="4" name="CuadroTexto 10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0" y="8782050"/>
          <a:ext cx="4953000" cy="285750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050">
              <a:solidFill>
                <a:srgbClr val="0A0943"/>
              </a:solidFill>
              <a:latin typeface="Gambetta" pitchFamily="2" charset="77"/>
              <a:cs typeface="Archivo" pitchFamily="2" charset="77"/>
            </a:rPr>
            <a:t>Datos mensuales facilitados por las AA.PP., sujetos a posibles modificaciones</a:t>
          </a:r>
        </a:p>
      </xdr:txBody>
    </xdr:sp>
    <xdr:clientData/>
  </xdr:twoCellAnchor>
  <xdr:twoCellAnchor editAs="oneCell">
    <xdr:from>
      <xdr:col>6</xdr:col>
      <xdr:colOff>686752</xdr:colOff>
      <xdr:row>3</xdr:row>
      <xdr:rowOff>140813</xdr:rowOff>
    </xdr:from>
    <xdr:to>
      <xdr:col>10</xdr:col>
      <xdr:colOff>784432</xdr:colOff>
      <xdr:row>6</xdr:row>
      <xdr:rowOff>134839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24900" y="714375"/>
          <a:ext cx="4219575" cy="571500"/>
        </a:xfrm>
        <a:prstGeom prst="rect">
          <a:avLst/>
        </a:prstGeom>
      </xdr:spPr>
    </xdr:pic>
    <xdr:clientData/>
  </xdr:twoCellAnchor>
  <xdr:twoCellAnchor>
    <xdr:from>
      <xdr:col>6</xdr:col>
      <xdr:colOff>633064</xdr:colOff>
      <xdr:row>0</xdr:row>
      <xdr:rowOff>0</xdr:rowOff>
    </xdr:from>
    <xdr:to>
      <xdr:col>6</xdr:col>
      <xdr:colOff>635317</xdr:colOff>
      <xdr:row>48</xdr:row>
      <xdr:rowOff>0</xdr:rowOff>
    </xdr:to>
    <xdr:cxnSp macro="">
      <xdr:nvCxnSpPr>
        <xdr:cNvPr id="6" name="Conector rec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CxnSpPr/>
      </xdr:nvCxnSpPr>
      <xdr:spPr>
        <a:xfrm flipH="1">
          <a:off x="8667750" y="0"/>
          <a:ext cx="0" cy="9410700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11907</xdr:colOff>
      <xdr:row>10</xdr:row>
      <xdr:rowOff>39528</xdr:rowOff>
    </xdr:from>
    <xdr:to>
      <xdr:col>10</xdr:col>
      <xdr:colOff>1049655</xdr:colOff>
      <xdr:row>10</xdr:row>
      <xdr:rowOff>43815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CxnSpPr/>
      </xdr:nvCxnSpPr>
      <xdr:spPr>
        <a:xfrm flipH="1" flipV="1">
          <a:off x="9525" y="1943100"/>
          <a:ext cx="12934950" cy="0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43</xdr:row>
      <xdr:rowOff>0</xdr:rowOff>
    </xdr:from>
    <xdr:to>
      <xdr:col>10</xdr:col>
      <xdr:colOff>1047750</xdr:colOff>
      <xdr:row>43</xdr:row>
      <xdr:rowOff>19526</xdr:rowOff>
    </xdr:to>
    <xdr:cxnSp macro="">
      <xdr:nvCxnSpPr>
        <xdr:cNvPr id="8" name="Conector recto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CxnSpPr/>
      </xdr:nvCxnSpPr>
      <xdr:spPr>
        <a:xfrm flipH="1">
          <a:off x="0" y="8458200"/>
          <a:ext cx="12944475" cy="19050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23</xdr:row>
      <xdr:rowOff>174788</xdr:rowOff>
    </xdr:from>
    <xdr:to>
      <xdr:col>7</xdr:col>
      <xdr:colOff>912282</xdr:colOff>
      <xdr:row>26</xdr:row>
      <xdr:rowOff>138260</xdr:rowOff>
    </xdr:to>
    <xdr:sp macro="" textlink="">
      <xdr:nvSpPr>
        <xdr:cNvPr id="10" name="CuadroTexto 8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 txBox="1"/>
      </xdr:nvSpPr>
      <xdr:spPr>
        <a:xfrm>
          <a:off x="0" y="4552950"/>
          <a:ext cx="9982200" cy="533400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algn="l" defTabSz="914400" rtl="0" eaLnBrk="1" fontAlgn="auto" latinLnBrk="0" hangingPunct="1">
            <a:lnSpc>
              <a:spcPct val="8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</a:pPr>
          <a:r>
            <a:rPr lang="es-ES" sz="3600" b="0" i="0" u="none" kern="1200" spc="-150" baseline="0">
              <a:ln>
                <a:noFill/>
              </a:ln>
              <a:solidFill>
                <a:srgbClr val="0A0943"/>
              </a:solidFill>
              <a:effectLst/>
              <a:latin typeface="Archivo" pitchFamily="2" charset="77"/>
              <a:ea typeface="+mn-ea"/>
              <a:cs typeface="Archivo" pitchFamily="2" charset="77"/>
            </a:rPr>
            <a:t>RESUMEN DEL TRÁFICO PORTUARIO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749355</xdr:colOff>
      <xdr:row>2</xdr:row>
      <xdr:rowOff>83768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749355</xdr:colOff>
      <xdr:row>2</xdr:row>
      <xdr:rowOff>83768</xdr:rowOff>
    </xdr:to>
    <xdr:pic>
      <xdr:nvPicPr>
        <xdr:cNvPr id="3" name="Imagen 2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749355</xdr:colOff>
      <xdr:row>2</xdr:row>
      <xdr:rowOff>83768</xdr:rowOff>
    </xdr:to>
    <xdr:pic>
      <xdr:nvPicPr>
        <xdr:cNvPr id="5" name="Imagen 4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749355</xdr:colOff>
      <xdr:row>2</xdr:row>
      <xdr:rowOff>83768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749355</xdr:colOff>
      <xdr:row>2</xdr:row>
      <xdr:rowOff>83768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749355</xdr:colOff>
      <xdr:row>2</xdr:row>
      <xdr:rowOff>83768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749355</xdr:colOff>
      <xdr:row>2</xdr:row>
      <xdr:rowOff>83768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749355</xdr:colOff>
      <xdr:row>2</xdr:row>
      <xdr:rowOff>83768</xdr:rowOff>
    </xdr:to>
    <xdr:pic>
      <xdr:nvPicPr>
        <xdr:cNvPr id="3" name="Imagen 2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749355</xdr:colOff>
      <xdr:row>2</xdr:row>
      <xdr:rowOff>83768</xdr:rowOff>
    </xdr:to>
    <xdr:pic>
      <xdr:nvPicPr>
        <xdr:cNvPr id="2" name="Imagen 1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749355</xdr:colOff>
      <xdr:row>2</xdr:row>
      <xdr:rowOff>83768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160020</xdr:colOff>
      <xdr:row>0</xdr:row>
      <xdr:rowOff>7620</xdr:rowOff>
    </xdr:from>
    <xdr:to>
      <xdr:col>8</xdr:col>
      <xdr:colOff>781050</xdr:colOff>
      <xdr:row>2</xdr:row>
      <xdr:rowOff>95070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62800" y="9525"/>
          <a:ext cx="3705225" cy="523875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749355</xdr:colOff>
      <xdr:row>2</xdr:row>
      <xdr:rowOff>83768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749355</xdr:colOff>
      <xdr:row>2</xdr:row>
      <xdr:rowOff>83768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749355</xdr:colOff>
      <xdr:row>2</xdr:row>
      <xdr:rowOff>83768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749355</xdr:colOff>
      <xdr:row>2</xdr:row>
      <xdr:rowOff>83768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749355</xdr:colOff>
      <xdr:row>2</xdr:row>
      <xdr:rowOff>83768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749355</xdr:colOff>
      <xdr:row>2</xdr:row>
      <xdr:rowOff>83768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749355</xdr:colOff>
      <xdr:row>2</xdr:row>
      <xdr:rowOff>83768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749355</xdr:colOff>
      <xdr:row>2</xdr:row>
      <xdr:rowOff>83768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749355</xdr:colOff>
      <xdr:row>2</xdr:row>
      <xdr:rowOff>83768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D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749355</xdr:colOff>
      <xdr:row>2</xdr:row>
      <xdr:rowOff>83768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0</xdr:row>
      <xdr:rowOff>0</xdr:rowOff>
    </xdr:from>
    <xdr:to>
      <xdr:col>12</xdr:col>
      <xdr:colOff>878885</xdr:colOff>
      <xdr:row>2</xdr:row>
      <xdr:rowOff>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77550" y="0"/>
          <a:ext cx="3371850" cy="51435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749355</xdr:colOff>
      <xdr:row>2</xdr:row>
      <xdr:rowOff>83768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16193</xdr:colOff>
      <xdr:row>4</xdr:row>
      <xdr:rowOff>40007</xdr:rowOff>
    </xdr:from>
    <xdr:to>
      <xdr:col>3</xdr:col>
      <xdr:colOff>46052</xdr:colOff>
      <xdr:row>6</xdr:row>
      <xdr:rowOff>99853</xdr:rowOff>
    </xdr:to>
    <xdr:sp macro="" textlink="">
      <xdr:nvSpPr>
        <xdr:cNvPr id="2" name="CuadroTexto 10">
          <a:extLst>
            <a:ext uri="{FF2B5EF4-FFF2-40B4-BE49-F238E27FC236}">
              <a16:creationId xmlns:a16="http://schemas.microsoft.com/office/drawing/2014/main" id="{1772353A-0998-4FC8-AB1B-DF2048C6A295}"/>
            </a:ext>
          </a:extLst>
        </xdr:cNvPr>
        <xdr:cNvSpPr txBox="1"/>
      </xdr:nvSpPr>
      <xdr:spPr>
        <a:xfrm>
          <a:off x="16193" y="802007"/>
          <a:ext cx="4973334" cy="440846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200" b="1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Dirección de Planificación y</a:t>
          </a:r>
          <a:r>
            <a:rPr lang="es-ES" sz="1200" b="1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 Desarrollo</a:t>
          </a:r>
        </a:p>
        <a:p>
          <a:pPr>
            <a:lnSpc>
              <a:spcPct val="90000"/>
            </a:lnSpc>
          </a:pPr>
          <a:r>
            <a:rPr lang="es-ES" sz="1200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Departamento de Estadística</a:t>
          </a:r>
          <a:endParaRPr lang="es-ES" sz="1200">
            <a:solidFill>
              <a:srgbClr val="0A0943"/>
            </a:solidFill>
            <a:latin typeface="Archivo" panose="020B0503020202020B04" pitchFamily="34" charset="0"/>
            <a:cs typeface="Archivo" pitchFamily="2" charset="77"/>
          </a:endParaRPr>
        </a:p>
      </xdr:txBody>
    </xdr:sp>
    <xdr:clientData/>
  </xdr:twoCellAnchor>
  <xdr:twoCellAnchor>
    <xdr:from>
      <xdr:col>0</xdr:col>
      <xdr:colOff>0</xdr:colOff>
      <xdr:row>44</xdr:row>
      <xdr:rowOff>129064</xdr:rowOff>
    </xdr:from>
    <xdr:to>
      <xdr:col>3</xdr:col>
      <xdr:colOff>10810</xdr:colOff>
      <xdr:row>46</xdr:row>
      <xdr:rowOff>33236</xdr:rowOff>
    </xdr:to>
    <xdr:sp macro="" textlink="">
      <xdr:nvSpPr>
        <xdr:cNvPr id="3" name="CuadroTexto 10">
          <a:extLst>
            <a:ext uri="{FF2B5EF4-FFF2-40B4-BE49-F238E27FC236}">
              <a16:creationId xmlns:a16="http://schemas.microsoft.com/office/drawing/2014/main" id="{CC4CEAD6-49AE-4F1D-8358-D5CBCB05E21C}"/>
            </a:ext>
          </a:extLst>
        </xdr:cNvPr>
        <xdr:cNvSpPr txBox="1"/>
      </xdr:nvSpPr>
      <xdr:spPr>
        <a:xfrm>
          <a:off x="0" y="8844439"/>
          <a:ext cx="4954285" cy="285172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050">
              <a:solidFill>
                <a:srgbClr val="0A0943"/>
              </a:solidFill>
              <a:latin typeface="Gambetta" pitchFamily="2" charset="77"/>
              <a:cs typeface="Archivo" pitchFamily="2" charset="77"/>
            </a:rPr>
            <a:t>Datos mensuales facilitados por las AA.PP., sujetos a posibles modificaciones</a:t>
          </a:r>
        </a:p>
      </xdr:txBody>
    </xdr:sp>
    <xdr:clientData/>
  </xdr:twoCellAnchor>
  <xdr:oneCellAnchor>
    <xdr:from>
      <xdr:col>6</xdr:col>
      <xdr:colOff>685800</xdr:colOff>
      <xdr:row>3</xdr:row>
      <xdr:rowOff>142875</xdr:rowOff>
    </xdr:from>
    <xdr:ext cx="4333875" cy="571500"/>
    <xdr:pic>
      <xdr:nvPicPr>
        <xdr:cNvPr id="4" name="Imagen 3">
          <a:extLst>
            <a:ext uri="{FF2B5EF4-FFF2-40B4-BE49-F238E27FC236}">
              <a16:creationId xmlns:a16="http://schemas.microsoft.com/office/drawing/2014/main" id="{671755AC-9874-42A7-9C17-C87325E401ED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24900" y="714375"/>
          <a:ext cx="4333875" cy="571500"/>
        </a:xfrm>
        <a:prstGeom prst="rect">
          <a:avLst/>
        </a:prstGeom>
      </xdr:spPr>
    </xdr:pic>
    <xdr:clientData/>
  </xdr:oneCellAnchor>
  <xdr:twoCellAnchor>
    <xdr:from>
      <xdr:col>6</xdr:col>
      <xdr:colOff>633064</xdr:colOff>
      <xdr:row>0</xdr:row>
      <xdr:rowOff>0</xdr:rowOff>
    </xdr:from>
    <xdr:to>
      <xdr:col>6</xdr:col>
      <xdr:colOff>635317</xdr:colOff>
      <xdr:row>48</xdr:row>
      <xdr:rowOff>0</xdr:rowOff>
    </xdr:to>
    <xdr:cxnSp macro="">
      <xdr:nvCxnSpPr>
        <xdr:cNvPr id="5" name="Conector recto 4">
          <a:extLst>
            <a:ext uri="{FF2B5EF4-FFF2-40B4-BE49-F238E27FC236}">
              <a16:creationId xmlns:a16="http://schemas.microsoft.com/office/drawing/2014/main" id="{E8618852-3F01-4361-875F-119A6ECA4DDE}"/>
            </a:ext>
          </a:extLst>
        </xdr:cNvPr>
        <xdr:cNvCxnSpPr/>
      </xdr:nvCxnSpPr>
      <xdr:spPr>
        <a:xfrm flipH="1">
          <a:off x="8672164" y="0"/>
          <a:ext cx="2253" cy="9477375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11907</xdr:colOff>
      <xdr:row>10</xdr:row>
      <xdr:rowOff>39528</xdr:rowOff>
    </xdr:from>
    <xdr:to>
      <xdr:col>10</xdr:col>
      <xdr:colOff>1049655</xdr:colOff>
      <xdr:row>10</xdr:row>
      <xdr:rowOff>43815</xdr:rowOff>
    </xdr:to>
    <xdr:cxnSp macro="">
      <xdr:nvCxnSpPr>
        <xdr:cNvPr id="6" name="Conector recto 5">
          <a:extLst>
            <a:ext uri="{FF2B5EF4-FFF2-40B4-BE49-F238E27FC236}">
              <a16:creationId xmlns:a16="http://schemas.microsoft.com/office/drawing/2014/main" id="{14C2ACD9-785D-4383-B7E4-DE807C857036}"/>
            </a:ext>
          </a:extLst>
        </xdr:cNvPr>
        <xdr:cNvCxnSpPr/>
      </xdr:nvCxnSpPr>
      <xdr:spPr>
        <a:xfrm flipH="1" flipV="1">
          <a:off x="11907" y="1944528"/>
          <a:ext cx="12934473" cy="4287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43</xdr:row>
      <xdr:rowOff>0</xdr:rowOff>
    </xdr:from>
    <xdr:to>
      <xdr:col>10</xdr:col>
      <xdr:colOff>1047750</xdr:colOff>
      <xdr:row>43</xdr:row>
      <xdr:rowOff>19526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18F7E204-79AC-42C0-9CCA-27238D808D6B}"/>
            </a:ext>
          </a:extLst>
        </xdr:cNvPr>
        <xdr:cNvCxnSpPr/>
      </xdr:nvCxnSpPr>
      <xdr:spPr>
        <a:xfrm flipH="1">
          <a:off x="0" y="8524875"/>
          <a:ext cx="12944475" cy="19526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23</xdr:row>
      <xdr:rowOff>174788</xdr:rowOff>
    </xdr:from>
    <xdr:to>
      <xdr:col>7</xdr:col>
      <xdr:colOff>912282</xdr:colOff>
      <xdr:row>27</xdr:row>
      <xdr:rowOff>5399</xdr:rowOff>
    </xdr:to>
    <xdr:sp macro="" textlink="">
      <xdr:nvSpPr>
        <xdr:cNvPr id="8" name="CuadroTexto 8">
          <a:extLst>
            <a:ext uri="{FF2B5EF4-FFF2-40B4-BE49-F238E27FC236}">
              <a16:creationId xmlns:a16="http://schemas.microsoft.com/office/drawing/2014/main" id="{D6FFFCF9-DBCF-4B6D-B704-992E437053A4}"/>
            </a:ext>
          </a:extLst>
        </xdr:cNvPr>
        <xdr:cNvSpPr txBox="1"/>
      </xdr:nvSpPr>
      <xdr:spPr>
        <a:xfrm>
          <a:off x="0" y="4556288"/>
          <a:ext cx="9980082" cy="592611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algn="l" defTabSz="914400" rtl="0" eaLnBrk="1" fontAlgn="auto" latinLnBrk="0" hangingPunct="1">
            <a:lnSpc>
              <a:spcPct val="8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</a:pPr>
          <a:r>
            <a:rPr lang="es-ES" sz="3600" b="0" i="0" u="none" kern="1200" spc="-150" baseline="0">
              <a:ln>
                <a:noFill/>
              </a:ln>
              <a:solidFill>
                <a:srgbClr val="0A0943"/>
              </a:solidFill>
              <a:effectLst/>
              <a:latin typeface="Archivo" pitchFamily="2" charset="77"/>
              <a:ea typeface="+mn-ea"/>
              <a:cs typeface="Archivo" pitchFamily="2" charset="77"/>
            </a:rPr>
            <a:t>RESUMEN DE IMPORT-EXPORT</a:t>
          </a:r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76201</xdr:colOff>
      <xdr:row>0</xdr:row>
      <xdr:rowOff>6132</xdr:rowOff>
    </xdr:from>
    <xdr:to>
      <xdr:col>13</xdr:col>
      <xdr:colOff>701040</xdr:colOff>
      <xdr:row>2</xdr:row>
      <xdr:rowOff>93372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2DE8BC2D-4D7B-4E41-B2A4-8D87D8DCFB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81901" y="6132"/>
          <a:ext cx="3672839" cy="51586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732154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3F38F2C3-A290-4161-9556-3C39E729A2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77015</xdr:colOff>
      <xdr:row>0</xdr:row>
      <xdr:rowOff>0</xdr:rowOff>
    </xdr:from>
    <xdr:to>
      <xdr:col>13</xdr:col>
      <xdr:colOff>703175</xdr:colOff>
      <xdr:row>2</xdr:row>
      <xdr:rowOff>88149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49F07E6-F513-45AE-AD0F-D414B7483D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82715" y="0"/>
          <a:ext cx="3674160" cy="516774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732154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2238F166-12F5-48F4-A83D-B75DA48622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1670</xdr:rowOff>
    </xdr:from>
    <xdr:to>
      <xdr:col>13</xdr:col>
      <xdr:colOff>702360</xdr:colOff>
      <xdr:row>2</xdr:row>
      <xdr:rowOff>89818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1855D98F-300B-4009-8135-15384D37DC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81900" y="1670"/>
          <a:ext cx="3674160" cy="516773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734059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7EF57983-F563-4743-9C9E-1DE6E82BCC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3843</xdr:rowOff>
    </xdr:from>
    <xdr:to>
      <xdr:col>13</xdr:col>
      <xdr:colOff>703296</xdr:colOff>
      <xdr:row>2</xdr:row>
      <xdr:rowOff>92123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E76D4A6-86A2-4E22-BA29-5139B4709A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81900" y="3843"/>
          <a:ext cx="3675096" cy="51690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735964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6E26F93B-F3D2-465A-B9A4-C7798994B9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1670</xdr:rowOff>
    </xdr:from>
    <xdr:to>
      <xdr:col>13</xdr:col>
      <xdr:colOff>702360</xdr:colOff>
      <xdr:row>2</xdr:row>
      <xdr:rowOff>89818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CE8C942-A7A9-42D9-AEC0-232634F2F6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81900" y="1670"/>
          <a:ext cx="3674160" cy="516773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739774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9C2F7CFF-067A-45C2-AC44-E94AC72992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1670</xdr:rowOff>
    </xdr:from>
    <xdr:to>
      <xdr:col>13</xdr:col>
      <xdr:colOff>702360</xdr:colOff>
      <xdr:row>2</xdr:row>
      <xdr:rowOff>89818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4827644-2898-4C6D-B6C6-8B4440C778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81900" y="1670"/>
          <a:ext cx="3674160" cy="516773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743584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3648EF53-D1C2-45FF-AEDC-5886292B57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1670</xdr:rowOff>
    </xdr:from>
    <xdr:to>
      <xdr:col>13</xdr:col>
      <xdr:colOff>702360</xdr:colOff>
      <xdr:row>2</xdr:row>
      <xdr:rowOff>89818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4C3B848-F721-4ED9-B202-B5313B93B0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81900" y="1670"/>
          <a:ext cx="3674160" cy="516773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739774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5082F3BC-4C23-49CD-8D59-10405A6AB1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1670</xdr:rowOff>
    </xdr:from>
    <xdr:to>
      <xdr:col>13</xdr:col>
      <xdr:colOff>702360</xdr:colOff>
      <xdr:row>2</xdr:row>
      <xdr:rowOff>89818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900F8145-13B6-4C7D-B579-106FE59552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81900" y="1670"/>
          <a:ext cx="3674160" cy="516773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739774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6569E897-37AB-4221-B344-52ACA21B4A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314324</xdr:colOff>
      <xdr:row>0</xdr:row>
      <xdr:rowOff>0</xdr:rowOff>
    </xdr:from>
    <xdr:to>
      <xdr:col>13</xdr:col>
      <xdr:colOff>359039</xdr:colOff>
      <xdr:row>2</xdr:row>
      <xdr:rowOff>78076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458700" y="0"/>
          <a:ext cx="3657600" cy="504825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16193</xdr:colOff>
      <xdr:row>4</xdr:row>
      <xdr:rowOff>40007</xdr:rowOff>
    </xdr:from>
    <xdr:to>
      <xdr:col>3</xdr:col>
      <xdr:colOff>46052</xdr:colOff>
      <xdr:row>6</xdr:row>
      <xdr:rowOff>99853</xdr:rowOff>
    </xdr:to>
    <xdr:sp macro="" textlink="">
      <xdr:nvSpPr>
        <xdr:cNvPr id="2" name="CuadroTexto 10">
          <a:extLst>
            <a:ext uri="{FF2B5EF4-FFF2-40B4-BE49-F238E27FC236}">
              <a16:creationId xmlns:a16="http://schemas.microsoft.com/office/drawing/2014/main" id="{B404F603-AF3A-4813-AD9D-5F1A453D63EB}"/>
            </a:ext>
          </a:extLst>
        </xdr:cNvPr>
        <xdr:cNvSpPr txBox="1"/>
      </xdr:nvSpPr>
      <xdr:spPr>
        <a:xfrm>
          <a:off x="16193" y="802007"/>
          <a:ext cx="4973334" cy="440846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200" b="1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Dirección de Planificación y</a:t>
          </a:r>
          <a:r>
            <a:rPr lang="es-ES" sz="1200" b="1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 Desarrollo</a:t>
          </a:r>
        </a:p>
        <a:p>
          <a:pPr>
            <a:lnSpc>
              <a:spcPct val="90000"/>
            </a:lnSpc>
          </a:pPr>
          <a:r>
            <a:rPr lang="es-ES" sz="1200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Departamento de Estadística</a:t>
          </a:r>
          <a:endParaRPr lang="es-ES" sz="1200">
            <a:solidFill>
              <a:srgbClr val="0A0943"/>
            </a:solidFill>
            <a:latin typeface="Archivo" panose="020B0503020202020B04" pitchFamily="34" charset="0"/>
            <a:cs typeface="Archivo" pitchFamily="2" charset="77"/>
          </a:endParaRPr>
        </a:p>
      </xdr:txBody>
    </xdr:sp>
    <xdr:clientData/>
  </xdr:twoCellAnchor>
  <xdr:twoCellAnchor>
    <xdr:from>
      <xdr:col>0</xdr:col>
      <xdr:colOff>0</xdr:colOff>
      <xdr:row>24</xdr:row>
      <xdr:rowOff>157164</xdr:rowOff>
    </xdr:from>
    <xdr:to>
      <xdr:col>6</xdr:col>
      <xdr:colOff>403436</xdr:colOff>
      <xdr:row>27</xdr:row>
      <xdr:rowOff>123176</xdr:rowOff>
    </xdr:to>
    <xdr:sp macro="" textlink="">
      <xdr:nvSpPr>
        <xdr:cNvPr id="3" name="CuadroTexto 8">
          <a:extLst>
            <a:ext uri="{FF2B5EF4-FFF2-40B4-BE49-F238E27FC236}">
              <a16:creationId xmlns:a16="http://schemas.microsoft.com/office/drawing/2014/main" id="{A9A3B24B-C103-4435-AE2D-F8120C3796B9}"/>
            </a:ext>
          </a:extLst>
        </xdr:cNvPr>
        <xdr:cNvSpPr txBox="1"/>
      </xdr:nvSpPr>
      <xdr:spPr>
        <a:xfrm>
          <a:off x="0" y="4729164"/>
          <a:ext cx="8442536" cy="537512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80000"/>
            </a:lnSpc>
          </a:pPr>
          <a:r>
            <a:rPr lang="es-ES" sz="3600" spc="-150">
              <a:solidFill>
                <a:srgbClr val="0A0943"/>
              </a:solidFill>
              <a:latin typeface="Archivo" pitchFamily="2" charset="77"/>
              <a:cs typeface="Archivo" pitchFamily="2" charset="77"/>
            </a:rPr>
            <a:t>GRÁFICOS DEL TRÁFICO PORTUARIO</a:t>
          </a:r>
        </a:p>
      </xdr:txBody>
    </xdr:sp>
    <xdr:clientData/>
  </xdr:twoCellAnchor>
  <xdr:twoCellAnchor>
    <xdr:from>
      <xdr:col>0</xdr:col>
      <xdr:colOff>0</xdr:colOff>
      <xdr:row>44</xdr:row>
      <xdr:rowOff>129064</xdr:rowOff>
    </xdr:from>
    <xdr:to>
      <xdr:col>3</xdr:col>
      <xdr:colOff>10810</xdr:colOff>
      <xdr:row>46</xdr:row>
      <xdr:rowOff>33236</xdr:rowOff>
    </xdr:to>
    <xdr:sp macro="" textlink="">
      <xdr:nvSpPr>
        <xdr:cNvPr id="4" name="CuadroTexto 10">
          <a:extLst>
            <a:ext uri="{FF2B5EF4-FFF2-40B4-BE49-F238E27FC236}">
              <a16:creationId xmlns:a16="http://schemas.microsoft.com/office/drawing/2014/main" id="{C5F84DD9-9CD9-40A9-8825-74B7FB9AE72A}"/>
            </a:ext>
          </a:extLst>
        </xdr:cNvPr>
        <xdr:cNvSpPr txBox="1"/>
      </xdr:nvSpPr>
      <xdr:spPr>
        <a:xfrm>
          <a:off x="0" y="8844439"/>
          <a:ext cx="4954285" cy="285172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050">
              <a:solidFill>
                <a:srgbClr val="0A0943"/>
              </a:solidFill>
              <a:latin typeface="Gambetta" pitchFamily="2" charset="77"/>
              <a:cs typeface="Archivo" pitchFamily="2" charset="77"/>
            </a:rPr>
            <a:t>Datos mensuales facilitados por las AA.PP., sujetos a posibles modificaciones</a:t>
          </a:r>
        </a:p>
      </xdr:txBody>
    </xdr:sp>
    <xdr:clientData/>
  </xdr:twoCellAnchor>
  <xdr:twoCellAnchor editAs="oneCell">
    <xdr:from>
      <xdr:col>6</xdr:col>
      <xdr:colOff>698490</xdr:colOff>
      <xdr:row>3</xdr:row>
      <xdr:rowOff>137159</xdr:rowOff>
    </xdr:from>
    <xdr:to>
      <xdr:col>11</xdr:col>
      <xdr:colOff>0</xdr:colOff>
      <xdr:row>7</xdr:row>
      <xdr:rowOff>20384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7C0AEC5B-FA21-455E-88D5-23056F476F9D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37590" y="708659"/>
          <a:ext cx="4206885" cy="645225"/>
        </a:xfrm>
        <a:prstGeom prst="rect">
          <a:avLst/>
        </a:prstGeom>
      </xdr:spPr>
    </xdr:pic>
    <xdr:clientData/>
  </xdr:twoCellAnchor>
  <xdr:twoCellAnchor>
    <xdr:from>
      <xdr:col>6</xdr:col>
      <xdr:colOff>633064</xdr:colOff>
      <xdr:row>0</xdr:row>
      <xdr:rowOff>0</xdr:rowOff>
    </xdr:from>
    <xdr:to>
      <xdr:col>6</xdr:col>
      <xdr:colOff>635317</xdr:colOff>
      <xdr:row>48</xdr:row>
      <xdr:rowOff>0</xdr:rowOff>
    </xdr:to>
    <xdr:cxnSp macro="">
      <xdr:nvCxnSpPr>
        <xdr:cNvPr id="6" name="Conector recto 5">
          <a:extLst>
            <a:ext uri="{FF2B5EF4-FFF2-40B4-BE49-F238E27FC236}">
              <a16:creationId xmlns:a16="http://schemas.microsoft.com/office/drawing/2014/main" id="{D6A213B0-B5E2-431D-8D09-0BA1FA5900E3}"/>
            </a:ext>
          </a:extLst>
        </xdr:cNvPr>
        <xdr:cNvCxnSpPr/>
      </xdr:nvCxnSpPr>
      <xdr:spPr>
        <a:xfrm flipH="1">
          <a:off x="8672164" y="0"/>
          <a:ext cx="2253" cy="9477375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11907</xdr:colOff>
      <xdr:row>10</xdr:row>
      <xdr:rowOff>39528</xdr:rowOff>
    </xdr:from>
    <xdr:to>
      <xdr:col>10</xdr:col>
      <xdr:colOff>1049655</xdr:colOff>
      <xdr:row>10</xdr:row>
      <xdr:rowOff>43815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A5437BF1-7F2A-4D0F-8074-E1BA67E254C3}"/>
            </a:ext>
          </a:extLst>
        </xdr:cNvPr>
        <xdr:cNvCxnSpPr/>
      </xdr:nvCxnSpPr>
      <xdr:spPr>
        <a:xfrm flipH="1" flipV="1">
          <a:off x="11907" y="1944528"/>
          <a:ext cx="12934473" cy="4287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43</xdr:row>
      <xdr:rowOff>0</xdr:rowOff>
    </xdr:from>
    <xdr:to>
      <xdr:col>10</xdr:col>
      <xdr:colOff>1047750</xdr:colOff>
      <xdr:row>43</xdr:row>
      <xdr:rowOff>19526</xdr:rowOff>
    </xdr:to>
    <xdr:cxnSp macro="">
      <xdr:nvCxnSpPr>
        <xdr:cNvPr id="8" name="Conector recto 7">
          <a:extLst>
            <a:ext uri="{FF2B5EF4-FFF2-40B4-BE49-F238E27FC236}">
              <a16:creationId xmlns:a16="http://schemas.microsoft.com/office/drawing/2014/main" id="{64BA1863-CCEF-4F6C-BFC4-D5F794DE4D04}"/>
            </a:ext>
          </a:extLst>
        </xdr:cNvPr>
        <xdr:cNvCxnSpPr/>
      </xdr:nvCxnSpPr>
      <xdr:spPr>
        <a:xfrm flipH="1">
          <a:off x="0" y="8524875"/>
          <a:ext cx="12944475" cy="19526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119744</xdr:colOff>
      <xdr:row>0</xdr:row>
      <xdr:rowOff>10886</xdr:rowOff>
    </xdr:from>
    <xdr:to>
      <xdr:col>23</xdr:col>
      <xdr:colOff>766134</xdr:colOff>
      <xdr:row>3</xdr:row>
      <xdr:rowOff>70115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43ADBC6-46A6-439A-BC6C-4F4C450650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16394" y="10886"/>
          <a:ext cx="5523190" cy="773604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</xdr:row>
      <xdr:rowOff>0</xdr:rowOff>
    </xdr:from>
    <xdr:to>
      <xdr:col>7</xdr:col>
      <xdr:colOff>746358</xdr:colOff>
      <xdr:row>31</xdr:row>
      <xdr:rowOff>108000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D149AF47-C6ED-4554-BB2F-253FF38376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0</xdr:colOff>
      <xdr:row>7</xdr:row>
      <xdr:rowOff>0</xdr:rowOff>
    </xdr:from>
    <xdr:to>
      <xdr:col>15</xdr:col>
      <xdr:colOff>746357</xdr:colOff>
      <xdr:row>31</xdr:row>
      <xdr:rowOff>108000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154C1E54-5075-49AE-92C6-FFA1C9C2A9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0</xdr:colOff>
      <xdr:row>7</xdr:row>
      <xdr:rowOff>0</xdr:rowOff>
    </xdr:from>
    <xdr:to>
      <xdr:col>23</xdr:col>
      <xdr:colOff>746357</xdr:colOff>
      <xdr:row>31</xdr:row>
      <xdr:rowOff>108000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1460C59D-3178-4E43-BD40-8AE859903E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7</xdr:col>
      <xdr:colOff>746358</xdr:colOff>
      <xdr:row>57</xdr:row>
      <xdr:rowOff>108000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F49FAE7E-DE4E-4E0A-8778-6C864AC05C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0</xdr:colOff>
      <xdr:row>33</xdr:row>
      <xdr:rowOff>0</xdr:rowOff>
    </xdr:from>
    <xdr:to>
      <xdr:col>15</xdr:col>
      <xdr:colOff>746357</xdr:colOff>
      <xdr:row>57</xdr:row>
      <xdr:rowOff>108000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C5842160-2E3C-42AB-8BF1-56EBA5B92B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17</xdr:col>
      <xdr:colOff>0</xdr:colOff>
      <xdr:row>33</xdr:row>
      <xdr:rowOff>0</xdr:rowOff>
    </xdr:from>
    <xdr:to>
      <xdr:col>23</xdr:col>
      <xdr:colOff>746357</xdr:colOff>
      <xdr:row>57</xdr:row>
      <xdr:rowOff>108000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BA6248E5-691E-4B53-92C1-2065B52F80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117548</xdr:colOff>
      <xdr:row>0</xdr:row>
      <xdr:rowOff>0</xdr:rowOff>
    </xdr:from>
    <xdr:to>
      <xdr:col>23</xdr:col>
      <xdr:colOff>759591</xdr:colOff>
      <xdr:row>3</xdr:row>
      <xdr:rowOff>60142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F272C3B-1F89-4D8D-A65E-168D127A2F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14198" y="0"/>
          <a:ext cx="5518843" cy="774517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</xdr:row>
      <xdr:rowOff>0</xdr:rowOff>
    </xdr:from>
    <xdr:to>
      <xdr:col>7</xdr:col>
      <xdr:colOff>746358</xdr:colOff>
      <xdr:row>31</xdr:row>
      <xdr:rowOff>108000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8F69A6FF-BF06-43A4-96C2-F1F4917297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0</xdr:colOff>
      <xdr:row>7</xdr:row>
      <xdr:rowOff>0</xdr:rowOff>
    </xdr:from>
    <xdr:to>
      <xdr:col>15</xdr:col>
      <xdr:colOff>746357</xdr:colOff>
      <xdr:row>31</xdr:row>
      <xdr:rowOff>108000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E75226EC-37EE-4D6D-89F3-915564B82C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0</xdr:colOff>
      <xdr:row>7</xdr:row>
      <xdr:rowOff>0</xdr:rowOff>
    </xdr:from>
    <xdr:to>
      <xdr:col>23</xdr:col>
      <xdr:colOff>746357</xdr:colOff>
      <xdr:row>31</xdr:row>
      <xdr:rowOff>108000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671BC81E-FC1F-41FA-A611-47AA24553B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7</xdr:col>
      <xdr:colOff>746358</xdr:colOff>
      <xdr:row>57</xdr:row>
      <xdr:rowOff>108000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36AA779C-AA28-4DBF-B110-E2E36CF2D7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0</xdr:colOff>
      <xdr:row>33</xdr:row>
      <xdr:rowOff>0</xdr:rowOff>
    </xdr:from>
    <xdr:to>
      <xdr:col>15</xdr:col>
      <xdr:colOff>746357</xdr:colOff>
      <xdr:row>57</xdr:row>
      <xdr:rowOff>108000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671EBF58-C4AF-479A-B001-D6ECC11F39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17</xdr:col>
      <xdr:colOff>0</xdr:colOff>
      <xdr:row>33</xdr:row>
      <xdr:rowOff>0</xdr:rowOff>
    </xdr:from>
    <xdr:to>
      <xdr:col>23</xdr:col>
      <xdr:colOff>746357</xdr:colOff>
      <xdr:row>57</xdr:row>
      <xdr:rowOff>108000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E26211C2-6671-4D5A-BB36-D2185FF230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116758</xdr:colOff>
      <xdr:row>0</xdr:row>
      <xdr:rowOff>0</xdr:rowOff>
    </xdr:from>
    <xdr:to>
      <xdr:col>23</xdr:col>
      <xdr:colOff>758801</xdr:colOff>
      <xdr:row>3</xdr:row>
      <xdr:rowOff>60142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43A5D670-5CE3-4FC8-9797-715F1F938E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13408" y="0"/>
          <a:ext cx="5518843" cy="774517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</xdr:row>
      <xdr:rowOff>0</xdr:rowOff>
    </xdr:from>
    <xdr:to>
      <xdr:col>7</xdr:col>
      <xdr:colOff>746358</xdr:colOff>
      <xdr:row>31</xdr:row>
      <xdr:rowOff>108000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575D3521-3CB5-4AFF-998D-0D90A36D46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0</xdr:colOff>
      <xdr:row>7</xdr:row>
      <xdr:rowOff>0</xdr:rowOff>
    </xdr:from>
    <xdr:to>
      <xdr:col>15</xdr:col>
      <xdr:colOff>746357</xdr:colOff>
      <xdr:row>31</xdr:row>
      <xdr:rowOff>108000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487D5235-5919-4F74-8A77-C9548E0EE3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0</xdr:colOff>
      <xdr:row>7</xdr:row>
      <xdr:rowOff>0</xdr:rowOff>
    </xdr:from>
    <xdr:to>
      <xdr:col>23</xdr:col>
      <xdr:colOff>746357</xdr:colOff>
      <xdr:row>31</xdr:row>
      <xdr:rowOff>108000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AFE23668-87F0-4BC6-A9BA-7311CA4F3F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7</xdr:col>
      <xdr:colOff>746358</xdr:colOff>
      <xdr:row>57</xdr:row>
      <xdr:rowOff>108000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35987A4A-C64E-40E5-BD0C-EC24968D6B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0</xdr:colOff>
      <xdr:row>33</xdr:row>
      <xdr:rowOff>0</xdr:rowOff>
    </xdr:from>
    <xdr:to>
      <xdr:col>15</xdr:col>
      <xdr:colOff>746357</xdr:colOff>
      <xdr:row>57</xdr:row>
      <xdr:rowOff>108000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69AAABBF-7F08-4020-8AE1-AF5EFB5805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17</xdr:col>
      <xdr:colOff>0</xdr:colOff>
      <xdr:row>33</xdr:row>
      <xdr:rowOff>0</xdr:rowOff>
    </xdr:from>
    <xdr:to>
      <xdr:col>23</xdr:col>
      <xdr:colOff>746357</xdr:colOff>
      <xdr:row>57</xdr:row>
      <xdr:rowOff>108000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93C83788-D277-489C-8FC6-4004932031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411480</xdr:colOff>
      <xdr:row>6</xdr:row>
      <xdr:rowOff>106680</xdr:rowOff>
    </xdr:from>
    <xdr:to>
      <xdr:col>9</xdr:col>
      <xdr:colOff>205740</xdr:colOff>
      <xdr:row>31</xdr:row>
      <xdr:rowOff>55245</xdr:rowOff>
    </xdr:to>
    <xdr:sp macro="" textlink="">
      <xdr:nvSpPr>
        <xdr:cNvPr id="2" name="AutoShape 1">
          <a:extLst>
            <a:ext uri="{FF2B5EF4-FFF2-40B4-BE49-F238E27FC236}">
              <a16:creationId xmlns:a16="http://schemas.microsoft.com/office/drawing/2014/main" id="{0556FCB3-1085-4458-AAFA-6ADC09C892B5}"/>
            </a:ext>
          </a:extLst>
        </xdr:cNvPr>
        <xdr:cNvSpPr>
          <a:spLocks noChangeAspect="1" noChangeArrowheads="1"/>
        </xdr:cNvSpPr>
      </xdr:nvSpPr>
      <xdr:spPr bwMode="auto">
        <a:xfrm>
          <a:off x="659130" y="1392555"/>
          <a:ext cx="5442585" cy="47110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16</xdr:col>
      <xdr:colOff>117548</xdr:colOff>
      <xdr:row>0</xdr:row>
      <xdr:rowOff>0</xdr:rowOff>
    </xdr:from>
    <xdr:to>
      <xdr:col>23</xdr:col>
      <xdr:colOff>759591</xdr:colOff>
      <xdr:row>3</xdr:row>
      <xdr:rowOff>60142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C8AC4018-07B2-479F-B67B-42BFD95B87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14198" y="0"/>
          <a:ext cx="5518843" cy="774517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</xdr:row>
      <xdr:rowOff>0</xdr:rowOff>
    </xdr:from>
    <xdr:to>
      <xdr:col>7</xdr:col>
      <xdr:colOff>746358</xdr:colOff>
      <xdr:row>31</xdr:row>
      <xdr:rowOff>108000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1C937B8C-A732-41E6-8D9F-ED02DF1893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0</xdr:colOff>
      <xdr:row>7</xdr:row>
      <xdr:rowOff>0</xdr:rowOff>
    </xdr:from>
    <xdr:to>
      <xdr:col>15</xdr:col>
      <xdr:colOff>746357</xdr:colOff>
      <xdr:row>31</xdr:row>
      <xdr:rowOff>108000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739E132F-EA8F-4F4E-BA0F-265D3B2329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0</xdr:colOff>
      <xdr:row>7</xdr:row>
      <xdr:rowOff>0</xdr:rowOff>
    </xdr:from>
    <xdr:to>
      <xdr:col>23</xdr:col>
      <xdr:colOff>746357</xdr:colOff>
      <xdr:row>31</xdr:row>
      <xdr:rowOff>108000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DD977A62-85D5-4C76-9B1C-8305EC04D9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7</xdr:col>
      <xdr:colOff>746358</xdr:colOff>
      <xdr:row>57</xdr:row>
      <xdr:rowOff>108000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DEECF6E7-532C-4DA0-814F-7B90E08D5A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0</xdr:colOff>
      <xdr:row>33</xdr:row>
      <xdr:rowOff>0</xdr:rowOff>
    </xdr:from>
    <xdr:to>
      <xdr:col>15</xdr:col>
      <xdr:colOff>746357</xdr:colOff>
      <xdr:row>57</xdr:row>
      <xdr:rowOff>108000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9BAED847-9C03-4DA7-993C-858B250A23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17</xdr:col>
      <xdr:colOff>0</xdr:colOff>
      <xdr:row>33</xdr:row>
      <xdr:rowOff>0</xdr:rowOff>
    </xdr:from>
    <xdr:to>
      <xdr:col>23</xdr:col>
      <xdr:colOff>746357</xdr:colOff>
      <xdr:row>57</xdr:row>
      <xdr:rowOff>108000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91C4A985-620C-4227-97CF-A0ADF6BA25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114299</xdr:colOff>
      <xdr:row>0</xdr:row>
      <xdr:rowOff>0</xdr:rowOff>
    </xdr:from>
    <xdr:to>
      <xdr:col>13</xdr:col>
      <xdr:colOff>741734</xdr:colOff>
      <xdr:row>2</xdr:row>
      <xdr:rowOff>91888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753109</xdr:colOff>
      <xdr:row>33</xdr:row>
      <xdr:rowOff>146685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117812</xdr:colOff>
      <xdr:row>0</xdr:row>
      <xdr:rowOff>848</xdr:rowOff>
    </xdr:from>
    <xdr:to>
      <xdr:col>13</xdr:col>
      <xdr:colOff>751551</xdr:colOff>
      <xdr:row>2</xdr:row>
      <xdr:rowOff>86602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751204</xdr:colOff>
      <xdr:row>33</xdr:row>
      <xdr:rowOff>144780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113661</xdr:colOff>
      <xdr:row>0</xdr:row>
      <xdr:rowOff>1</xdr:rowOff>
    </xdr:from>
    <xdr:to>
      <xdr:col>13</xdr:col>
      <xdr:colOff>748716</xdr:colOff>
      <xdr:row>2</xdr:row>
      <xdr:rowOff>83769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749299</xdr:colOff>
      <xdr:row>33</xdr:row>
      <xdr:rowOff>142875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140970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749355</xdr:colOff>
      <xdr:row>2</xdr:row>
      <xdr:rowOff>83768</xdr:rowOff>
    </xdr:to>
    <xdr:pic>
      <xdr:nvPicPr>
        <xdr:cNvPr id="5" name="Imagen 4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139065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749355</xdr:colOff>
      <xdr:row>2</xdr:row>
      <xdr:rowOff>83768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5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948EA6-9F5A-4C98-AA2B-15D4C312C38B}">
  <sheetPr codeName="Hoja1">
    <pageSetUpPr fitToPage="1"/>
  </sheetPr>
  <dimension ref="A1:K51"/>
  <sheetViews>
    <sheetView tabSelected="1" zoomScale="80" zoomScaleNormal="80" workbookViewId="0"/>
  </sheetViews>
  <sheetFormatPr baseColWidth="10" defaultColWidth="11.42578125" defaultRowHeight="15" x14ac:dyDescent="0.25"/>
  <cols>
    <col min="1" max="1" width="32.85546875" customWidth="1"/>
    <col min="2" max="2" width="18.7109375" customWidth="1"/>
    <col min="3" max="3" width="22.5703125" customWidth="1"/>
    <col min="4" max="5" width="15.42578125" customWidth="1"/>
    <col min="6" max="6" width="15.5703125" customWidth="1"/>
    <col min="7" max="10" width="15.42578125" customWidth="1"/>
    <col min="11" max="11" width="11.85546875" customWidth="1"/>
  </cols>
  <sheetData>
    <row r="1" spans="1:11" x14ac:dyDescent="0.25">
      <c r="A1" s="15"/>
      <c r="B1" s="16"/>
      <c r="C1" s="16"/>
      <c r="D1" s="17"/>
      <c r="E1" s="18"/>
      <c r="F1" s="17"/>
      <c r="H1" s="19"/>
      <c r="J1" s="19"/>
      <c r="K1" s="19"/>
    </row>
    <row r="2" spans="1:11" x14ac:dyDescent="0.25">
      <c r="A2" s="20"/>
      <c r="B2" s="17"/>
      <c r="C2" s="21"/>
      <c r="D2" s="17"/>
      <c r="E2" s="20"/>
      <c r="F2" s="17"/>
      <c r="G2" s="22"/>
      <c r="H2" s="17"/>
      <c r="I2" s="22"/>
      <c r="J2" s="17"/>
      <c r="K2" s="17"/>
    </row>
    <row r="3" spans="1:11" x14ac:dyDescent="0.25">
      <c r="A3" s="20"/>
      <c r="B3" s="16"/>
      <c r="C3" s="21"/>
      <c r="D3" s="17"/>
      <c r="E3" s="22"/>
      <c r="F3" s="17"/>
      <c r="G3" s="22"/>
      <c r="H3" s="17"/>
      <c r="I3" s="22"/>
      <c r="J3" s="17"/>
      <c r="K3" s="17"/>
    </row>
    <row r="4" spans="1:11" x14ac:dyDescent="0.25">
      <c r="A4" s="20"/>
      <c r="B4" s="17"/>
      <c r="C4" s="21"/>
      <c r="D4" s="19"/>
      <c r="E4" s="23"/>
      <c r="F4" s="17"/>
      <c r="G4" s="23"/>
      <c r="H4" s="19"/>
      <c r="I4" s="23"/>
      <c r="J4" s="19"/>
      <c r="K4" s="19"/>
    </row>
    <row r="5" spans="1:11" x14ac:dyDescent="0.25">
      <c r="A5" s="20"/>
      <c r="B5" s="17"/>
      <c r="C5" s="24"/>
      <c r="D5" s="17"/>
      <c r="E5" s="22"/>
      <c r="F5" s="17"/>
      <c r="G5" s="22"/>
      <c r="H5" s="17"/>
      <c r="I5" s="22"/>
      <c r="J5" s="17"/>
      <c r="K5" s="17"/>
    </row>
    <row r="6" spans="1:11" x14ac:dyDescent="0.25">
      <c r="A6" s="20"/>
      <c r="B6" s="17"/>
      <c r="C6" s="6"/>
      <c r="D6" s="17"/>
      <c r="E6" s="22"/>
      <c r="F6" s="17"/>
      <c r="G6" s="22"/>
      <c r="H6" s="17"/>
      <c r="I6" s="22"/>
      <c r="J6" s="17"/>
      <c r="K6" s="17"/>
    </row>
    <row r="7" spans="1:11" x14ac:dyDescent="0.25">
      <c r="A7" s="20"/>
      <c r="B7" s="17"/>
      <c r="C7" s="21"/>
      <c r="D7" s="17"/>
      <c r="E7" s="21"/>
      <c r="F7" s="17"/>
      <c r="G7" s="22"/>
      <c r="H7" s="17"/>
      <c r="I7" s="22"/>
      <c r="J7" s="17"/>
      <c r="K7" s="17"/>
    </row>
    <row r="8" spans="1:11" x14ac:dyDescent="0.25">
      <c r="A8" s="20"/>
      <c r="B8" s="17"/>
      <c r="C8" s="21"/>
      <c r="D8" s="19"/>
      <c r="E8" s="25"/>
      <c r="F8" s="17"/>
      <c r="G8" s="23"/>
      <c r="H8" s="19"/>
      <c r="I8" s="23"/>
      <c r="J8" s="19"/>
      <c r="K8" s="19"/>
    </row>
    <row r="9" spans="1:11" x14ac:dyDescent="0.25">
      <c r="A9" s="20"/>
      <c r="B9" s="17"/>
      <c r="C9" s="24"/>
      <c r="D9" s="17"/>
      <c r="E9" s="21"/>
      <c r="F9" s="17"/>
      <c r="G9" s="22"/>
      <c r="H9" s="17"/>
      <c r="I9" s="22"/>
      <c r="J9" s="17"/>
      <c r="K9" s="17"/>
    </row>
    <row r="10" spans="1:11" x14ac:dyDescent="0.25">
      <c r="A10" s="20"/>
      <c r="B10" s="17"/>
      <c r="C10" s="25"/>
      <c r="D10" s="19"/>
      <c r="E10" s="25"/>
      <c r="F10" s="17"/>
      <c r="G10" s="23"/>
      <c r="H10" s="19"/>
      <c r="I10" s="23"/>
      <c r="J10" s="19"/>
      <c r="K10" s="19"/>
    </row>
    <row r="11" spans="1:11" x14ac:dyDescent="0.25">
      <c r="A11" s="17"/>
      <c r="B11" s="17"/>
      <c r="C11" s="21"/>
      <c r="D11" s="17"/>
      <c r="E11" s="21"/>
      <c r="F11" s="17"/>
      <c r="G11" s="20"/>
      <c r="H11" s="17"/>
      <c r="I11" s="22"/>
      <c r="J11" s="17"/>
      <c r="K11" s="17"/>
    </row>
    <row r="12" spans="1:11" x14ac:dyDescent="0.25">
      <c r="A12" s="15"/>
      <c r="B12" s="16"/>
      <c r="C12" s="24"/>
      <c r="D12" s="16"/>
      <c r="E12" s="24"/>
      <c r="F12" s="16"/>
      <c r="G12" s="15"/>
      <c r="H12" s="16"/>
      <c r="I12" s="26"/>
      <c r="J12" s="16"/>
      <c r="K12" s="16"/>
    </row>
    <row r="13" spans="1:11" x14ac:dyDescent="0.25">
      <c r="A13" s="20"/>
      <c r="B13" s="17"/>
      <c r="C13" s="6"/>
      <c r="D13" s="27"/>
      <c r="E13" s="6"/>
      <c r="F13" s="17"/>
      <c r="G13" s="28"/>
      <c r="H13" s="27"/>
      <c r="J13" s="27"/>
      <c r="K13" s="27"/>
    </row>
    <row r="14" spans="1:11" x14ac:dyDescent="0.25">
      <c r="A14" s="20"/>
      <c r="B14" s="17"/>
      <c r="C14" s="21"/>
      <c r="D14" s="19"/>
      <c r="E14" s="25"/>
      <c r="F14" s="17"/>
      <c r="G14" s="18"/>
      <c r="H14" s="19"/>
      <c r="I14" s="23"/>
      <c r="J14" s="19"/>
      <c r="K14" s="19"/>
    </row>
    <row r="15" spans="1:11" x14ac:dyDescent="0.25">
      <c r="A15" s="20"/>
      <c r="B15" s="17"/>
      <c r="C15" s="21"/>
      <c r="D15" s="17"/>
      <c r="E15" s="21"/>
      <c r="F15" s="17"/>
      <c r="G15" s="20"/>
      <c r="H15" s="17"/>
      <c r="I15" s="22"/>
      <c r="J15" s="17"/>
      <c r="K15" s="17"/>
    </row>
    <row r="16" spans="1:11" x14ac:dyDescent="0.25">
      <c r="A16" s="20"/>
      <c r="B16" s="17"/>
      <c r="C16" s="24"/>
      <c r="D16" s="27"/>
      <c r="E16" s="6"/>
      <c r="F16" s="17"/>
      <c r="H16" s="27"/>
      <c r="J16" s="27"/>
      <c r="K16" s="27"/>
    </row>
    <row r="17" spans="1:11" x14ac:dyDescent="0.25">
      <c r="A17" s="20"/>
      <c r="B17" s="17"/>
      <c r="C17" s="21"/>
      <c r="D17" s="19"/>
      <c r="E17" s="25"/>
      <c r="F17" s="17"/>
      <c r="G17" s="23"/>
      <c r="H17" s="19"/>
      <c r="I17" s="23"/>
      <c r="J17" s="19"/>
      <c r="K17" s="19"/>
    </row>
    <row r="18" spans="1:11" x14ac:dyDescent="0.25">
      <c r="A18" s="20"/>
      <c r="B18" s="17"/>
      <c r="C18" s="21"/>
      <c r="D18" s="17"/>
      <c r="E18" s="17"/>
      <c r="F18" s="17"/>
      <c r="G18" s="22"/>
      <c r="H18" s="17"/>
      <c r="I18" s="22"/>
      <c r="J18" s="17"/>
      <c r="K18" s="17"/>
    </row>
    <row r="19" spans="1:11" x14ac:dyDescent="0.25">
      <c r="A19" s="20"/>
      <c r="B19" s="17"/>
      <c r="C19" s="21"/>
      <c r="D19" s="16"/>
      <c r="E19" s="16"/>
      <c r="F19" s="27"/>
      <c r="H19" s="27"/>
      <c r="J19" s="27"/>
      <c r="K19" s="27"/>
    </row>
    <row r="20" spans="1:11" x14ac:dyDescent="0.25">
      <c r="A20" s="20"/>
      <c r="B20" s="17"/>
      <c r="C20" s="21"/>
      <c r="D20" s="17"/>
      <c r="E20" s="21"/>
      <c r="F20" s="17"/>
      <c r="G20" s="22"/>
      <c r="H20" s="17"/>
      <c r="I20" s="22"/>
      <c r="J20" s="17"/>
      <c r="K20" s="17"/>
    </row>
    <row r="21" spans="1:11" x14ac:dyDescent="0.25">
      <c r="A21" s="20"/>
      <c r="B21" s="17"/>
      <c r="C21" s="26"/>
      <c r="D21" s="27"/>
      <c r="E21" s="6"/>
      <c r="F21" s="27"/>
      <c r="H21" s="27"/>
      <c r="J21" s="27"/>
      <c r="K21" s="27"/>
    </row>
    <row r="22" spans="1:11" x14ac:dyDescent="0.25">
      <c r="A22" s="20"/>
      <c r="B22" s="17"/>
      <c r="C22" s="21"/>
      <c r="D22" s="17"/>
      <c r="E22" s="21"/>
      <c r="F22" s="17"/>
      <c r="G22" s="22"/>
      <c r="H22" s="17"/>
      <c r="I22" s="22"/>
      <c r="J22" s="17"/>
      <c r="K22" s="17"/>
    </row>
    <row r="23" spans="1:11" x14ac:dyDescent="0.25">
      <c r="A23" s="20"/>
      <c r="B23" s="17"/>
      <c r="C23" s="21"/>
      <c r="D23" s="27"/>
      <c r="E23" s="6"/>
      <c r="F23" s="27"/>
      <c r="H23" s="27"/>
      <c r="J23" s="27"/>
      <c r="K23" s="27"/>
    </row>
    <row r="24" spans="1:11" x14ac:dyDescent="0.25">
      <c r="A24" s="20"/>
      <c r="B24" s="17"/>
      <c r="C24" s="21"/>
      <c r="D24" s="17"/>
      <c r="E24" s="21"/>
      <c r="F24" s="17"/>
      <c r="G24" s="22"/>
      <c r="H24" s="17"/>
      <c r="I24" s="22"/>
      <c r="J24" s="17"/>
      <c r="K24" s="17"/>
    </row>
    <row r="25" spans="1:11" x14ac:dyDescent="0.25">
      <c r="A25" s="20"/>
      <c r="B25" s="17"/>
      <c r="C25" s="21"/>
      <c r="D25" s="27"/>
      <c r="E25" s="6"/>
      <c r="F25" s="27"/>
      <c r="H25" s="27"/>
      <c r="J25" s="27"/>
      <c r="K25" s="27"/>
    </row>
    <row r="26" spans="1:11" x14ac:dyDescent="0.25">
      <c r="A26" s="20"/>
      <c r="B26" s="17"/>
      <c r="C26" s="26"/>
      <c r="D26" s="19"/>
      <c r="E26" s="25"/>
      <c r="F26" s="19"/>
      <c r="G26" s="23"/>
      <c r="H26" s="19"/>
      <c r="I26" s="23"/>
      <c r="J26" s="19"/>
      <c r="K26" s="19"/>
    </row>
    <row r="27" spans="1:11" x14ac:dyDescent="0.25">
      <c r="A27" s="20"/>
      <c r="B27" s="17"/>
      <c r="C27" s="25"/>
      <c r="D27" s="17"/>
      <c r="E27" s="21"/>
      <c r="F27" s="17"/>
      <c r="G27" s="22"/>
      <c r="H27" s="17"/>
      <c r="I27" s="22"/>
      <c r="J27" s="17"/>
      <c r="K27" s="17"/>
    </row>
    <row r="28" spans="1:11" ht="39" x14ac:dyDescent="0.7">
      <c r="A28" s="29" t="s">
        <v>176</v>
      </c>
      <c r="B28" s="17"/>
      <c r="C28" s="21"/>
      <c r="D28" s="19"/>
      <c r="E28" s="25"/>
      <c r="F28" s="19"/>
      <c r="G28" s="23"/>
      <c r="H28" s="19"/>
      <c r="I28" s="23"/>
      <c r="J28" s="19"/>
      <c r="K28" s="19"/>
    </row>
    <row r="29" spans="1:11" ht="17.25" x14ac:dyDescent="0.35">
      <c r="A29" s="30"/>
      <c r="B29" s="17"/>
      <c r="C29" s="21"/>
      <c r="D29" s="17"/>
      <c r="E29" s="21"/>
      <c r="F29" s="17"/>
      <c r="G29" s="20"/>
      <c r="H29" s="17"/>
      <c r="I29" s="22"/>
      <c r="J29" s="17"/>
      <c r="K29" s="17"/>
    </row>
    <row r="30" spans="1:11" x14ac:dyDescent="0.25">
      <c r="A30" s="20"/>
      <c r="B30" s="17"/>
      <c r="C30" s="24"/>
      <c r="D30" s="16"/>
      <c r="E30" s="24"/>
      <c r="F30" s="16"/>
      <c r="G30" s="15"/>
      <c r="H30" s="16"/>
      <c r="I30" s="26"/>
      <c r="J30" s="16"/>
      <c r="K30" s="16"/>
    </row>
    <row r="31" spans="1:11" x14ac:dyDescent="0.25">
      <c r="A31" s="20"/>
      <c r="B31" s="17"/>
      <c r="C31" s="21"/>
      <c r="D31" s="27"/>
      <c r="E31" s="6"/>
      <c r="F31" s="27"/>
      <c r="G31" s="28"/>
      <c r="H31" s="27"/>
      <c r="J31" s="27"/>
      <c r="K31" s="27"/>
    </row>
    <row r="32" spans="1:11" x14ac:dyDescent="0.25">
      <c r="A32" s="20"/>
      <c r="B32" s="17"/>
      <c r="C32" s="26"/>
      <c r="D32" s="19"/>
      <c r="E32" s="25"/>
      <c r="F32" s="19"/>
      <c r="G32" s="18"/>
      <c r="H32" s="19"/>
      <c r="I32" s="23"/>
      <c r="J32" s="19"/>
      <c r="K32" s="19"/>
    </row>
    <row r="33" spans="1:11" x14ac:dyDescent="0.25">
      <c r="A33" s="20"/>
      <c r="B33" s="17"/>
      <c r="C33" s="25"/>
      <c r="D33" s="17"/>
      <c r="E33" s="21"/>
      <c r="F33" s="17"/>
      <c r="G33" s="20"/>
      <c r="H33" s="17"/>
      <c r="I33" s="22"/>
      <c r="J33" s="17"/>
      <c r="K33" s="17"/>
    </row>
    <row r="34" spans="1:11" x14ac:dyDescent="0.25">
      <c r="A34" s="20"/>
      <c r="B34" s="17"/>
      <c r="C34" s="21"/>
      <c r="D34" s="17"/>
      <c r="E34" s="21"/>
      <c r="F34" s="17"/>
      <c r="G34" s="20"/>
      <c r="H34" s="17"/>
      <c r="I34" s="22"/>
      <c r="J34" s="17"/>
      <c r="K34" s="17"/>
    </row>
    <row r="35" spans="1:11" x14ac:dyDescent="0.25">
      <c r="A35" s="20"/>
      <c r="B35" s="17"/>
      <c r="D35" s="16"/>
      <c r="E35" s="24"/>
      <c r="F35" s="16"/>
      <c r="G35" s="15"/>
      <c r="H35" s="16"/>
      <c r="I35" s="26"/>
      <c r="J35" s="16"/>
      <c r="K35" s="16"/>
    </row>
    <row r="36" spans="1:11" x14ac:dyDescent="0.25">
      <c r="A36" s="20"/>
      <c r="B36" s="17"/>
      <c r="C36" s="21"/>
      <c r="D36" s="16"/>
      <c r="E36" s="24"/>
      <c r="F36" s="17"/>
      <c r="G36" s="20"/>
      <c r="H36" s="17"/>
      <c r="I36" s="20"/>
      <c r="J36" s="17"/>
      <c r="K36" s="17"/>
    </row>
    <row r="37" spans="1:11" x14ac:dyDescent="0.25">
      <c r="A37" s="20"/>
      <c r="B37" s="17"/>
      <c r="C37" s="21"/>
      <c r="D37" s="16"/>
      <c r="E37" s="24"/>
      <c r="F37" s="16"/>
      <c r="G37" s="15"/>
      <c r="H37" s="27"/>
      <c r="I37" s="28"/>
      <c r="J37" s="27"/>
      <c r="K37" s="27"/>
    </row>
    <row r="38" spans="1:11" x14ac:dyDescent="0.25">
      <c r="A38" s="20"/>
      <c r="B38" s="17"/>
      <c r="C38" s="6"/>
      <c r="D38" s="27"/>
      <c r="E38" s="6"/>
      <c r="F38" s="27"/>
      <c r="G38" s="28"/>
      <c r="H38" s="19"/>
      <c r="I38" s="17"/>
      <c r="J38" s="17"/>
      <c r="K38" s="17"/>
    </row>
    <row r="39" spans="1:11" x14ac:dyDescent="0.25">
      <c r="A39" s="20"/>
      <c r="B39" s="17"/>
      <c r="C39" s="17"/>
      <c r="D39" s="19"/>
      <c r="E39" s="17"/>
      <c r="F39" s="17"/>
      <c r="G39" s="20"/>
      <c r="H39" s="17"/>
      <c r="I39" s="26"/>
      <c r="J39" s="16"/>
      <c r="K39" s="16"/>
    </row>
    <row r="40" spans="1:11" x14ac:dyDescent="0.25">
      <c r="A40" s="20"/>
      <c r="B40" s="17"/>
      <c r="C40" s="17"/>
      <c r="D40" s="17"/>
      <c r="E40" s="16"/>
      <c r="F40" s="16"/>
      <c r="G40" s="15"/>
      <c r="H40" s="27"/>
      <c r="J40" s="27"/>
      <c r="K40" s="27"/>
    </row>
    <row r="41" spans="1:11" x14ac:dyDescent="0.25">
      <c r="A41" s="20"/>
      <c r="B41" s="17"/>
      <c r="C41" s="27"/>
      <c r="D41" s="16"/>
      <c r="F41" s="27"/>
      <c r="G41" s="28"/>
      <c r="H41" s="17"/>
      <c r="I41" s="22"/>
      <c r="J41" s="17"/>
      <c r="K41" s="17"/>
    </row>
    <row r="42" spans="1:11" x14ac:dyDescent="0.25">
      <c r="A42" s="20"/>
      <c r="B42" s="17"/>
      <c r="C42" s="17"/>
      <c r="D42" s="17"/>
      <c r="E42" s="21"/>
      <c r="F42" s="17"/>
      <c r="G42" s="20"/>
      <c r="H42" s="17"/>
      <c r="I42" s="22"/>
      <c r="J42" s="17"/>
      <c r="K42" s="17"/>
    </row>
    <row r="43" spans="1:11" x14ac:dyDescent="0.25">
      <c r="A43" s="15"/>
      <c r="B43" s="17"/>
      <c r="C43" s="19"/>
      <c r="D43" s="25"/>
      <c r="E43" s="27"/>
      <c r="F43" s="27"/>
      <c r="G43" s="20"/>
      <c r="H43" s="17"/>
      <c r="I43" s="22"/>
      <c r="J43" s="17"/>
      <c r="K43" s="17"/>
    </row>
    <row r="44" spans="1:11" x14ac:dyDescent="0.25">
      <c r="A44" s="20"/>
      <c r="B44" s="17"/>
      <c r="C44" s="17"/>
      <c r="D44" s="21"/>
      <c r="E44" s="17"/>
      <c r="F44" s="17"/>
      <c r="G44" s="15"/>
      <c r="H44" s="16"/>
      <c r="I44" s="26"/>
      <c r="J44" s="16"/>
      <c r="K44" s="16"/>
    </row>
    <row r="45" spans="1:11" x14ac:dyDescent="0.25">
      <c r="A45" s="20"/>
      <c r="B45" s="17"/>
      <c r="C45" s="16"/>
      <c r="D45" s="24"/>
      <c r="E45" s="16"/>
      <c r="F45" s="16"/>
      <c r="G45" s="15"/>
      <c r="H45" s="17"/>
      <c r="I45" s="17"/>
      <c r="J45" s="17"/>
      <c r="K45" s="17"/>
    </row>
    <row r="46" spans="1:11" x14ac:dyDescent="0.25">
      <c r="A46" s="18"/>
      <c r="B46" s="19"/>
      <c r="C46" s="19"/>
      <c r="D46" s="25"/>
      <c r="E46" s="19"/>
      <c r="F46" s="19"/>
      <c r="G46" s="18"/>
      <c r="H46" s="19"/>
      <c r="I46" s="23"/>
      <c r="J46" s="19"/>
      <c r="K46" s="19"/>
    </row>
    <row r="47" spans="1:11" x14ac:dyDescent="0.25">
      <c r="A47" s="17"/>
      <c r="B47" s="17"/>
      <c r="C47" s="17"/>
      <c r="D47" s="21"/>
      <c r="E47" s="17"/>
      <c r="F47" s="17"/>
      <c r="G47" s="22"/>
      <c r="H47" s="17"/>
      <c r="I47" s="22"/>
      <c r="J47" s="17"/>
      <c r="K47" s="17"/>
    </row>
    <row r="48" spans="1:11" x14ac:dyDescent="0.25">
      <c r="A48" s="140"/>
      <c r="B48" s="141"/>
      <c r="C48" s="141"/>
      <c r="D48" s="25"/>
      <c r="E48" s="19"/>
      <c r="F48" s="19"/>
      <c r="G48" s="141"/>
      <c r="H48" s="141"/>
      <c r="I48" s="141"/>
      <c r="J48" s="141"/>
      <c r="K48" s="141"/>
    </row>
    <row r="51" spans="8:8" x14ac:dyDescent="0.25">
      <c r="H51" s="142"/>
    </row>
  </sheetData>
  <pageMargins left="0.62992125984252001" right="0.23622047244094499" top="0.47244094488188998" bottom="0.196850393700787" header="0.31496062992126" footer="0.15748031496063"/>
  <pageSetup paperSize="9" scale="71" orientation="landscape" horizontalDpi="1200" verticalDpi="12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4234FE-883C-4C9C-A6A5-B7CF53D553FA}">
  <sheetPr codeName="Hoja10">
    <pageSetUpPr fitToPage="1"/>
  </sheetPr>
  <dimension ref="A1:V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  <col min="16" max="19" width="8.85546875" customWidth="1"/>
  </cols>
  <sheetData>
    <row r="1" spans="1:14" ht="19.149999999999999" customHeight="1" x14ac:dyDescent="0.35">
      <c r="A1" s="32" t="s">
        <v>58</v>
      </c>
      <c r="E1" s="5"/>
      <c r="H1" s="4"/>
      <c r="I1" s="4"/>
      <c r="J1" s="4"/>
      <c r="K1" s="4"/>
      <c r="L1" s="4"/>
      <c r="M1" s="4"/>
    </row>
    <row r="2" spans="1:14" ht="15.6" customHeight="1" x14ac:dyDescent="0.3">
      <c r="A2" s="130"/>
      <c r="H2" s="3"/>
      <c r="I2" s="3"/>
      <c r="J2" s="3"/>
      <c r="K2" s="3"/>
      <c r="L2" s="3"/>
      <c r="M2" s="3"/>
    </row>
    <row r="3" spans="1:14" ht="15.6" customHeight="1" x14ac:dyDescent="0.3">
      <c r="H3" s="3"/>
      <c r="I3" s="3"/>
      <c r="J3" s="3"/>
      <c r="K3" s="3"/>
      <c r="L3" s="3"/>
      <c r="M3" s="3"/>
    </row>
    <row r="4" spans="1:14" ht="15.6" customHeight="1" x14ac:dyDescent="0.25">
      <c r="A4" s="31" t="s">
        <v>51</v>
      </c>
    </row>
    <row r="5" spans="1:14" ht="15.6" customHeight="1" x14ac:dyDescent="0.25">
      <c r="A5" s="273" t="s">
        <v>1</v>
      </c>
      <c r="B5" s="260" t="s">
        <v>175</v>
      </c>
      <c r="C5" s="260"/>
      <c r="D5" s="260" t="s">
        <v>0</v>
      </c>
      <c r="E5" s="260"/>
      <c r="F5" s="260"/>
      <c r="G5" s="6"/>
      <c r="M5" s="33"/>
      <c r="N5" s="65" t="str">
        <f>'Resumen general'!I4</f>
        <v>Fecha: 23/06/2025</v>
      </c>
    </row>
    <row r="6" spans="1:14" ht="15.6" customHeight="1" x14ac:dyDescent="0.25">
      <c r="A6" s="273"/>
      <c r="B6" s="155">
        <v>2024</v>
      </c>
      <c r="C6" s="155">
        <v>2025</v>
      </c>
      <c r="D6" s="155">
        <v>2024</v>
      </c>
      <c r="E6" s="155">
        <v>2025</v>
      </c>
      <c r="F6" s="145" t="s">
        <v>7</v>
      </c>
      <c r="G6" s="6"/>
    </row>
    <row r="7" spans="1:14" ht="15.6" customHeight="1" x14ac:dyDescent="0.25">
      <c r="A7" s="179" t="s">
        <v>18</v>
      </c>
      <c r="B7" s="180">
        <v>53307</v>
      </c>
      <c r="C7" s="180">
        <v>30348</v>
      </c>
      <c r="D7" s="180">
        <v>225106</v>
      </c>
      <c r="E7" s="180">
        <v>152540</v>
      </c>
      <c r="F7" s="182">
        <f>((E7*100)/D7)-100</f>
        <v>-32.23636864410544</v>
      </c>
      <c r="G7" s="13"/>
    </row>
    <row r="8" spans="1:14" ht="15.6" customHeight="1" x14ac:dyDescent="0.25">
      <c r="A8" s="179" t="s">
        <v>11</v>
      </c>
      <c r="B8" s="180">
        <v>100890</v>
      </c>
      <c r="C8" s="180">
        <v>120927</v>
      </c>
      <c r="D8" s="180">
        <v>478491</v>
      </c>
      <c r="E8" s="180">
        <v>579037</v>
      </c>
      <c r="F8" s="182">
        <f t="shared" ref="F8:F34" si="0">((E8*100)/D8)-100</f>
        <v>21.013143402906223</v>
      </c>
      <c r="G8" s="6"/>
    </row>
    <row r="9" spans="1:14" ht="15.6" customHeight="1" x14ac:dyDescent="0.25">
      <c r="A9" s="179" t="s">
        <v>8</v>
      </c>
      <c r="B9" s="180">
        <v>140143</v>
      </c>
      <c r="C9" s="180">
        <v>167237</v>
      </c>
      <c r="D9" s="180">
        <v>592044</v>
      </c>
      <c r="E9" s="180">
        <v>722651</v>
      </c>
      <c r="F9" s="182">
        <f t="shared" si="0"/>
        <v>22.060353622365909</v>
      </c>
      <c r="G9" s="6"/>
    </row>
    <row r="10" spans="1:14" ht="15.6" customHeight="1" x14ac:dyDescent="0.25">
      <c r="A10" s="179" t="s">
        <v>10</v>
      </c>
      <c r="B10" s="180">
        <v>127803</v>
      </c>
      <c r="C10" s="180">
        <v>107986</v>
      </c>
      <c r="D10" s="180">
        <v>524853</v>
      </c>
      <c r="E10" s="180">
        <v>540406</v>
      </c>
      <c r="F10" s="182">
        <f t="shared" si="0"/>
        <v>2.9633059161327111</v>
      </c>
    </row>
    <row r="11" spans="1:14" ht="15.6" customHeight="1" x14ac:dyDescent="0.25">
      <c r="A11" s="179" t="s">
        <v>9</v>
      </c>
      <c r="B11" s="180">
        <v>6241802</v>
      </c>
      <c r="C11" s="180">
        <v>6093342</v>
      </c>
      <c r="D11" s="180">
        <v>29664864</v>
      </c>
      <c r="E11" s="180">
        <v>28011176</v>
      </c>
      <c r="F11" s="182">
        <f t="shared" si="0"/>
        <v>-5.5745679467804052</v>
      </c>
    </row>
    <row r="12" spans="1:14" ht="15.6" customHeight="1" x14ac:dyDescent="0.25">
      <c r="A12" s="179" t="s">
        <v>6</v>
      </c>
      <c r="B12" s="180">
        <v>207926</v>
      </c>
      <c r="C12" s="180">
        <v>207219</v>
      </c>
      <c r="D12" s="180">
        <v>951524</v>
      </c>
      <c r="E12" s="180">
        <v>1012005</v>
      </c>
      <c r="F12" s="182">
        <f t="shared" si="0"/>
        <v>6.3562243306527222</v>
      </c>
    </row>
    <row r="13" spans="1:14" ht="15.6" customHeight="1" x14ac:dyDescent="0.25">
      <c r="A13" s="179" t="s">
        <v>167</v>
      </c>
      <c r="B13" s="180">
        <v>1476200</v>
      </c>
      <c r="C13" s="180">
        <v>1507156</v>
      </c>
      <c r="D13" s="180">
        <v>6101345</v>
      </c>
      <c r="E13" s="180">
        <v>6406749</v>
      </c>
      <c r="F13" s="182">
        <f t="shared" si="0"/>
        <v>5.0055192748484103</v>
      </c>
    </row>
    <row r="14" spans="1:14" ht="15.6" customHeight="1" x14ac:dyDescent="0.25">
      <c r="A14" s="179" t="s">
        <v>150</v>
      </c>
      <c r="B14" s="180">
        <v>4434898</v>
      </c>
      <c r="C14" s="180">
        <v>3990313</v>
      </c>
      <c r="D14" s="180">
        <v>21358830</v>
      </c>
      <c r="E14" s="180">
        <v>19846361</v>
      </c>
      <c r="F14" s="182">
        <f t="shared" si="0"/>
        <v>-7.0812352549273498</v>
      </c>
    </row>
    <row r="15" spans="1:14" ht="15.6" customHeight="1" x14ac:dyDescent="0.25">
      <c r="A15" s="179" t="s">
        <v>147</v>
      </c>
      <c r="B15" s="180">
        <v>828190</v>
      </c>
      <c r="C15" s="180">
        <v>775167</v>
      </c>
      <c r="D15" s="180">
        <v>3483168</v>
      </c>
      <c r="E15" s="180">
        <v>3392472</v>
      </c>
      <c r="F15" s="182">
        <f t="shared" si="0"/>
        <v>-2.6038365074552843</v>
      </c>
    </row>
    <row r="16" spans="1:14" ht="15.6" customHeight="1" x14ac:dyDescent="0.5">
      <c r="A16" s="179" t="s">
        <v>146</v>
      </c>
      <c r="B16" s="180">
        <v>175633</v>
      </c>
      <c r="C16" s="180">
        <v>95989</v>
      </c>
      <c r="D16" s="180">
        <v>476548</v>
      </c>
      <c r="E16" s="180">
        <v>395497</v>
      </c>
      <c r="F16" s="182">
        <f t="shared" si="0"/>
        <v>-17.007940438318911</v>
      </c>
      <c r="G16" s="1"/>
    </row>
    <row r="17" spans="1:22" ht="15.6" customHeight="1" x14ac:dyDescent="0.35">
      <c r="A17" s="179" t="s">
        <v>152</v>
      </c>
      <c r="B17" s="180">
        <v>111965</v>
      </c>
      <c r="C17" s="180">
        <v>100785</v>
      </c>
      <c r="D17" s="180">
        <v>442149</v>
      </c>
      <c r="E17" s="180">
        <v>520313</v>
      </c>
      <c r="F17" s="182">
        <f t="shared" si="0"/>
        <v>17.678203501534554</v>
      </c>
      <c r="G17" s="2"/>
    </row>
    <row r="18" spans="1:22" ht="15.6" customHeight="1" x14ac:dyDescent="0.25">
      <c r="A18" s="179" t="s">
        <v>149</v>
      </c>
      <c r="B18" s="180">
        <v>57646</v>
      </c>
      <c r="C18" s="180">
        <v>52846</v>
      </c>
      <c r="D18" s="180">
        <v>241361</v>
      </c>
      <c r="E18" s="180">
        <v>267090</v>
      </c>
      <c r="F18" s="182">
        <f t="shared" si="0"/>
        <v>10.659965777403968</v>
      </c>
    </row>
    <row r="19" spans="1:22" ht="15.6" customHeight="1" x14ac:dyDescent="0.25">
      <c r="A19" s="179" t="s">
        <v>145</v>
      </c>
      <c r="B19" s="180">
        <v>56463</v>
      </c>
      <c r="C19" s="180">
        <v>102372</v>
      </c>
      <c r="D19" s="180">
        <v>292082</v>
      </c>
      <c r="E19" s="180">
        <v>411176</v>
      </c>
      <c r="F19" s="182">
        <f t="shared" si="0"/>
        <v>40.774166158818417</v>
      </c>
    </row>
    <row r="20" spans="1:22" ht="15.6" customHeight="1" x14ac:dyDescent="0.25">
      <c r="A20" s="179" t="s">
        <v>144</v>
      </c>
      <c r="B20" s="180">
        <v>191258</v>
      </c>
      <c r="C20" s="180">
        <v>180606</v>
      </c>
      <c r="D20" s="180">
        <v>850956</v>
      </c>
      <c r="E20" s="180">
        <v>701586</v>
      </c>
      <c r="F20" s="182">
        <f t="shared" si="0"/>
        <v>-17.553198990312069</v>
      </c>
    </row>
    <row r="21" spans="1:22" ht="15.6" customHeight="1" x14ac:dyDescent="0.25">
      <c r="A21" s="179" t="s">
        <v>151</v>
      </c>
      <c r="B21" s="180">
        <v>147276</v>
      </c>
      <c r="C21" s="180">
        <v>202131</v>
      </c>
      <c r="D21" s="180">
        <v>770491</v>
      </c>
      <c r="E21" s="180">
        <v>750922</v>
      </c>
      <c r="F21" s="182">
        <f t="shared" si="0"/>
        <v>-2.5398090308647312</v>
      </c>
    </row>
    <row r="22" spans="1:22" ht="15.6" customHeight="1" x14ac:dyDescent="0.25">
      <c r="A22" s="179" t="s">
        <v>148</v>
      </c>
      <c r="B22" s="180">
        <v>1765406</v>
      </c>
      <c r="C22" s="180">
        <v>1792913</v>
      </c>
      <c r="D22" s="180">
        <v>8221852</v>
      </c>
      <c r="E22" s="180">
        <v>8611093</v>
      </c>
      <c r="F22" s="182">
        <f t="shared" si="0"/>
        <v>4.7342253302540627</v>
      </c>
    </row>
    <row r="23" spans="1:22" ht="15.6" customHeight="1" x14ac:dyDescent="0.25">
      <c r="A23" s="179" t="s">
        <v>142</v>
      </c>
      <c r="B23" s="180">
        <v>397711</v>
      </c>
      <c r="C23" s="180">
        <v>451984</v>
      </c>
      <c r="D23" s="180">
        <v>1095186</v>
      </c>
      <c r="E23" s="180">
        <v>1767182</v>
      </c>
      <c r="F23" s="182">
        <f t="shared" si="0"/>
        <v>61.359075079484228</v>
      </c>
    </row>
    <row r="24" spans="1:22" ht="15.6" customHeight="1" x14ac:dyDescent="0.25">
      <c r="A24" s="179" t="s">
        <v>143</v>
      </c>
      <c r="B24" s="180">
        <v>86357</v>
      </c>
      <c r="C24" s="180">
        <v>120469</v>
      </c>
      <c r="D24" s="180">
        <v>466927</v>
      </c>
      <c r="E24" s="180">
        <v>479938</v>
      </c>
      <c r="F24" s="182">
        <f t="shared" si="0"/>
        <v>2.7865169501870781</v>
      </c>
    </row>
    <row r="25" spans="1:22" ht="15.6" customHeight="1" x14ac:dyDescent="0.25">
      <c r="A25" s="179" t="s">
        <v>141</v>
      </c>
      <c r="B25" s="180">
        <v>38610</v>
      </c>
      <c r="C25" s="180">
        <v>40187</v>
      </c>
      <c r="D25" s="180">
        <v>187769</v>
      </c>
      <c r="E25" s="180">
        <v>190458</v>
      </c>
      <c r="F25" s="182">
        <f t="shared" si="0"/>
        <v>1.432078777647007</v>
      </c>
    </row>
    <row r="26" spans="1:22" ht="15.6" customHeight="1" x14ac:dyDescent="0.25">
      <c r="A26" s="179" t="s">
        <v>153</v>
      </c>
      <c r="B26" s="180">
        <v>60863</v>
      </c>
      <c r="C26" s="180">
        <v>76169</v>
      </c>
      <c r="D26" s="180">
        <v>274275</v>
      </c>
      <c r="E26" s="180">
        <v>341940</v>
      </c>
      <c r="F26" s="182">
        <f t="shared" si="0"/>
        <v>24.670494941208645</v>
      </c>
    </row>
    <row r="27" spans="1:22" ht="15.6" customHeight="1" x14ac:dyDescent="0.25">
      <c r="A27" s="179" t="s">
        <v>165</v>
      </c>
      <c r="B27" s="180">
        <v>215092</v>
      </c>
      <c r="C27" s="180">
        <v>205705</v>
      </c>
      <c r="D27" s="180">
        <v>1065140</v>
      </c>
      <c r="E27" s="180">
        <v>976044</v>
      </c>
      <c r="F27" s="182">
        <f t="shared" si="0"/>
        <v>-8.3647220083744855</v>
      </c>
    </row>
    <row r="28" spans="1:22" ht="15.6" customHeight="1" x14ac:dyDescent="0.25">
      <c r="A28" s="179" t="s">
        <v>168</v>
      </c>
      <c r="B28" s="180">
        <v>783261</v>
      </c>
      <c r="C28" s="180">
        <v>792898</v>
      </c>
      <c r="D28" s="180">
        <v>3687419</v>
      </c>
      <c r="E28" s="180">
        <v>4191755</v>
      </c>
      <c r="F28" s="182">
        <f t="shared" si="0"/>
        <v>13.677208909538081</v>
      </c>
    </row>
    <row r="29" spans="1:22" ht="15.6" customHeight="1" x14ac:dyDescent="0.25">
      <c r="A29" s="179" t="s">
        <v>169</v>
      </c>
      <c r="B29" s="180">
        <v>350959</v>
      </c>
      <c r="C29" s="180">
        <v>355462</v>
      </c>
      <c r="D29" s="180">
        <v>1538344</v>
      </c>
      <c r="E29" s="180">
        <v>1570348</v>
      </c>
      <c r="F29" s="182">
        <f t="shared" si="0"/>
        <v>2.0804189440073202</v>
      </c>
    </row>
    <row r="30" spans="1:22" ht="15.6" customHeight="1" x14ac:dyDescent="0.25">
      <c r="A30" s="179" t="s">
        <v>170</v>
      </c>
      <c r="B30" s="180">
        <v>136968</v>
      </c>
      <c r="C30" s="180">
        <v>138040</v>
      </c>
      <c r="D30" s="180">
        <v>712848</v>
      </c>
      <c r="E30" s="180">
        <v>708044</v>
      </c>
      <c r="F30" s="182">
        <f t="shared" si="0"/>
        <v>-0.67391645904876896</v>
      </c>
    </row>
    <row r="31" spans="1:22" ht="15.6" customHeight="1" x14ac:dyDescent="0.25">
      <c r="A31" s="179" t="s">
        <v>171</v>
      </c>
      <c r="B31" s="180">
        <v>167544</v>
      </c>
      <c r="C31" s="180">
        <v>165121</v>
      </c>
      <c r="D31" s="180">
        <v>723219</v>
      </c>
      <c r="E31" s="180">
        <v>825021</v>
      </c>
      <c r="F31" s="182">
        <f t="shared" si="0"/>
        <v>14.076234169732814</v>
      </c>
    </row>
    <row r="32" spans="1:22" ht="15.6" customHeight="1" x14ac:dyDescent="0.25">
      <c r="A32" s="179" t="s">
        <v>172</v>
      </c>
      <c r="B32" s="180">
        <v>7212139</v>
      </c>
      <c r="C32" s="180">
        <v>6894289</v>
      </c>
      <c r="D32" s="180">
        <v>31329274</v>
      </c>
      <c r="E32" s="180">
        <v>31079409</v>
      </c>
      <c r="F32" s="182">
        <f t="shared" si="0"/>
        <v>-0.79754481383768905</v>
      </c>
      <c r="P32" s="183"/>
      <c r="Q32" s="183"/>
      <c r="R32" s="184"/>
      <c r="S32" s="184"/>
      <c r="U32" s="183"/>
      <c r="V32" s="183"/>
    </row>
    <row r="33" spans="1:19" ht="15.6" customHeight="1" x14ac:dyDescent="0.25">
      <c r="A33" s="179" t="s">
        <v>173</v>
      </c>
      <c r="B33" s="180">
        <v>411430</v>
      </c>
      <c r="C33" s="180">
        <v>469306</v>
      </c>
      <c r="D33" s="180">
        <v>1995921</v>
      </c>
      <c r="E33" s="180">
        <v>2025294</v>
      </c>
      <c r="F33" s="182">
        <f t="shared" si="0"/>
        <v>1.4716514330978043</v>
      </c>
      <c r="P33" s="184"/>
      <c r="Q33" s="184"/>
      <c r="R33" s="183"/>
      <c r="S33" s="183"/>
    </row>
    <row r="34" spans="1:19" ht="15.6" customHeight="1" x14ac:dyDescent="0.25">
      <c r="A34" s="179" t="s">
        <v>174</v>
      </c>
      <c r="B34" s="180">
        <v>65176</v>
      </c>
      <c r="C34" s="180">
        <v>64087</v>
      </c>
      <c r="D34" s="180">
        <v>316635</v>
      </c>
      <c r="E34" s="180">
        <v>322273</v>
      </c>
      <c r="F34" s="182">
        <f t="shared" si="0"/>
        <v>1.7805991125428307</v>
      </c>
    </row>
    <row r="35" spans="1:19" ht="15.6" customHeight="1" x14ac:dyDescent="0.25">
      <c r="A35" s="147" t="s">
        <v>154</v>
      </c>
      <c r="B35" s="67">
        <f>SUM(B7:B34)</f>
        <v>26042916</v>
      </c>
      <c r="C35" s="68">
        <f>SUM(C7:C34)</f>
        <v>25301054</v>
      </c>
      <c r="D35" s="67">
        <f>SUM(D7:D34)</f>
        <v>118068621</v>
      </c>
      <c r="E35" s="69">
        <f>SUM(E7:E34)</f>
        <v>116798780</v>
      </c>
      <c r="F35" s="168">
        <f>E35*100/D35-100</f>
        <v>-1.0755109945766179</v>
      </c>
    </row>
    <row r="36" spans="1:19" ht="15.6" customHeight="1" x14ac:dyDescent="0.25">
      <c r="A36" s="64" t="s">
        <v>52</v>
      </c>
      <c r="B36" s="63"/>
      <c r="D36" s="63"/>
      <c r="E36" s="23"/>
    </row>
  </sheetData>
  <mergeCells count="3">
    <mergeCell ref="B5:C5"/>
    <mergeCell ref="D5:F5"/>
    <mergeCell ref="A5:A6"/>
  </mergeCells>
  <conditionalFormatting sqref="A7:F34">
    <cfRule type="expression" dxfId="59" priority="1">
      <formula>MOD(ROW(),2)=0</formula>
    </cfRule>
  </conditionalFormatting>
  <conditionalFormatting sqref="F35">
    <cfRule type="expression" dxfId="58" priority="3">
      <formula>F35&lt;0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890300-00BD-4D06-935A-1F8B6E6FCE2B}">
  <sheetPr codeName="Hoja11">
    <pageSetUpPr fitToPage="1"/>
  </sheetPr>
  <dimension ref="A1:V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  <col min="16" max="19" width="8.85546875" customWidth="1"/>
  </cols>
  <sheetData>
    <row r="1" spans="1:14" ht="19.149999999999999" customHeight="1" x14ac:dyDescent="0.35">
      <c r="A1" s="32" t="s">
        <v>59</v>
      </c>
      <c r="E1" s="5"/>
      <c r="H1" s="4"/>
      <c r="I1" s="4"/>
      <c r="J1" s="4"/>
      <c r="K1" s="4"/>
      <c r="L1" s="4"/>
      <c r="M1" s="4"/>
    </row>
    <row r="2" spans="1:14" ht="15.6" customHeight="1" x14ac:dyDescent="0.3">
      <c r="A2" s="130"/>
      <c r="H2" s="3"/>
      <c r="I2" s="3"/>
      <c r="J2" s="3"/>
      <c r="K2" s="3"/>
      <c r="L2" s="3"/>
      <c r="M2" s="3"/>
    </row>
    <row r="3" spans="1:14" ht="15.6" customHeight="1" x14ac:dyDescent="0.3">
      <c r="H3" s="3"/>
      <c r="I3" s="3"/>
      <c r="J3" s="3"/>
      <c r="K3" s="3"/>
      <c r="L3" s="3"/>
      <c r="M3" s="3"/>
    </row>
    <row r="4" spans="1:14" ht="15.6" customHeight="1" x14ac:dyDescent="0.25">
      <c r="A4" s="31" t="s">
        <v>51</v>
      </c>
    </row>
    <row r="5" spans="1:14" ht="15.6" customHeight="1" x14ac:dyDescent="0.25">
      <c r="A5" s="273" t="s">
        <v>1</v>
      </c>
      <c r="B5" s="260" t="s">
        <v>175</v>
      </c>
      <c r="C5" s="260"/>
      <c r="D5" s="260" t="s">
        <v>0</v>
      </c>
      <c r="E5" s="260"/>
      <c r="F5" s="260"/>
      <c r="G5" s="6"/>
      <c r="M5" s="33"/>
      <c r="N5" s="65" t="str">
        <f>'Resumen general'!I4</f>
        <v>Fecha: 23/06/2025</v>
      </c>
    </row>
    <row r="6" spans="1:14" ht="15.6" customHeight="1" x14ac:dyDescent="0.25">
      <c r="A6" s="273"/>
      <c r="B6" s="155">
        <v>2024</v>
      </c>
      <c r="C6" s="155">
        <v>2025</v>
      </c>
      <c r="D6" s="155">
        <v>2024</v>
      </c>
      <c r="E6" s="155">
        <v>2025</v>
      </c>
      <c r="F6" s="145" t="s">
        <v>7</v>
      </c>
      <c r="G6" s="6"/>
    </row>
    <row r="7" spans="1:14" ht="15.6" customHeight="1" x14ac:dyDescent="0.25">
      <c r="A7" s="179" t="s">
        <v>18</v>
      </c>
      <c r="B7" s="180">
        <v>19</v>
      </c>
      <c r="C7" s="180">
        <v>0</v>
      </c>
      <c r="D7" s="180">
        <v>33</v>
      </c>
      <c r="E7" s="180">
        <v>13</v>
      </c>
      <c r="F7" s="182">
        <f>((E7*100)/D7)-100</f>
        <v>-60.606060606060609</v>
      </c>
      <c r="G7" s="13"/>
    </row>
    <row r="8" spans="1:14" ht="15.6" customHeight="1" x14ac:dyDescent="0.25">
      <c r="A8" s="179" t="s">
        <v>11</v>
      </c>
      <c r="B8" s="180">
        <v>92069</v>
      </c>
      <c r="C8" s="180">
        <v>108923</v>
      </c>
      <c r="D8" s="180">
        <v>448392</v>
      </c>
      <c r="E8" s="180">
        <v>524843</v>
      </c>
      <c r="F8" s="182">
        <f t="shared" ref="F8:F34" si="0">((E8*100)/D8)-100</f>
        <v>17.050036575139615</v>
      </c>
      <c r="G8" s="6"/>
    </row>
    <row r="9" spans="1:14" ht="15.6" customHeight="1" x14ac:dyDescent="0.25">
      <c r="A9" s="179" t="s">
        <v>8</v>
      </c>
      <c r="B9" s="180">
        <v>21732</v>
      </c>
      <c r="C9" s="180">
        <v>33134</v>
      </c>
      <c r="D9" s="180">
        <v>101392</v>
      </c>
      <c r="E9" s="180">
        <v>132324</v>
      </c>
      <c r="F9" s="182">
        <f t="shared" si="0"/>
        <v>30.507337857030137</v>
      </c>
      <c r="G9" s="6"/>
    </row>
    <row r="10" spans="1:14" ht="15.6" customHeight="1" x14ac:dyDescent="0.25">
      <c r="A10" s="179" t="s">
        <v>10</v>
      </c>
      <c r="B10" s="180">
        <v>0</v>
      </c>
      <c r="C10" s="180">
        <v>0</v>
      </c>
      <c r="D10" s="180">
        <v>0</v>
      </c>
      <c r="E10" s="180">
        <v>0</v>
      </c>
      <c r="F10" s="182"/>
    </row>
    <row r="11" spans="1:14" ht="15.6" customHeight="1" x14ac:dyDescent="0.25">
      <c r="A11" s="179" t="s">
        <v>9</v>
      </c>
      <c r="B11" s="180">
        <v>4964477</v>
      </c>
      <c r="C11" s="180">
        <v>4876052</v>
      </c>
      <c r="D11" s="180">
        <v>24105787</v>
      </c>
      <c r="E11" s="180">
        <v>22113199</v>
      </c>
      <c r="F11" s="182">
        <f t="shared" si="0"/>
        <v>-8.2660151274048843</v>
      </c>
    </row>
    <row r="12" spans="1:14" ht="15.6" customHeight="1" x14ac:dyDescent="0.25">
      <c r="A12" s="179" t="s">
        <v>6</v>
      </c>
      <c r="B12" s="180">
        <v>145952</v>
      </c>
      <c r="C12" s="180">
        <v>140882</v>
      </c>
      <c r="D12" s="180">
        <v>667731</v>
      </c>
      <c r="E12" s="180">
        <v>663822</v>
      </c>
      <c r="F12" s="182">
        <f t="shared" si="0"/>
        <v>-0.58541538433890139</v>
      </c>
    </row>
    <row r="13" spans="1:14" ht="15.6" customHeight="1" x14ac:dyDescent="0.25">
      <c r="A13" s="179" t="s">
        <v>167</v>
      </c>
      <c r="B13" s="180">
        <v>28465</v>
      </c>
      <c r="C13" s="180">
        <v>29649</v>
      </c>
      <c r="D13" s="180">
        <v>128501</v>
      </c>
      <c r="E13" s="180">
        <v>122655</v>
      </c>
      <c r="F13" s="182">
        <f t="shared" si="0"/>
        <v>-4.5493809386697421</v>
      </c>
    </row>
    <row r="14" spans="1:14" ht="15.6" customHeight="1" x14ac:dyDescent="0.25">
      <c r="A14" s="179" t="s">
        <v>150</v>
      </c>
      <c r="B14" s="180">
        <v>3310537</v>
      </c>
      <c r="C14" s="180">
        <v>2849926</v>
      </c>
      <c r="D14" s="180">
        <v>16463806</v>
      </c>
      <c r="E14" s="180">
        <v>14943478</v>
      </c>
      <c r="F14" s="182">
        <f t="shared" si="0"/>
        <v>-9.2343653709233422</v>
      </c>
    </row>
    <row r="15" spans="1:14" ht="15.6" customHeight="1" x14ac:dyDescent="0.25">
      <c r="A15" s="179" t="s">
        <v>147</v>
      </c>
      <c r="B15" s="180">
        <v>446852</v>
      </c>
      <c r="C15" s="180">
        <v>441559</v>
      </c>
      <c r="D15" s="180">
        <v>2106826</v>
      </c>
      <c r="E15" s="180">
        <v>1961532</v>
      </c>
      <c r="F15" s="182">
        <f t="shared" si="0"/>
        <v>-6.8963454979196257</v>
      </c>
    </row>
    <row r="16" spans="1:14" ht="15.6" customHeight="1" x14ac:dyDescent="0.5">
      <c r="A16" s="179" t="s">
        <v>146</v>
      </c>
      <c r="B16" s="180">
        <v>104723</v>
      </c>
      <c r="C16" s="180">
        <v>40984</v>
      </c>
      <c r="D16" s="180">
        <v>305294</v>
      </c>
      <c r="E16" s="180">
        <v>230593</v>
      </c>
      <c r="F16" s="182">
        <f t="shared" si="0"/>
        <v>-24.468545074583844</v>
      </c>
      <c r="G16" s="1"/>
    </row>
    <row r="17" spans="1:22" ht="15.6" customHeight="1" x14ac:dyDescent="0.35">
      <c r="A17" s="179" t="s">
        <v>152</v>
      </c>
      <c r="B17" s="180">
        <v>106063</v>
      </c>
      <c r="C17" s="180">
        <v>100061</v>
      </c>
      <c r="D17" s="180">
        <v>426587</v>
      </c>
      <c r="E17" s="180">
        <v>515622</v>
      </c>
      <c r="F17" s="182">
        <f t="shared" si="0"/>
        <v>20.871475220763884</v>
      </c>
      <c r="G17" s="2"/>
    </row>
    <row r="18" spans="1:22" ht="15.6" customHeight="1" x14ac:dyDescent="0.25">
      <c r="A18" s="179" t="s">
        <v>149</v>
      </c>
      <c r="B18" s="180">
        <v>6147</v>
      </c>
      <c r="C18" s="180">
        <v>5797</v>
      </c>
      <c r="D18" s="180">
        <v>29629</v>
      </c>
      <c r="E18" s="180">
        <v>28042</v>
      </c>
      <c r="F18" s="182">
        <f t="shared" si="0"/>
        <v>-5.3562388200749211</v>
      </c>
    </row>
    <row r="19" spans="1:22" ht="15.6" customHeight="1" x14ac:dyDescent="0.25">
      <c r="A19" s="179" t="s">
        <v>145</v>
      </c>
      <c r="B19" s="180">
        <v>14143</v>
      </c>
      <c r="C19" s="180">
        <v>18420</v>
      </c>
      <c r="D19" s="180">
        <v>53940</v>
      </c>
      <c r="E19" s="180">
        <v>137700</v>
      </c>
      <c r="F19" s="182">
        <f t="shared" si="0"/>
        <v>155.28364849833147</v>
      </c>
    </row>
    <row r="20" spans="1:22" ht="15.6" customHeight="1" x14ac:dyDescent="0.25">
      <c r="A20" s="179" t="s">
        <v>144</v>
      </c>
      <c r="B20" s="180">
        <v>103568</v>
      </c>
      <c r="C20" s="180">
        <v>87820</v>
      </c>
      <c r="D20" s="180">
        <v>470087</v>
      </c>
      <c r="E20" s="180">
        <v>418040</v>
      </c>
      <c r="F20" s="182">
        <f t="shared" si="0"/>
        <v>-11.071780330024012</v>
      </c>
    </row>
    <row r="21" spans="1:22" ht="15.6" customHeight="1" x14ac:dyDescent="0.25">
      <c r="A21" s="179" t="s">
        <v>151</v>
      </c>
      <c r="B21" s="180">
        <v>67511</v>
      </c>
      <c r="C21" s="180">
        <v>117982</v>
      </c>
      <c r="D21" s="180">
        <v>344728</v>
      </c>
      <c r="E21" s="180">
        <v>398620</v>
      </c>
      <c r="F21" s="182">
        <f t="shared" si="0"/>
        <v>15.633194866677499</v>
      </c>
    </row>
    <row r="22" spans="1:22" ht="15.6" customHeight="1" x14ac:dyDescent="0.25">
      <c r="A22" s="179" t="s">
        <v>148</v>
      </c>
      <c r="B22" s="180">
        <v>1354360</v>
      </c>
      <c r="C22" s="180">
        <v>1349886</v>
      </c>
      <c r="D22" s="180">
        <v>6215803</v>
      </c>
      <c r="E22" s="180">
        <v>6347778</v>
      </c>
      <c r="F22" s="182">
        <f t="shared" si="0"/>
        <v>2.1232172255137414</v>
      </c>
    </row>
    <row r="23" spans="1:22" ht="15.6" customHeight="1" x14ac:dyDescent="0.25">
      <c r="A23" s="179" t="s">
        <v>142</v>
      </c>
      <c r="B23" s="180">
        <v>361604</v>
      </c>
      <c r="C23" s="180">
        <v>411072</v>
      </c>
      <c r="D23" s="180">
        <v>851684</v>
      </c>
      <c r="E23" s="180">
        <v>1588794</v>
      </c>
      <c r="F23" s="182">
        <f t="shared" si="0"/>
        <v>86.547357940268938</v>
      </c>
    </row>
    <row r="24" spans="1:22" ht="15.6" customHeight="1" x14ac:dyDescent="0.25">
      <c r="A24" s="179" t="s">
        <v>143</v>
      </c>
      <c r="B24" s="180">
        <v>38342</v>
      </c>
      <c r="C24" s="180">
        <v>48495</v>
      </c>
      <c r="D24" s="180">
        <v>185929</v>
      </c>
      <c r="E24" s="180">
        <v>185221</v>
      </c>
      <c r="F24" s="182">
        <f t="shared" si="0"/>
        <v>-0.38079051681017972</v>
      </c>
    </row>
    <row r="25" spans="1:22" ht="15.6" customHeight="1" x14ac:dyDescent="0.25">
      <c r="A25" s="179" t="s">
        <v>141</v>
      </c>
      <c r="B25" s="180">
        <v>3967</v>
      </c>
      <c r="C25" s="180">
        <v>2854</v>
      </c>
      <c r="D25" s="180">
        <v>16702</v>
      </c>
      <c r="E25" s="180">
        <v>13191</v>
      </c>
      <c r="F25" s="182">
        <f t="shared" si="0"/>
        <v>-21.021434558735479</v>
      </c>
    </row>
    <row r="26" spans="1:22" ht="15.6" customHeight="1" x14ac:dyDescent="0.25">
      <c r="A26" s="179" t="s">
        <v>153</v>
      </c>
      <c r="B26" s="180">
        <v>401</v>
      </c>
      <c r="C26" s="180">
        <v>181</v>
      </c>
      <c r="D26" s="180">
        <v>1213</v>
      </c>
      <c r="E26" s="180">
        <v>802</v>
      </c>
      <c r="F26" s="182">
        <f t="shared" si="0"/>
        <v>-33.882934872217646</v>
      </c>
    </row>
    <row r="27" spans="1:22" ht="15.6" customHeight="1" x14ac:dyDescent="0.25">
      <c r="A27" s="179" t="s">
        <v>165</v>
      </c>
      <c r="B27" s="180">
        <v>0</v>
      </c>
      <c r="C27" s="180">
        <v>0</v>
      </c>
      <c r="D27" s="180">
        <v>0</v>
      </c>
      <c r="E27" s="180">
        <v>0</v>
      </c>
      <c r="F27" s="182"/>
    </row>
    <row r="28" spans="1:22" ht="15.6" customHeight="1" x14ac:dyDescent="0.25">
      <c r="A28" s="179" t="s">
        <v>168</v>
      </c>
      <c r="B28" s="180">
        <v>428974</v>
      </c>
      <c r="C28" s="180">
        <v>365926</v>
      </c>
      <c r="D28" s="180">
        <v>1796887</v>
      </c>
      <c r="E28" s="180">
        <v>1985525</v>
      </c>
      <c r="F28" s="182">
        <f t="shared" si="0"/>
        <v>10.498044673927737</v>
      </c>
    </row>
    <row r="29" spans="1:22" ht="15.6" customHeight="1" x14ac:dyDescent="0.25">
      <c r="A29" s="179" t="s">
        <v>169</v>
      </c>
      <c r="B29" s="180">
        <v>125627</v>
      </c>
      <c r="C29" s="180">
        <v>137892</v>
      </c>
      <c r="D29" s="180">
        <v>510822</v>
      </c>
      <c r="E29" s="180">
        <v>588655</v>
      </c>
      <c r="F29" s="182">
        <f t="shared" si="0"/>
        <v>15.236814389356766</v>
      </c>
    </row>
    <row r="30" spans="1:22" ht="15.6" customHeight="1" x14ac:dyDescent="0.25">
      <c r="A30" s="179" t="s">
        <v>170</v>
      </c>
      <c r="B30" s="180">
        <v>100472</v>
      </c>
      <c r="C30" s="180">
        <v>86336</v>
      </c>
      <c r="D30" s="180">
        <v>451038</v>
      </c>
      <c r="E30" s="180">
        <v>440808</v>
      </c>
      <c r="F30" s="182">
        <f t="shared" si="0"/>
        <v>-2.268101579024389</v>
      </c>
    </row>
    <row r="31" spans="1:22" ht="15.6" customHeight="1" x14ac:dyDescent="0.25">
      <c r="A31" s="179" t="s">
        <v>171</v>
      </c>
      <c r="B31" s="180">
        <v>15626</v>
      </c>
      <c r="C31" s="180">
        <v>14559</v>
      </c>
      <c r="D31" s="180">
        <v>55435</v>
      </c>
      <c r="E31" s="180">
        <v>61229</v>
      </c>
      <c r="F31" s="182">
        <f t="shared" si="0"/>
        <v>10.451880580860461</v>
      </c>
    </row>
    <row r="32" spans="1:22" ht="15.6" customHeight="1" x14ac:dyDescent="0.25">
      <c r="A32" s="179" t="s">
        <v>172</v>
      </c>
      <c r="B32" s="180">
        <v>5692294</v>
      </c>
      <c r="C32" s="180">
        <v>5477834</v>
      </c>
      <c r="D32" s="180">
        <v>24533824</v>
      </c>
      <c r="E32" s="180">
        <v>24521846</v>
      </c>
      <c r="F32" s="182">
        <f t="shared" si="0"/>
        <v>-4.8822393117362139E-2</v>
      </c>
      <c r="P32" s="183"/>
      <c r="Q32" s="183"/>
      <c r="R32" s="184"/>
      <c r="S32" s="184"/>
      <c r="U32" s="183"/>
      <c r="V32" s="183"/>
    </row>
    <row r="33" spans="1:19" ht="15.6" customHeight="1" x14ac:dyDescent="0.25">
      <c r="A33" s="179" t="s">
        <v>173</v>
      </c>
      <c r="B33" s="180">
        <v>246787</v>
      </c>
      <c r="C33" s="180">
        <v>298536</v>
      </c>
      <c r="D33" s="180">
        <v>1124349</v>
      </c>
      <c r="E33" s="180">
        <v>1263088</v>
      </c>
      <c r="F33" s="182">
        <f t="shared" si="0"/>
        <v>12.339496010580348</v>
      </c>
      <c r="P33" s="184"/>
      <c r="Q33" s="184"/>
      <c r="R33" s="183"/>
      <c r="S33" s="183"/>
    </row>
    <row r="34" spans="1:19" ht="15.6" customHeight="1" x14ac:dyDescent="0.25">
      <c r="A34" s="179" t="s">
        <v>174</v>
      </c>
      <c r="B34" s="180">
        <v>20357</v>
      </c>
      <c r="C34" s="180">
        <v>24064</v>
      </c>
      <c r="D34" s="180">
        <v>115912</v>
      </c>
      <c r="E34" s="180">
        <v>112688</v>
      </c>
      <c r="F34" s="182">
        <f t="shared" si="0"/>
        <v>-2.7814203878804591</v>
      </c>
    </row>
    <row r="35" spans="1:19" ht="15.6" customHeight="1" x14ac:dyDescent="0.25">
      <c r="A35" s="147" t="s">
        <v>154</v>
      </c>
      <c r="B35" s="67">
        <f>SUM(B7:B34)</f>
        <v>17801069</v>
      </c>
      <c r="C35" s="68">
        <f>SUM(C7:C34)</f>
        <v>17068824</v>
      </c>
      <c r="D35" s="169">
        <f>SUM(D7:D34)</f>
        <v>81512331</v>
      </c>
      <c r="E35" s="69">
        <f>SUM(E7:E34)</f>
        <v>79300108</v>
      </c>
      <c r="F35" s="131">
        <f>E35*100/D35-100</f>
        <v>-2.7139734232357995</v>
      </c>
    </row>
    <row r="36" spans="1:19" ht="15.6" customHeight="1" x14ac:dyDescent="0.25">
      <c r="A36" s="64" t="s">
        <v>52</v>
      </c>
      <c r="B36" s="63"/>
      <c r="D36" s="13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57" priority="1">
      <formula>MOD(ROW(),2)=0</formula>
    </cfRule>
  </conditionalFormatting>
  <conditionalFormatting sqref="F35">
    <cfRule type="expression" dxfId="56" priority="3">
      <formula>F35&lt;0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B63A82-7E6A-4DF4-8BA0-AE982837FC3C}">
  <sheetPr codeName="Hoja12">
    <pageSetUpPr fitToPage="1"/>
  </sheetPr>
  <dimension ref="A1:V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  <col min="16" max="19" width="8.85546875" customWidth="1"/>
  </cols>
  <sheetData>
    <row r="1" spans="1:14" ht="19.149999999999999" customHeight="1" x14ac:dyDescent="0.35">
      <c r="A1" s="32" t="s">
        <v>60</v>
      </c>
      <c r="E1" s="5"/>
      <c r="H1" s="4"/>
      <c r="I1" s="4"/>
      <c r="J1" s="4"/>
      <c r="K1" s="4"/>
      <c r="L1" s="4"/>
      <c r="M1" s="4"/>
    </row>
    <row r="2" spans="1:14" ht="15.6" customHeight="1" x14ac:dyDescent="0.3">
      <c r="A2" s="130"/>
      <c r="H2" s="3"/>
      <c r="I2" s="3"/>
      <c r="J2" s="3"/>
      <c r="K2" s="3"/>
      <c r="L2" s="3"/>
      <c r="M2" s="3"/>
    </row>
    <row r="3" spans="1:14" ht="15.6" customHeight="1" x14ac:dyDescent="0.3">
      <c r="H3" s="3"/>
      <c r="I3" s="3"/>
      <c r="J3" s="3"/>
      <c r="K3" s="3"/>
      <c r="L3" s="3"/>
      <c r="M3" s="3"/>
    </row>
    <row r="4" spans="1:14" ht="15.6" customHeight="1" x14ac:dyDescent="0.25">
      <c r="A4" s="31" t="s">
        <v>51</v>
      </c>
    </row>
    <row r="5" spans="1:14" ht="15.6" customHeight="1" x14ac:dyDescent="0.25">
      <c r="A5" s="273" t="s">
        <v>1</v>
      </c>
      <c r="B5" s="260" t="s">
        <v>175</v>
      </c>
      <c r="C5" s="260"/>
      <c r="D5" s="260" t="s">
        <v>0</v>
      </c>
      <c r="E5" s="260"/>
      <c r="F5" s="260"/>
      <c r="G5" s="6"/>
      <c r="M5" s="33"/>
      <c r="N5" s="65" t="str">
        <f>'Resumen general'!I4</f>
        <v>Fecha: 23/06/2025</v>
      </c>
    </row>
    <row r="6" spans="1:14" ht="15.6" customHeight="1" x14ac:dyDescent="0.25">
      <c r="A6" s="273"/>
      <c r="B6" s="155">
        <v>2024</v>
      </c>
      <c r="C6" s="155">
        <v>2025</v>
      </c>
      <c r="D6" s="155">
        <v>2024</v>
      </c>
      <c r="E6" s="155">
        <v>2025</v>
      </c>
      <c r="F6" s="145" t="s">
        <v>7</v>
      </c>
      <c r="G6" s="6"/>
    </row>
    <row r="7" spans="1:14" ht="15.6" customHeight="1" x14ac:dyDescent="0.25">
      <c r="A7" s="179" t="s">
        <v>18</v>
      </c>
      <c r="B7" s="180">
        <v>1982.96</v>
      </c>
      <c r="C7" s="180">
        <v>2318.442</v>
      </c>
      <c r="D7" s="180">
        <v>7295.9620000000004</v>
      </c>
      <c r="E7" s="180">
        <v>8333.8380000000016</v>
      </c>
      <c r="F7" s="182">
        <f>((E7*100)/D7)-100</f>
        <v>14.225348213162306</v>
      </c>
      <c r="G7" s="36"/>
    </row>
    <row r="8" spans="1:14" ht="15.6" customHeight="1" x14ac:dyDescent="0.25">
      <c r="A8" s="179" t="s">
        <v>11</v>
      </c>
      <c r="B8" s="180">
        <v>72.933999999999997</v>
      </c>
      <c r="C8" s="180">
        <v>0</v>
      </c>
      <c r="D8" s="180">
        <v>202.113</v>
      </c>
      <c r="E8" s="180">
        <v>0</v>
      </c>
      <c r="F8" s="182">
        <f t="shared" ref="F8:F33" si="0">((E8*100)/D8)-100</f>
        <v>-100</v>
      </c>
      <c r="G8" s="6"/>
    </row>
    <row r="9" spans="1:14" ht="15.6" customHeight="1" x14ac:dyDescent="0.25">
      <c r="A9" s="179" t="s">
        <v>8</v>
      </c>
      <c r="B9" s="180">
        <v>373.23200000000003</v>
      </c>
      <c r="C9" s="180">
        <v>787.57700000000011</v>
      </c>
      <c r="D9" s="180">
        <v>1305.327</v>
      </c>
      <c r="E9" s="180">
        <v>1538.5540000000001</v>
      </c>
      <c r="F9" s="182">
        <f t="shared" si="0"/>
        <v>17.867323666790028</v>
      </c>
      <c r="G9" s="6"/>
    </row>
    <row r="10" spans="1:14" ht="15.6" customHeight="1" x14ac:dyDescent="0.25">
      <c r="A10" s="179" t="s">
        <v>10</v>
      </c>
      <c r="B10" s="180">
        <v>856.27800000000002</v>
      </c>
      <c r="C10" s="180">
        <v>1709.4770000000001</v>
      </c>
      <c r="D10" s="180">
        <v>4612.2640000000001</v>
      </c>
      <c r="E10" s="180">
        <v>5395.588999999999</v>
      </c>
      <c r="F10" s="182">
        <f t="shared" si="0"/>
        <v>16.983524793897288</v>
      </c>
    </row>
    <row r="11" spans="1:14" ht="15.6" customHeight="1" x14ac:dyDescent="0.25">
      <c r="A11" s="179" t="s">
        <v>9</v>
      </c>
      <c r="B11" s="180">
        <v>138.44800000000001</v>
      </c>
      <c r="C11" s="180">
        <v>128.35499999999999</v>
      </c>
      <c r="D11" s="180">
        <v>447.38400000000001</v>
      </c>
      <c r="E11" s="180">
        <v>447.40800000000002</v>
      </c>
      <c r="F11" s="182">
        <f t="shared" si="0"/>
        <v>5.3645190708664359E-3</v>
      </c>
    </row>
    <row r="12" spans="1:14" ht="15.6" customHeight="1" x14ac:dyDescent="0.25">
      <c r="A12" s="179" t="s">
        <v>6</v>
      </c>
      <c r="B12" s="180">
        <v>1009.306</v>
      </c>
      <c r="C12" s="180">
        <v>1040.7370000000001</v>
      </c>
      <c r="D12" s="180">
        <v>4405.4120000000003</v>
      </c>
      <c r="E12" s="180">
        <v>4325.7330000000011</v>
      </c>
      <c r="F12" s="182">
        <f t="shared" si="0"/>
        <v>-1.8086617097333715</v>
      </c>
    </row>
    <row r="13" spans="1:14" ht="15.6" customHeight="1" x14ac:dyDescent="0.25">
      <c r="A13" s="179" t="s">
        <v>167</v>
      </c>
      <c r="B13" s="180">
        <v>244.816</v>
      </c>
      <c r="C13" s="180">
        <v>235.1</v>
      </c>
      <c r="D13" s="180">
        <v>739.74400000000037</v>
      </c>
      <c r="E13" s="180">
        <v>784.21300000000008</v>
      </c>
      <c r="F13" s="182">
        <f t="shared" si="0"/>
        <v>6.0114039451485439</v>
      </c>
    </row>
    <row r="14" spans="1:14" ht="15.6" customHeight="1" x14ac:dyDescent="0.25">
      <c r="A14" s="179" t="s">
        <v>150</v>
      </c>
      <c r="B14" s="180">
        <v>252.00399999999999</v>
      </c>
      <c r="C14" s="180">
        <v>290.33600000000001</v>
      </c>
      <c r="D14" s="180">
        <v>944.47400000000005</v>
      </c>
      <c r="E14" s="180">
        <v>764.96</v>
      </c>
      <c r="F14" s="182">
        <f t="shared" si="0"/>
        <v>-19.006769905788829</v>
      </c>
    </row>
    <row r="15" spans="1:14" ht="15.6" customHeight="1" x14ac:dyDescent="0.25">
      <c r="A15" s="179" t="s">
        <v>147</v>
      </c>
      <c r="B15" s="180">
        <v>0</v>
      </c>
      <c r="C15" s="180">
        <v>0</v>
      </c>
      <c r="D15" s="180">
        <v>0</v>
      </c>
      <c r="E15" s="180">
        <v>0</v>
      </c>
      <c r="F15" s="182"/>
    </row>
    <row r="16" spans="1:14" ht="15.6" customHeight="1" x14ac:dyDescent="0.5">
      <c r="A16" s="179" t="s">
        <v>146</v>
      </c>
      <c r="B16" s="180">
        <v>44.31</v>
      </c>
      <c r="C16" s="180">
        <v>46.576000000000001</v>
      </c>
      <c r="D16" s="180">
        <v>138.703</v>
      </c>
      <c r="E16" s="180">
        <v>123.657</v>
      </c>
      <c r="F16" s="182">
        <f t="shared" si="0"/>
        <v>-10.847638479340759</v>
      </c>
      <c r="G16" s="1"/>
    </row>
    <row r="17" spans="1:22" ht="15.6" customHeight="1" x14ac:dyDescent="0.35">
      <c r="A17" s="179" t="s">
        <v>152</v>
      </c>
      <c r="B17" s="180">
        <v>223.34100000000001</v>
      </c>
      <c r="C17" s="180">
        <v>288.48900000000009</v>
      </c>
      <c r="D17" s="180">
        <v>1139.951</v>
      </c>
      <c r="E17" s="180">
        <v>873.35799999999995</v>
      </c>
      <c r="F17" s="182">
        <f t="shared" si="0"/>
        <v>-23.386356080217496</v>
      </c>
      <c r="G17" s="2"/>
    </row>
    <row r="18" spans="1:22" ht="15.6" customHeight="1" x14ac:dyDescent="0.25">
      <c r="A18" s="179" t="s">
        <v>149</v>
      </c>
      <c r="B18" s="180">
        <v>3.9089999999999998</v>
      </c>
      <c r="C18" s="180">
        <v>0</v>
      </c>
      <c r="D18" s="180">
        <v>3.9089999999999998</v>
      </c>
      <c r="E18" s="180">
        <v>0</v>
      </c>
      <c r="F18" s="182">
        <f t="shared" si="0"/>
        <v>-100</v>
      </c>
    </row>
    <row r="19" spans="1:22" ht="15.6" customHeight="1" x14ac:dyDescent="0.25">
      <c r="A19" s="179" t="s">
        <v>145</v>
      </c>
      <c r="B19" s="180">
        <v>10.698</v>
      </c>
      <c r="C19" s="180">
        <v>0.9930000000000001</v>
      </c>
      <c r="D19" s="180">
        <v>55.69</v>
      </c>
      <c r="E19" s="180">
        <v>54.617999999999988</v>
      </c>
      <c r="F19" s="182">
        <f t="shared" si="0"/>
        <v>-1.9249416412282585</v>
      </c>
    </row>
    <row r="20" spans="1:22" ht="15.6" customHeight="1" x14ac:dyDescent="0.25">
      <c r="A20" s="179" t="s">
        <v>144</v>
      </c>
      <c r="B20" s="180">
        <v>1780.6389999999999</v>
      </c>
      <c r="C20" s="180">
        <v>3992.864</v>
      </c>
      <c r="D20" s="180">
        <v>4420.1899999999996</v>
      </c>
      <c r="E20" s="180">
        <v>7515.5280000000002</v>
      </c>
      <c r="F20" s="182">
        <f t="shared" si="0"/>
        <v>70.027261271574332</v>
      </c>
    </row>
    <row r="21" spans="1:22" ht="15.6" customHeight="1" x14ac:dyDescent="0.25">
      <c r="A21" s="179" t="s">
        <v>151</v>
      </c>
      <c r="B21" s="180">
        <v>9.0890000000000004</v>
      </c>
      <c r="C21" s="180">
        <v>13.624000000000001</v>
      </c>
      <c r="D21" s="180">
        <v>47.542999999999992</v>
      </c>
      <c r="E21" s="180">
        <v>59.54699999999999</v>
      </c>
      <c r="F21" s="182">
        <f t="shared" si="0"/>
        <v>25.248722209368353</v>
      </c>
    </row>
    <row r="22" spans="1:22" ht="15.6" customHeight="1" x14ac:dyDescent="0.25">
      <c r="A22" s="179" t="s">
        <v>148</v>
      </c>
      <c r="B22" s="180">
        <v>146.80799999999999</v>
      </c>
      <c r="C22" s="180">
        <v>100.66500000000001</v>
      </c>
      <c r="D22" s="180">
        <v>307.63099999999991</v>
      </c>
      <c r="E22" s="180">
        <v>180.09999999999991</v>
      </c>
      <c r="F22" s="182">
        <f t="shared" si="0"/>
        <v>-41.455835075138729</v>
      </c>
    </row>
    <row r="23" spans="1:22" ht="15.6" customHeight="1" x14ac:dyDescent="0.25">
      <c r="A23" s="179" t="s">
        <v>142</v>
      </c>
      <c r="B23" s="180">
        <v>11.21</v>
      </c>
      <c r="C23" s="180">
        <v>2.6469999999999998</v>
      </c>
      <c r="D23" s="180">
        <v>90.392999999999986</v>
      </c>
      <c r="E23" s="180">
        <v>9.5749999999999993</v>
      </c>
      <c r="F23" s="182">
        <f t="shared" si="0"/>
        <v>-89.407365614594056</v>
      </c>
    </row>
    <row r="24" spans="1:22" ht="15.6" customHeight="1" x14ac:dyDescent="0.25">
      <c r="A24" s="179" t="s">
        <v>143</v>
      </c>
      <c r="B24" s="180">
        <v>174.59200000000001</v>
      </c>
      <c r="C24" s="180">
        <v>192.18899999999999</v>
      </c>
      <c r="D24" s="180">
        <v>839.73699999999997</v>
      </c>
      <c r="E24" s="180">
        <v>816.17399999999998</v>
      </c>
      <c r="F24" s="182">
        <f t="shared" si="0"/>
        <v>-2.805997592103239</v>
      </c>
    </row>
    <row r="25" spans="1:22" ht="15.6" customHeight="1" x14ac:dyDescent="0.25">
      <c r="A25" s="179" t="s">
        <v>141</v>
      </c>
      <c r="B25" s="180">
        <v>0</v>
      </c>
      <c r="C25" s="180">
        <v>0</v>
      </c>
      <c r="D25" s="180">
        <v>0</v>
      </c>
      <c r="E25" s="180">
        <v>0</v>
      </c>
      <c r="F25" s="182"/>
    </row>
    <row r="26" spans="1:22" ht="15.6" customHeight="1" x14ac:dyDescent="0.25">
      <c r="A26" s="179" t="s">
        <v>153</v>
      </c>
      <c r="B26" s="180">
        <v>33.448000000000008</v>
      </c>
      <c r="C26" s="180">
        <v>102.226</v>
      </c>
      <c r="D26" s="180">
        <v>299.06700000000001</v>
      </c>
      <c r="E26" s="180">
        <v>320.19900000000001</v>
      </c>
      <c r="F26" s="182">
        <f t="shared" si="0"/>
        <v>7.065975182818562</v>
      </c>
    </row>
    <row r="27" spans="1:22" ht="15.6" customHeight="1" x14ac:dyDescent="0.25">
      <c r="A27" s="179" t="s">
        <v>165</v>
      </c>
      <c r="B27" s="180">
        <v>1453.4570000000001</v>
      </c>
      <c r="C27" s="180">
        <v>1270.4469999999999</v>
      </c>
      <c r="D27" s="180">
        <v>9102.9549999999999</v>
      </c>
      <c r="E27" s="180">
        <v>9824.6560000000009</v>
      </c>
      <c r="F27" s="182">
        <f t="shared" si="0"/>
        <v>7.9282057309961544</v>
      </c>
    </row>
    <row r="28" spans="1:22" ht="15.6" customHeight="1" x14ac:dyDescent="0.25">
      <c r="A28" s="179" t="s">
        <v>168</v>
      </c>
      <c r="B28" s="180">
        <v>365.06399999999991</v>
      </c>
      <c r="C28" s="180">
        <v>204.86699999999999</v>
      </c>
      <c r="D28" s="180">
        <v>1331.2650000000001</v>
      </c>
      <c r="E28" s="180">
        <v>564.798</v>
      </c>
      <c r="F28" s="182">
        <f t="shared" si="0"/>
        <v>-57.574337190566865</v>
      </c>
    </row>
    <row r="29" spans="1:22" ht="15.6" customHeight="1" x14ac:dyDescent="0.25">
      <c r="A29" s="179" t="s">
        <v>169</v>
      </c>
      <c r="B29" s="180">
        <v>130.80000000000001</v>
      </c>
      <c r="C29" s="180">
        <v>189.809</v>
      </c>
      <c r="D29" s="180">
        <v>2195.2649999999999</v>
      </c>
      <c r="E29" s="180">
        <v>1538.14</v>
      </c>
      <c r="F29" s="182">
        <f t="shared" si="0"/>
        <v>-29.933743762142612</v>
      </c>
    </row>
    <row r="30" spans="1:22" ht="15.6" customHeight="1" x14ac:dyDescent="0.25">
      <c r="A30" s="179" t="s">
        <v>170</v>
      </c>
      <c r="B30" s="180">
        <v>0</v>
      </c>
      <c r="C30" s="180">
        <v>0</v>
      </c>
      <c r="D30" s="180">
        <v>0</v>
      </c>
      <c r="E30" s="180">
        <v>0</v>
      </c>
      <c r="F30" s="182"/>
    </row>
    <row r="31" spans="1:22" ht="15.6" customHeight="1" x14ac:dyDescent="0.25">
      <c r="A31" s="179" t="s">
        <v>171</v>
      </c>
      <c r="B31" s="180">
        <v>238.876</v>
      </c>
      <c r="C31" s="180">
        <v>120.741</v>
      </c>
      <c r="D31" s="180">
        <v>803.99699999999996</v>
      </c>
      <c r="E31" s="180">
        <v>506.166</v>
      </c>
      <c r="F31" s="182">
        <f t="shared" si="0"/>
        <v>-37.043794939533356</v>
      </c>
    </row>
    <row r="32" spans="1:22" ht="15.6" customHeight="1" x14ac:dyDescent="0.25">
      <c r="A32" s="179" t="s">
        <v>172</v>
      </c>
      <c r="B32" s="180">
        <v>125.9009999999999</v>
      </c>
      <c r="C32" s="180">
        <v>0</v>
      </c>
      <c r="D32" s="180">
        <v>1058</v>
      </c>
      <c r="E32" s="180">
        <v>516</v>
      </c>
      <c r="F32" s="182">
        <f t="shared" si="0"/>
        <v>-51.228733459357279</v>
      </c>
      <c r="P32" s="183"/>
      <c r="Q32" s="183"/>
      <c r="R32" s="184"/>
      <c r="S32" s="184"/>
      <c r="U32" s="183"/>
      <c r="V32" s="183"/>
    </row>
    <row r="33" spans="1:19" ht="15.6" customHeight="1" x14ac:dyDescent="0.25">
      <c r="A33" s="179" t="s">
        <v>173</v>
      </c>
      <c r="B33" s="180">
        <v>2878.9209999999998</v>
      </c>
      <c r="C33" s="180">
        <v>2555.9009999999998</v>
      </c>
      <c r="D33" s="180">
        <v>12264.906999999999</v>
      </c>
      <c r="E33" s="180">
        <v>11600</v>
      </c>
      <c r="F33" s="182">
        <f t="shared" si="0"/>
        <v>-5.4212151792100798</v>
      </c>
      <c r="P33" s="184"/>
      <c r="Q33" s="184"/>
      <c r="R33" s="183"/>
      <c r="S33" s="183"/>
    </row>
    <row r="34" spans="1:19" ht="15.6" customHeight="1" x14ac:dyDescent="0.25">
      <c r="A34" s="179" t="s">
        <v>174</v>
      </c>
      <c r="B34" s="180">
        <v>0</v>
      </c>
      <c r="C34" s="180">
        <v>0</v>
      </c>
      <c r="D34" s="180">
        <v>0</v>
      </c>
      <c r="E34" s="180">
        <v>0</v>
      </c>
      <c r="F34" s="182"/>
    </row>
    <row r="35" spans="1:19" ht="15.6" customHeight="1" x14ac:dyDescent="0.25">
      <c r="A35" s="147" t="s">
        <v>154</v>
      </c>
      <c r="B35" s="67">
        <f>SUM(B7:B34)</f>
        <v>12561.041000000001</v>
      </c>
      <c r="C35" s="68">
        <f>SUM(C7:C34)</f>
        <v>15592.062000000004</v>
      </c>
      <c r="D35" s="67">
        <f>SUM(D7:D34)</f>
        <v>54051.883000000002</v>
      </c>
      <c r="E35" s="69">
        <f>SUM(E7:E34)</f>
        <v>56092.810999999994</v>
      </c>
      <c r="F35" s="131">
        <f>E35*100/D35-100</f>
        <v>3.77586845586859</v>
      </c>
    </row>
    <row r="36" spans="1:19" ht="15.6" customHeight="1" x14ac:dyDescent="0.25">
      <c r="A36" s="64" t="s">
        <v>87</v>
      </c>
      <c r="B36" s="63"/>
      <c r="D36" s="63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55" priority="1">
      <formula>MOD(ROW(),2)=0</formula>
    </cfRule>
  </conditionalFormatting>
  <conditionalFormatting sqref="F35">
    <cfRule type="expression" dxfId="54" priority="3">
      <formula>F35&lt;0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CB655B-F0BC-43E5-A44F-DFAB28EE3EC8}">
  <sheetPr codeName="Hoja13">
    <pageSetUpPr fitToPage="1"/>
  </sheetPr>
  <dimension ref="A1:V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  <col min="16" max="19" width="8.85546875" customWidth="1"/>
  </cols>
  <sheetData>
    <row r="1" spans="1:14" ht="19.149999999999999" customHeight="1" x14ac:dyDescent="0.35">
      <c r="A1" s="32" t="s">
        <v>61</v>
      </c>
      <c r="E1" s="5"/>
      <c r="H1" s="4"/>
      <c r="I1" s="4"/>
      <c r="J1" s="4"/>
      <c r="K1" s="4"/>
      <c r="L1" s="4"/>
      <c r="M1" s="4"/>
    </row>
    <row r="2" spans="1:14" ht="15.6" customHeight="1" x14ac:dyDescent="0.3">
      <c r="A2" s="130"/>
      <c r="H2" s="3"/>
      <c r="I2" s="3"/>
      <c r="J2" s="3"/>
      <c r="K2" s="3"/>
      <c r="L2" s="3"/>
      <c r="M2" s="3"/>
    </row>
    <row r="3" spans="1:14" ht="15.6" customHeight="1" x14ac:dyDescent="0.3">
      <c r="H3" s="3"/>
      <c r="I3" s="3"/>
      <c r="J3" s="3"/>
      <c r="K3" s="3"/>
      <c r="L3" s="3"/>
      <c r="M3" s="3"/>
    </row>
    <row r="4" spans="1:14" ht="15.6" customHeight="1" x14ac:dyDescent="0.25">
      <c r="A4" s="31" t="s">
        <v>51</v>
      </c>
    </row>
    <row r="5" spans="1:14" ht="15.6" customHeight="1" x14ac:dyDescent="0.25">
      <c r="A5" s="273" t="s">
        <v>1</v>
      </c>
      <c r="B5" s="260" t="s">
        <v>175</v>
      </c>
      <c r="C5" s="260"/>
      <c r="D5" s="260" t="s">
        <v>0</v>
      </c>
      <c r="E5" s="260"/>
      <c r="F5" s="260"/>
      <c r="G5" s="6"/>
      <c r="M5" s="33"/>
      <c r="N5" s="65" t="str">
        <f>'Resumen general'!I4</f>
        <v>Fecha: 23/06/2025</v>
      </c>
    </row>
    <row r="6" spans="1:14" ht="15.6" customHeight="1" x14ac:dyDescent="0.25">
      <c r="A6" s="273"/>
      <c r="B6" s="155">
        <v>2024</v>
      </c>
      <c r="C6" s="155">
        <v>2025</v>
      </c>
      <c r="D6" s="155">
        <v>2024</v>
      </c>
      <c r="E6" s="155">
        <v>2025</v>
      </c>
      <c r="F6" s="145" t="s">
        <v>7</v>
      </c>
      <c r="G6" s="6"/>
    </row>
    <row r="7" spans="1:14" ht="15.6" customHeight="1" x14ac:dyDescent="0.25">
      <c r="A7" s="179" t="s">
        <v>18</v>
      </c>
      <c r="B7" s="180">
        <v>2599</v>
      </c>
      <c r="C7" s="180">
        <v>2841</v>
      </c>
      <c r="D7" s="180">
        <v>17760</v>
      </c>
      <c r="E7" s="180">
        <v>22264</v>
      </c>
      <c r="F7" s="182">
        <f>((E7*100)/D7)-100</f>
        <v>25.36036036036036</v>
      </c>
      <c r="G7" s="36"/>
    </row>
    <row r="8" spans="1:14" ht="15.6" customHeight="1" x14ac:dyDescent="0.25">
      <c r="A8" s="179" t="s">
        <v>11</v>
      </c>
      <c r="B8" s="180">
        <v>2453</v>
      </c>
      <c r="C8" s="180">
        <v>1098</v>
      </c>
      <c r="D8" s="180">
        <v>9608</v>
      </c>
      <c r="E8" s="180">
        <v>4217</v>
      </c>
      <c r="F8" s="182">
        <f t="shared" ref="F8:F34" si="0">((E8*100)/D8)-100</f>
        <v>-56.109492089925062</v>
      </c>
      <c r="G8" s="6"/>
    </row>
    <row r="9" spans="1:14" ht="15.6" customHeight="1" x14ac:dyDescent="0.25">
      <c r="A9" s="179" t="s">
        <v>8</v>
      </c>
      <c r="B9" s="180">
        <v>5627</v>
      </c>
      <c r="C9" s="180">
        <v>5598</v>
      </c>
      <c r="D9" s="180">
        <v>29597</v>
      </c>
      <c r="E9" s="180">
        <v>25657</v>
      </c>
      <c r="F9" s="182">
        <f t="shared" si="0"/>
        <v>-13.312160016217859</v>
      </c>
      <c r="G9" s="6"/>
    </row>
    <row r="10" spans="1:14" ht="15.6" customHeight="1" x14ac:dyDescent="0.25">
      <c r="A10" s="179" t="s">
        <v>10</v>
      </c>
      <c r="B10" s="180">
        <v>4728</v>
      </c>
      <c r="C10" s="180">
        <v>4226</v>
      </c>
      <c r="D10" s="180">
        <v>17231</v>
      </c>
      <c r="E10" s="180">
        <v>19210</v>
      </c>
      <c r="F10" s="182">
        <f t="shared" si="0"/>
        <v>11.485114038651261</v>
      </c>
    </row>
    <row r="11" spans="1:14" ht="15.6" customHeight="1" x14ac:dyDescent="0.25">
      <c r="A11" s="179" t="s">
        <v>9</v>
      </c>
      <c r="B11" s="180">
        <v>257891</v>
      </c>
      <c r="C11" s="180">
        <v>231699</v>
      </c>
      <c r="D11" s="180">
        <v>1510743</v>
      </c>
      <c r="E11" s="180">
        <v>1213370</v>
      </c>
      <c r="F11" s="182">
        <f t="shared" si="0"/>
        <v>-19.683890641889448</v>
      </c>
    </row>
    <row r="12" spans="1:14" ht="15.6" customHeight="1" x14ac:dyDescent="0.25">
      <c r="A12" s="179" t="s">
        <v>6</v>
      </c>
      <c r="B12" s="180">
        <v>12693</v>
      </c>
      <c r="C12" s="180">
        <v>11482</v>
      </c>
      <c r="D12" s="180">
        <v>45494</v>
      </c>
      <c r="E12" s="180">
        <v>44571</v>
      </c>
      <c r="F12" s="182">
        <f t="shared" si="0"/>
        <v>-2.0288389677759682</v>
      </c>
    </row>
    <row r="13" spans="1:14" ht="15.6" customHeight="1" x14ac:dyDescent="0.25">
      <c r="A13" s="179" t="s">
        <v>167</v>
      </c>
      <c r="B13" s="180">
        <v>22329</v>
      </c>
      <c r="C13" s="180">
        <v>14395</v>
      </c>
      <c r="D13" s="180">
        <v>51472</v>
      </c>
      <c r="E13" s="180">
        <v>45360</v>
      </c>
      <c r="F13" s="182">
        <f t="shared" si="0"/>
        <v>-11.874417158843642</v>
      </c>
    </row>
    <row r="14" spans="1:14" ht="15.6" customHeight="1" x14ac:dyDescent="0.25">
      <c r="A14" s="179" t="s">
        <v>150</v>
      </c>
      <c r="B14" s="180">
        <v>184030</v>
      </c>
      <c r="C14" s="180">
        <v>158203</v>
      </c>
      <c r="D14" s="180">
        <v>667865</v>
      </c>
      <c r="E14" s="180">
        <v>657235</v>
      </c>
      <c r="F14" s="182">
        <f t="shared" si="0"/>
        <v>-1.5916390288456483</v>
      </c>
    </row>
    <row r="15" spans="1:14" ht="15.6" customHeight="1" x14ac:dyDescent="0.25">
      <c r="A15" s="179" t="s">
        <v>147</v>
      </c>
      <c r="B15" s="180">
        <v>14313</v>
      </c>
      <c r="C15" s="180">
        <v>2572</v>
      </c>
      <c r="D15" s="180">
        <v>58523</v>
      </c>
      <c r="E15" s="180">
        <v>10066</v>
      </c>
      <c r="F15" s="182">
        <f t="shared" si="0"/>
        <v>-82.799924815884353</v>
      </c>
    </row>
    <row r="16" spans="1:14" ht="15.6" customHeight="1" x14ac:dyDescent="0.5">
      <c r="A16" s="179" t="s">
        <v>146</v>
      </c>
      <c r="B16" s="180">
        <v>17915</v>
      </c>
      <c r="C16" s="180">
        <v>16077</v>
      </c>
      <c r="D16" s="180">
        <v>78776</v>
      </c>
      <c r="E16" s="180">
        <v>96356</v>
      </c>
      <c r="F16" s="182">
        <f t="shared" si="0"/>
        <v>22.316441555803792</v>
      </c>
      <c r="G16" s="1"/>
    </row>
    <row r="17" spans="1:22" ht="15.6" customHeight="1" x14ac:dyDescent="0.35">
      <c r="A17" s="179" t="s">
        <v>152</v>
      </c>
      <c r="B17" s="180">
        <v>2494</v>
      </c>
      <c r="C17" s="180">
        <v>2136</v>
      </c>
      <c r="D17" s="180">
        <v>11954</v>
      </c>
      <c r="E17" s="180">
        <v>7638</v>
      </c>
      <c r="F17" s="182">
        <f t="shared" si="0"/>
        <v>-36.105069432825829</v>
      </c>
      <c r="G17" s="2"/>
    </row>
    <row r="18" spans="1:22" ht="15.6" customHeight="1" x14ac:dyDescent="0.25">
      <c r="A18" s="179" t="s">
        <v>149</v>
      </c>
      <c r="B18" s="180">
        <v>43674</v>
      </c>
      <c r="C18" s="180">
        <v>75197</v>
      </c>
      <c r="D18" s="180">
        <v>199718</v>
      </c>
      <c r="E18" s="180">
        <v>313009</v>
      </c>
      <c r="F18" s="182">
        <f t="shared" si="0"/>
        <v>56.725482930932628</v>
      </c>
    </row>
    <row r="19" spans="1:22" ht="15.6" customHeight="1" x14ac:dyDescent="0.25">
      <c r="A19" s="179" t="s">
        <v>145</v>
      </c>
      <c r="B19" s="180">
        <v>1494</v>
      </c>
      <c r="C19" s="180">
        <v>1235</v>
      </c>
      <c r="D19" s="180">
        <v>5537</v>
      </c>
      <c r="E19" s="180">
        <v>5752</v>
      </c>
      <c r="F19" s="182">
        <f t="shared" si="0"/>
        <v>3.8829691168502762</v>
      </c>
    </row>
    <row r="20" spans="1:22" ht="15.6" customHeight="1" x14ac:dyDescent="0.25">
      <c r="A20" s="179" t="s">
        <v>144</v>
      </c>
      <c r="B20" s="180">
        <v>0</v>
      </c>
      <c r="C20" s="180">
        <v>0</v>
      </c>
      <c r="D20" s="180">
        <v>12633</v>
      </c>
      <c r="E20" s="180">
        <v>0</v>
      </c>
      <c r="F20" s="182">
        <f t="shared" si="0"/>
        <v>-100</v>
      </c>
    </row>
    <row r="21" spans="1:22" ht="15.6" customHeight="1" x14ac:dyDescent="0.25">
      <c r="A21" s="179" t="s">
        <v>151</v>
      </c>
      <c r="B21" s="180">
        <v>17281</v>
      </c>
      <c r="C21" s="180">
        <v>4734</v>
      </c>
      <c r="D21" s="180">
        <v>61545</v>
      </c>
      <c r="E21" s="180">
        <v>49505</v>
      </c>
      <c r="F21" s="182">
        <f t="shared" si="0"/>
        <v>-19.562921439597048</v>
      </c>
    </row>
    <row r="22" spans="1:22" ht="15.6" customHeight="1" x14ac:dyDescent="0.25">
      <c r="A22" s="179" t="s">
        <v>148</v>
      </c>
      <c r="B22" s="180">
        <v>297513</v>
      </c>
      <c r="C22" s="180">
        <v>251399</v>
      </c>
      <c r="D22" s="180">
        <v>1273230</v>
      </c>
      <c r="E22" s="180">
        <v>1284865</v>
      </c>
      <c r="F22" s="182">
        <f t="shared" si="0"/>
        <v>0.91381761347125234</v>
      </c>
    </row>
    <row r="23" spans="1:22" ht="15.6" customHeight="1" x14ac:dyDescent="0.25">
      <c r="A23" s="179" t="s">
        <v>142</v>
      </c>
      <c r="B23" s="180">
        <v>5723</v>
      </c>
      <c r="C23" s="180">
        <v>5194</v>
      </c>
      <c r="D23" s="180">
        <v>30762</v>
      </c>
      <c r="E23" s="180">
        <v>27812</v>
      </c>
      <c r="F23" s="182">
        <f t="shared" si="0"/>
        <v>-9.5897535920941408</v>
      </c>
    </row>
    <row r="24" spans="1:22" ht="15.6" customHeight="1" x14ac:dyDescent="0.25">
      <c r="A24" s="179" t="s">
        <v>143</v>
      </c>
      <c r="B24" s="180">
        <v>2924</v>
      </c>
      <c r="C24" s="180">
        <v>1289</v>
      </c>
      <c r="D24" s="180">
        <v>10630</v>
      </c>
      <c r="E24" s="180">
        <v>9137</v>
      </c>
      <c r="F24" s="182">
        <f t="shared" si="0"/>
        <v>-14.045155221072434</v>
      </c>
    </row>
    <row r="25" spans="1:22" ht="15.6" customHeight="1" x14ac:dyDescent="0.25">
      <c r="A25" s="179" t="s">
        <v>141</v>
      </c>
      <c r="B25" s="180">
        <v>0</v>
      </c>
      <c r="C25" s="180">
        <v>104</v>
      </c>
      <c r="D25" s="180">
        <v>1789</v>
      </c>
      <c r="E25" s="180">
        <v>768</v>
      </c>
      <c r="F25" s="182">
        <f t="shared" si="0"/>
        <v>-57.070989379541643</v>
      </c>
    </row>
    <row r="26" spans="1:22" ht="15.6" customHeight="1" x14ac:dyDescent="0.25">
      <c r="A26" s="179" t="s">
        <v>153</v>
      </c>
      <c r="B26" s="180">
        <v>2211</v>
      </c>
      <c r="C26" s="180">
        <v>2643</v>
      </c>
      <c r="D26" s="180">
        <v>9690</v>
      </c>
      <c r="E26" s="180">
        <v>9384</v>
      </c>
      <c r="F26" s="182">
        <f t="shared" si="0"/>
        <v>-3.1578947368421098</v>
      </c>
    </row>
    <row r="27" spans="1:22" ht="15.6" customHeight="1" x14ac:dyDescent="0.25">
      <c r="A27" s="179" t="s">
        <v>165</v>
      </c>
      <c r="B27" s="180">
        <v>1771</v>
      </c>
      <c r="C27" s="180">
        <v>2463</v>
      </c>
      <c r="D27" s="180">
        <v>11340</v>
      </c>
      <c r="E27" s="180">
        <v>13676</v>
      </c>
      <c r="F27" s="182">
        <f t="shared" si="0"/>
        <v>20.599647266313937</v>
      </c>
    </row>
    <row r="28" spans="1:22" ht="15.6" customHeight="1" x14ac:dyDescent="0.25">
      <c r="A28" s="179" t="s">
        <v>168</v>
      </c>
      <c r="B28" s="180">
        <v>55110</v>
      </c>
      <c r="C28" s="180">
        <v>56376</v>
      </c>
      <c r="D28" s="180">
        <v>405603</v>
      </c>
      <c r="E28" s="180">
        <v>347138</v>
      </c>
      <c r="F28" s="182">
        <f t="shared" si="0"/>
        <v>-14.414341116806341</v>
      </c>
    </row>
    <row r="29" spans="1:22" ht="15.6" customHeight="1" x14ac:dyDescent="0.25">
      <c r="A29" s="179" t="s">
        <v>169</v>
      </c>
      <c r="B29" s="180">
        <v>4912</v>
      </c>
      <c r="C29" s="180">
        <v>3328</v>
      </c>
      <c r="D29" s="180">
        <v>23107</v>
      </c>
      <c r="E29" s="180">
        <v>21974</v>
      </c>
      <c r="F29" s="182">
        <f t="shared" si="0"/>
        <v>-4.9032760635305266</v>
      </c>
    </row>
    <row r="30" spans="1:22" ht="15.6" customHeight="1" x14ac:dyDescent="0.25">
      <c r="A30" s="179" t="s">
        <v>170</v>
      </c>
      <c r="B30" s="180">
        <v>2455</v>
      </c>
      <c r="C30" s="180">
        <v>3480</v>
      </c>
      <c r="D30" s="180">
        <v>13298</v>
      </c>
      <c r="E30" s="180">
        <v>16016</v>
      </c>
      <c r="F30" s="182">
        <f t="shared" si="0"/>
        <v>20.43916378402767</v>
      </c>
    </row>
    <row r="31" spans="1:22" ht="15.6" customHeight="1" x14ac:dyDescent="0.25">
      <c r="A31" s="179" t="s">
        <v>171</v>
      </c>
      <c r="B31" s="180">
        <v>8872</v>
      </c>
      <c r="C31" s="180">
        <v>9946</v>
      </c>
      <c r="D31" s="180">
        <v>45211</v>
      </c>
      <c r="E31" s="180">
        <v>40961</v>
      </c>
      <c r="F31" s="182">
        <f t="shared" si="0"/>
        <v>-9.4003671672822975</v>
      </c>
    </row>
    <row r="32" spans="1:22" ht="15.6" customHeight="1" x14ac:dyDescent="0.25">
      <c r="A32" s="179" t="s">
        <v>172</v>
      </c>
      <c r="B32" s="180">
        <v>87465</v>
      </c>
      <c r="C32" s="180">
        <v>65526</v>
      </c>
      <c r="D32" s="180">
        <v>256185</v>
      </c>
      <c r="E32" s="180">
        <v>207517</v>
      </c>
      <c r="F32" s="182">
        <f t="shared" si="0"/>
        <v>-18.997209048148804</v>
      </c>
      <c r="P32" s="183"/>
      <c r="Q32" s="183"/>
      <c r="R32" s="184"/>
      <c r="S32" s="184"/>
      <c r="U32" s="183"/>
      <c r="V32" s="183"/>
    </row>
    <row r="33" spans="1:19" ht="15.6" customHeight="1" x14ac:dyDescent="0.25">
      <c r="A33" s="179" t="s">
        <v>173</v>
      </c>
      <c r="B33" s="180">
        <v>15891</v>
      </c>
      <c r="C33" s="180">
        <v>5455</v>
      </c>
      <c r="D33" s="180">
        <v>49848</v>
      </c>
      <c r="E33" s="180">
        <v>42089</v>
      </c>
      <c r="F33" s="182">
        <f t="shared" si="0"/>
        <v>-15.565318568448077</v>
      </c>
      <c r="P33" s="184"/>
      <c r="Q33" s="184"/>
      <c r="R33" s="183"/>
      <c r="S33" s="183"/>
    </row>
    <row r="34" spans="1:19" ht="15.6" customHeight="1" x14ac:dyDescent="0.25">
      <c r="A34" s="179" t="s">
        <v>174</v>
      </c>
      <c r="B34" s="180">
        <v>733</v>
      </c>
      <c r="C34" s="180">
        <v>167</v>
      </c>
      <c r="D34" s="180">
        <v>4178</v>
      </c>
      <c r="E34" s="180">
        <v>2573</v>
      </c>
      <c r="F34" s="182">
        <f t="shared" si="0"/>
        <v>-38.4155098133078</v>
      </c>
    </row>
    <row r="35" spans="1:19" ht="15.6" customHeight="1" x14ac:dyDescent="0.25">
      <c r="A35" s="147" t="s">
        <v>154</v>
      </c>
      <c r="B35" s="67">
        <f>SUM(B7:B34)</f>
        <v>1075101</v>
      </c>
      <c r="C35" s="68">
        <f>SUM(C7:C34)</f>
        <v>938863</v>
      </c>
      <c r="D35" s="169">
        <f>SUM(D7:D34)</f>
        <v>4913327</v>
      </c>
      <c r="E35" s="169">
        <f>SUM(E7:E34)</f>
        <v>4538120</v>
      </c>
      <c r="F35" s="131">
        <f>E35*100/D35-100</f>
        <v>-7.6365159493760473</v>
      </c>
    </row>
    <row r="36" spans="1:19" ht="15.6" customHeight="1" x14ac:dyDescent="0.25">
      <c r="A36" s="64" t="s">
        <v>160</v>
      </c>
      <c r="B36" s="63"/>
      <c r="D36" s="13"/>
      <c r="F36" s="23"/>
    </row>
  </sheetData>
  <mergeCells count="3">
    <mergeCell ref="B5:C5"/>
    <mergeCell ref="D5:F5"/>
    <mergeCell ref="A5:A6"/>
  </mergeCells>
  <conditionalFormatting sqref="A7:F34">
    <cfRule type="expression" dxfId="53" priority="1">
      <formula>MOD(ROW(),2)=0</formula>
    </cfRule>
  </conditionalFormatting>
  <conditionalFormatting sqref="F35">
    <cfRule type="expression" dxfId="52" priority="3">
      <formula>F35&lt;0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791D25-07A3-456B-9A56-339E4FA33B1B}">
  <sheetPr codeName="Hoja14">
    <pageSetUpPr fitToPage="1"/>
  </sheetPr>
  <dimension ref="A1:V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  <col min="16" max="19" width="8.85546875" customWidth="1"/>
  </cols>
  <sheetData>
    <row r="1" spans="1:14" ht="19.149999999999999" customHeight="1" x14ac:dyDescent="0.35">
      <c r="A1" s="32" t="s">
        <v>62</v>
      </c>
      <c r="E1" s="5"/>
      <c r="H1" s="4"/>
      <c r="I1" s="4"/>
      <c r="J1" s="4"/>
      <c r="K1" s="4"/>
      <c r="L1" s="4"/>
      <c r="M1" s="4"/>
    </row>
    <row r="2" spans="1:14" ht="15.6" customHeight="1" x14ac:dyDescent="0.3">
      <c r="A2" s="130"/>
      <c r="H2" s="3"/>
      <c r="I2" s="3"/>
      <c r="J2" s="3"/>
      <c r="K2" s="3"/>
      <c r="L2" s="3"/>
      <c r="M2" s="3"/>
    </row>
    <row r="3" spans="1:14" ht="15.6" customHeight="1" x14ac:dyDescent="0.3">
      <c r="H3" s="3"/>
      <c r="I3" s="3"/>
      <c r="J3" s="3"/>
      <c r="K3" s="3"/>
      <c r="L3" s="3"/>
      <c r="M3" s="3"/>
    </row>
    <row r="4" spans="1:14" ht="15.6" customHeight="1" x14ac:dyDescent="0.25">
      <c r="A4" s="31" t="s">
        <v>51</v>
      </c>
    </row>
    <row r="5" spans="1:14" ht="15.6" customHeight="1" x14ac:dyDescent="0.25">
      <c r="A5" s="273" t="s">
        <v>1</v>
      </c>
      <c r="B5" s="260" t="s">
        <v>175</v>
      </c>
      <c r="C5" s="260"/>
      <c r="D5" s="260" t="s">
        <v>0</v>
      </c>
      <c r="E5" s="260"/>
      <c r="F5" s="260"/>
      <c r="G5" s="6"/>
      <c r="M5" s="33"/>
      <c r="N5" s="65" t="str">
        <f>'Resumen general'!I4</f>
        <v>Fecha: 23/06/2025</v>
      </c>
    </row>
    <row r="6" spans="1:14" ht="15.6" customHeight="1" x14ac:dyDescent="0.25">
      <c r="A6" s="273"/>
      <c r="B6" s="155">
        <v>2024</v>
      </c>
      <c r="C6" s="155">
        <v>2025</v>
      </c>
      <c r="D6" s="155">
        <v>2024</v>
      </c>
      <c r="E6" s="155">
        <v>2025</v>
      </c>
      <c r="F6" s="145" t="s">
        <v>7</v>
      </c>
      <c r="G6" s="6"/>
    </row>
    <row r="7" spans="1:14" ht="15.6" customHeight="1" x14ac:dyDescent="0.25">
      <c r="A7" s="179" t="s">
        <v>18</v>
      </c>
      <c r="B7" s="180">
        <v>1792</v>
      </c>
      <c r="C7" s="180">
        <v>1962</v>
      </c>
      <c r="D7" s="180">
        <v>9462</v>
      </c>
      <c r="E7" s="180">
        <v>11089</v>
      </c>
      <c r="F7" s="182">
        <f>((E7*100)/D7)-100</f>
        <v>17.195096174170359</v>
      </c>
      <c r="G7" s="36"/>
    </row>
    <row r="8" spans="1:14" ht="15.6" customHeight="1" x14ac:dyDescent="0.25">
      <c r="A8" s="179" t="s">
        <v>11</v>
      </c>
      <c r="B8" s="180">
        <v>78</v>
      </c>
      <c r="C8" s="180">
        <v>134</v>
      </c>
      <c r="D8" s="180">
        <v>495</v>
      </c>
      <c r="E8" s="180">
        <v>642</v>
      </c>
      <c r="F8" s="182">
        <f t="shared" ref="F8:F34" si="0">((E8*100)/D8)-100</f>
        <v>29.696969696969688</v>
      </c>
      <c r="G8" s="6"/>
    </row>
    <row r="9" spans="1:14" ht="15.6" customHeight="1" x14ac:dyDescent="0.25">
      <c r="A9" s="179" t="s">
        <v>8</v>
      </c>
      <c r="B9" s="180">
        <v>3000</v>
      </c>
      <c r="C9" s="180">
        <v>2512</v>
      </c>
      <c r="D9" s="180">
        <v>13364</v>
      </c>
      <c r="E9" s="180">
        <v>10012</v>
      </c>
      <c r="F9" s="182">
        <f t="shared" si="0"/>
        <v>-25.082310685423522</v>
      </c>
      <c r="G9" s="6"/>
    </row>
    <row r="10" spans="1:14" ht="15.6" customHeight="1" x14ac:dyDescent="0.25">
      <c r="A10" s="179" t="s">
        <v>10</v>
      </c>
      <c r="B10" s="180">
        <v>1496</v>
      </c>
      <c r="C10" s="180">
        <v>824</v>
      </c>
      <c r="D10" s="180">
        <v>5645</v>
      </c>
      <c r="E10" s="180">
        <v>5303</v>
      </c>
      <c r="F10" s="182">
        <f t="shared" si="0"/>
        <v>-6.0584588131089419</v>
      </c>
    </row>
    <row r="11" spans="1:14" ht="15.6" customHeight="1" x14ac:dyDescent="0.25">
      <c r="A11" s="179" t="s">
        <v>9</v>
      </c>
      <c r="B11" s="180">
        <v>245989</v>
      </c>
      <c r="C11" s="180">
        <v>220916</v>
      </c>
      <c r="D11" s="180">
        <v>1441751</v>
      </c>
      <c r="E11" s="180">
        <v>1161568</v>
      </c>
      <c r="F11" s="182">
        <f t="shared" si="0"/>
        <v>-19.43352215465778</v>
      </c>
    </row>
    <row r="12" spans="1:14" ht="15.6" customHeight="1" x14ac:dyDescent="0.25">
      <c r="A12" s="179" t="s">
        <v>6</v>
      </c>
      <c r="B12" s="180">
        <v>1901</v>
      </c>
      <c r="C12" s="180">
        <v>3247</v>
      </c>
      <c r="D12" s="180">
        <v>12789</v>
      </c>
      <c r="E12" s="180">
        <v>11014</v>
      </c>
      <c r="F12" s="182">
        <f t="shared" si="0"/>
        <v>-13.879114864336543</v>
      </c>
    </row>
    <row r="13" spans="1:14" ht="15.6" customHeight="1" x14ac:dyDescent="0.25">
      <c r="A13" s="179" t="s">
        <v>167</v>
      </c>
      <c r="B13" s="180">
        <v>32</v>
      </c>
      <c r="C13" s="180">
        <v>12</v>
      </c>
      <c r="D13" s="180">
        <v>476</v>
      </c>
      <c r="E13" s="180">
        <v>74</v>
      </c>
      <c r="F13" s="182">
        <f t="shared" si="0"/>
        <v>-84.453781512605048</v>
      </c>
    </row>
    <row r="14" spans="1:14" ht="15.6" customHeight="1" x14ac:dyDescent="0.25">
      <c r="A14" s="179" t="s">
        <v>150</v>
      </c>
      <c r="B14" s="180">
        <v>155798</v>
      </c>
      <c r="C14" s="180">
        <v>124253</v>
      </c>
      <c r="D14" s="180">
        <v>574046</v>
      </c>
      <c r="E14" s="180">
        <v>534745</v>
      </c>
      <c r="F14" s="182">
        <f t="shared" si="0"/>
        <v>-6.8463154520717922</v>
      </c>
    </row>
    <row r="15" spans="1:14" ht="15.6" customHeight="1" x14ac:dyDescent="0.25">
      <c r="A15" s="179" t="s">
        <v>147</v>
      </c>
      <c r="B15" s="180">
        <v>7586</v>
      </c>
      <c r="C15" s="180">
        <v>2218</v>
      </c>
      <c r="D15" s="180">
        <v>30790</v>
      </c>
      <c r="E15" s="180">
        <v>8536</v>
      </c>
      <c r="F15" s="182">
        <f t="shared" si="0"/>
        <v>-72.276713218577456</v>
      </c>
    </row>
    <row r="16" spans="1:14" ht="15.6" customHeight="1" x14ac:dyDescent="0.5">
      <c r="A16" s="179" t="s">
        <v>146</v>
      </c>
      <c r="B16" s="180">
        <v>1001</v>
      </c>
      <c r="C16" s="180">
        <v>3838</v>
      </c>
      <c r="D16" s="180">
        <v>3636</v>
      </c>
      <c r="E16" s="180">
        <v>12127</v>
      </c>
      <c r="F16" s="182">
        <f t="shared" si="0"/>
        <v>233.52585258525852</v>
      </c>
      <c r="G16" s="1"/>
    </row>
    <row r="17" spans="1:22" ht="15.6" customHeight="1" x14ac:dyDescent="0.35">
      <c r="A17" s="179" t="s">
        <v>152</v>
      </c>
      <c r="B17" s="180">
        <v>0</v>
      </c>
      <c r="C17" s="180">
        <v>0</v>
      </c>
      <c r="D17" s="180">
        <v>0</v>
      </c>
      <c r="E17" s="180">
        <v>0</v>
      </c>
      <c r="F17" s="182"/>
      <c r="G17" s="2"/>
    </row>
    <row r="18" spans="1:22" ht="15.6" customHeight="1" x14ac:dyDescent="0.25">
      <c r="A18" s="179" t="s">
        <v>149</v>
      </c>
      <c r="B18" s="180">
        <v>41960</v>
      </c>
      <c r="C18" s="180">
        <v>71184</v>
      </c>
      <c r="D18" s="180">
        <v>190407</v>
      </c>
      <c r="E18" s="180">
        <v>297832</v>
      </c>
      <c r="F18" s="182">
        <f t="shared" si="0"/>
        <v>56.418619063374763</v>
      </c>
    </row>
    <row r="19" spans="1:22" ht="15.6" customHeight="1" x14ac:dyDescent="0.25">
      <c r="A19" s="179" t="s">
        <v>145</v>
      </c>
      <c r="B19" s="180">
        <v>944</v>
      </c>
      <c r="C19" s="180">
        <v>461</v>
      </c>
      <c r="D19" s="180">
        <v>3097</v>
      </c>
      <c r="E19" s="180">
        <v>2885</v>
      </c>
      <c r="F19" s="182">
        <f t="shared" si="0"/>
        <v>-6.8453341943816639</v>
      </c>
    </row>
    <row r="20" spans="1:22" ht="15.6" customHeight="1" x14ac:dyDescent="0.25">
      <c r="A20" s="179" t="s">
        <v>144</v>
      </c>
      <c r="B20" s="180">
        <v>0</v>
      </c>
      <c r="C20" s="180">
        <v>0</v>
      </c>
      <c r="D20" s="180">
        <v>12633</v>
      </c>
      <c r="E20" s="180">
        <v>0</v>
      </c>
      <c r="F20" s="182">
        <f t="shared" si="0"/>
        <v>-100</v>
      </c>
    </row>
    <row r="21" spans="1:22" ht="15.6" customHeight="1" x14ac:dyDescent="0.25">
      <c r="A21" s="179" t="s">
        <v>151</v>
      </c>
      <c r="B21" s="180">
        <v>14739</v>
      </c>
      <c r="C21" s="180">
        <v>3142</v>
      </c>
      <c r="D21" s="180">
        <v>50525</v>
      </c>
      <c r="E21" s="180">
        <v>40637</v>
      </c>
      <c r="F21" s="182">
        <f t="shared" si="0"/>
        <v>-19.57050964868877</v>
      </c>
    </row>
    <row r="22" spans="1:22" ht="15.6" customHeight="1" x14ac:dyDescent="0.25">
      <c r="A22" s="179" t="s">
        <v>148</v>
      </c>
      <c r="B22" s="180">
        <v>282447</v>
      </c>
      <c r="C22" s="180">
        <v>232686</v>
      </c>
      <c r="D22" s="180">
        <v>1155103</v>
      </c>
      <c r="E22" s="180">
        <v>1160694</v>
      </c>
      <c r="F22" s="182">
        <f t="shared" si="0"/>
        <v>0.48402609983698142</v>
      </c>
    </row>
    <row r="23" spans="1:22" ht="15.6" customHeight="1" x14ac:dyDescent="0.25">
      <c r="A23" s="179" t="s">
        <v>142</v>
      </c>
      <c r="B23" s="180">
        <v>2743</v>
      </c>
      <c r="C23" s="180">
        <v>1254</v>
      </c>
      <c r="D23" s="180">
        <v>13681</v>
      </c>
      <c r="E23" s="180">
        <v>13368</v>
      </c>
      <c r="F23" s="182">
        <f t="shared" si="0"/>
        <v>-2.2878444558146356</v>
      </c>
    </row>
    <row r="24" spans="1:22" ht="15.6" customHeight="1" x14ac:dyDescent="0.25">
      <c r="A24" s="179" t="s">
        <v>143</v>
      </c>
      <c r="B24" s="180">
        <v>1332</v>
      </c>
      <c r="C24" s="180">
        <v>0</v>
      </c>
      <c r="D24" s="180">
        <v>5800</v>
      </c>
      <c r="E24" s="180">
        <v>5735</v>
      </c>
      <c r="F24" s="182">
        <f t="shared" si="0"/>
        <v>-1.1206896551724128</v>
      </c>
    </row>
    <row r="25" spans="1:22" ht="15.6" customHeight="1" x14ac:dyDescent="0.25">
      <c r="A25" s="179" t="s">
        <v>141</v>
      </c>
      <c r="B25" s="180">
        <v>0</v>
      </c>
      <c r="C25" s="180">
        <v>0</v>
      </c>
      <c r="D25" s="180">
        <v>0</v>
      </c>
      <c r="E25" s="180">
        <v>0</v>
      </c>
      <c r="F25" s="182"/>
    </row>
    <row r="26" spans="1:22" ht="15.6" customHeight="1" x14ac:dyDescent="0.25">
      <c r="A26" s="179" t="s">
        <v>153</v>
      </c>
      <c r="B26" s="180">
        <v>987</v>
      </c>
      <c r="C26" s="180">
        <v>1665</v>
      </c>
      <c r="D26" s="180">
        <v>5562</v>
      </c>
      <c r="E26" s="180">
        <v>6124</v>
      </c>
      <c r="F26" s="182">
        <f t="shared" si="0"/>
        <v>10.104279036317877</v>
      </c>
    </row>
    <row r="27" spans="1:22" ht="15.6" customHeight="1" x14ac:dyDescent="0.25">
      <c r="A27" s="179" t="s">
        <v>165</v>
      </c>
      <c r="B27" s="180">
        <v>553</v>
      </c>
      <c r="C27" s="180">
        <v>848</v>
      </c>
      <c r="D27" s="180">
        <v>4476</v>
      </c>
      <c r="E27" s="180">
        <v>3971</v>
      </c>
      <c r="F27" s="182">
        <f t="shared" si="0"/>
        <v>-11.282394995531732</v>
      </c>
    </row>
    <row r="28" spans="1:22" ht="15.6" customHeight="1" x14ac:dyDescent="0.25">
      <c r="A28" s="179" t="s">
        <v>168</v>
      </c>
      <c r="B28" s="180">
        <v>49818</v>
      </c>
      <c r="C28" s="180">
        <v>53462</v>
      </c>
      <c r="D28" s="180">
        <v>335295</v>
      </c>
      <c r="E28" s="180">
        <v>284430</v>
      </c>
      <c r="F28" s="182">
        <f t="shared" si="0"/>
        <v>-15.170223236254643</v>
      </c>
    </row>
    <row r="29" spans="1:22" ht="15.6" customHeight="1" x14ac:dyDescent="0.25">
      <c r="A29" s="179" t="s">
        <v>169</v>
      </c>
      <c r="B29" s="180">
        <v>2588</v>
      </c>
      <c r="C29" s="180">
        <v>2600</v>
      </c>
      <c r="D29" s="180">
        <v>15425</v>
      </c>
      <c r="E29" s="180">
        <v>13407</v>
      </c>
      <c r="F29" s="182">
        <f t="shared" si="0"/>
        <v>-13.082658022690438</v>
      </c>
    </row>
    <row r="30" spans="1:22" ht="15.6" customHeight="1" x14ac:dyDescent="0.25">
      <c r="A30" s="179" t="s">
        <v>170</v>
      </c>
      <c r="B30" s="180">
        <v>1058</v>
      </c>
      <c r="C30" s="180">
        <v>1157</v>
      </c>
      <c r="D30" s="180">
        <v>6883</v>
      </c>
      <c r="E30" s="180">
        <v>7048</v>
      </c>
      <c r="F30" s="182">
        <f t="shared" si="0"/>
        <v>2.3972105186691834</v>
      </c>
    </row>
    <row r="31" spans="1:22" ht="15.6" customHeight="1" x14ac:dyDescent="0.25">
      <c r="A31" s="179" t="s">
        <v>171</v>
      </c>
      <c r="B31" s="180">
        <v>1840</v>
      </c>
      <c r="C31" s="180">
        <v>3470</v>
      </c>
      <c r="D31" s="180">
        <v>16531</v>
      </c>
      <c r="E31" s="180">
        <v>13478</v>
      </c>
      <c r="F31" s="182">
        <f t="shared" si="0"/>
        <v>-18.468332224305854</v>
      </c>
    </row>
    <row r="32" spans="1:22" ht="15.6" customHeight="1" x14ac:dyDescent="0.25">
      <c r="A32" s="179" t="s">
        <v>172</v>
      </c>
      <c r="B32" s="180">
        <v>80378</v>
      </c>
      <c r="C32" s="180">
        <v>62994</v>
      </c>
      <c r="D32" s="180">
        <v>230032</v>
      </c>
      <c r="E32" s="180">
        <v>167155</v>
      </c>
      <c r="F32" s="182">
        <f t="shared" si="0"/>
        <v>-27.33402309243931</v>
      </c>
      <c r="P32" s="183"/>
      <c r="Q32" s="183"/>
      <c r="R32" s="184"/>
      <c r="S32" s="184"/>
      <c r="U32" s="183"/>
      <c r="V32" s="183"/>
    </row>
    <row r="33" spans="1:19" ht="15.6" customHeight="1" x14ac:dyDescent="0.25">
      <c r="A33" s="179" t="s">
        <v>173</v>
      </c>
      <c r="B33" s="180">
        <v>11094</v>
      </c>
      <c r="C33" s="180">
        <v>700</v>
      </c>
      <c r="D33" s="180">
        <v>27091</v>
      </c>
      <c r="E33" s="180">
        <v>19515</v>
      </c>
      <c r="F33" s="182">
        <f t="shared" si="0"/>
        <v>-27.965006828836138</v>
      </c>
      <c r="P33" s="184"/>
      <c r="Q33" s="184"/>
      <c r="R33" s="183"/>
      <c r="S33" s="183"/>
    </row>
    <row r="34" spans="1:19" ht="15.6" customHeight="1" x14ac:dyDescent="0.25">
      <c r="A34" s="179" t="s">
        <v>174</v>
      </c>
      <c r="B34" s="180">
        <v>261</v>
      </c>
      <c r="C34" s="180">
        <v>51</v>
      </c>
      <c r="D34" s="180">
        <v>1336</v>
      </c>
      <c r="E34" s="180">
        <v>877</v>
      </c>
      <c r="F34" s="182">
        <f t="shared" si="0"/>
        <v>-34.356287425149702</v>
      </c>
    </row>
    <row r="35" spans="1:19" ht="15.6" customHeight="1" x14ac:dyDescent="0.25">
      <c r="A35" s="147" t="s">
        <v>154</v>
      </c>
      <c r="B35" s="67">
        <f>SUM(B7:B34)</f>
        <v>911415</v>
      </c>
      <c r="C35" s="68">
        <f>SUM(C7:C34)</f>
        <v>795590</v>
      </c>
      <c r="D35" s="67">
        <f>SUM(D7:D34)</f>
        <v>4166331</v>
      </c>
      <c r="E35" s="69">
        <f>SUM(E7:E34)</f>
        <v>3792266</v>
      </c>
      <c r="F35" s="131">
        <f>E35*100/D35-100</f>
        <v>-8.9782832905018779</v>
      </c>
    </row>
    <row r="36" spans="1:19" ht="15.6" customHeight="1" x14ac:dyDescent="0.25">
      <c r="A36" s="64" t="s">
        <v>83</v>
      </c>
      <c r="B36" s="63"/>
      <c r="D36" s="13"/>
    </row>
  </sheetData>
  <mergeCells count="3">
    <mergeCell ref="B5:C5"/>
    <mergeCell ref="D5:F5"/>
    <mergeCell ref="A5:A6"/>
  </mergeCells>
  <conditionalFormatting sqref="A7:F34">
    <cfRule type="expression" dxfId="51" priority="1">
      <formula>MOD(ROW(),2)=0</formula>
    </cfRule>
  </conditionalFormatting>
  <conditionalFormatting sqref="F35">
    <cfRule type="expression" dxfId="50" priority="3">
      <formula>F35&lt;0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371C4A-D3D3-4163-A3BB-24502ABE542E}">
  <sheetPr codeName="Hoja15">
    <pageSetUpPr fitToPage="1"/>
  </sheetPr>
  <dimension ref="A1:V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  <col min="16" max="19" width="8.85546875" customWidth="1"/>
  </cols>
  <sheetData>
    <row r="1" spans="1:14" ht="19.149999999999999" customHeight="1" x14ac:dyDescent="0.35">
      <c r="A1" s="32" t="s">
        <v>63</v>
      </c>
      <c r="E1" s="5"/>
      <c r="H1" s="4"/>
      <c r="I1" s="4"/>
      <c r="J1" s="4"/>
      <c r="K1" s="4"/>
      <c r="L1" s="4"/>
      <c r="M1" s="4"/>
    </row>
    <row r="2" spans="1:14" ht="15.6" customHeight="1" x14ac:dyDescent="0.3">
      <c r="A2" s="130"/>
      <c r="H2" s="3"/>
      <c r="I2" s="3"/>
      <c r="J2" s="3"/>
      <c r="K2" s="3"/>
      <c r="L2" s="3"/>
      <c r="M2" s="3"/>
    </row>
    <row r="3" spans="1:14" ht="15.6" customHeight="1" x14ac:dyDescent="0.3">
      <c r="H3" s="3"/>
      <c r="I3" s="3"/>
      <c r="J3" s="3"/>
      <c r="K3" s="3"/>
      <c r="L3" s="3"/>
      <c r="M3" s="3"/>
    </row>
    <row r="4" spans="1:14" ht="15.6" customHeight="1" x14ac:dyDescent="0.25">
      <c r="A4" s="31" t="s">
        <v>51</v>
      </c>
    </row>
    <row r="5" spans="1:14" ht="15.6" customHeight="1" x14ac:dyDescent="0.25">
      <c r="A5" s="273" t="s">
        <v>1</v>
      </c>
      <c r="B5" s="260" t="s">
        <v>175</v>
      </c>
      <c r="C5" s="260"/>
      <c r="D5" s="260" t="s">
        <v>0</v>
      </c>
      <c r="E5" s="260"/>
      <c r="F5" s="260"/>
      <c r="G5" s="6"/>
      <c r="M5" s="33"/>
      <c r="N5" s="65" t="str">
        <f>'Resumen general'!I4</f>
        <v>Fecha: 23/06/2025</v>
      </c>
    </row>
    <row r="6" spans="1:14" ht="15.6" customHeight="1" x14ac:dyDescent="0.25">
      <c r="A6" s="273"/>
      <c r="B6" s="155">
        <v>2024</v>
      </c>
      <c r="C6" s="155">
        <v>2025</v>
      </c>
      <c r="D6" s="155">
        <v>2024</v>
      </c>
      <c r="E6" s="155">
        <v>2025</v>
      </c>
      <c r="F6" s="145" t="s">
        <v>7</v>
      </c>
      <c r="G6" s="6"/>
    </row>
    <row r="7" spans="1:14" ht="15.6" customHeight="1" x14ac:dyDescent="0.25">
      <c r="A7" s="179" t="s">
        <v>18</v>
      </c>
      <c r="B7" s="180">
        <v>0</v>
      </c>
      <c r="C7" s="180">
        <v>0</v>
      </c>
      <c r="D7" s="180">
        <v>0</v>
      </c>
      <c r="E7" s="180">
        <v>0</v>
      </c>
      <c r="F7" s="182"/>
      <c r="G7" s="36"/>
    </row>
    <row r="8" spans="1:14" ht="15.6" customHeight="1" x14ac:dyDescent="0.25">
      <c r="A8" s="179" t="s">
        <v>11</v>
      </c>
      <c r="B8" s="180">
        <v>0</v>
      </c>
      <c r="C8" s="180">
        <v>0</v>
      </c>
      <c r="D8" s="180">
        <v>0</v>
      </c>
      <c r="E8" s="180">
        <v>0</v>
      </c>
      <c r="F8" s="182"/>
      <c r="G8" s="6"/>
    </row>
    <row r="9" spans="1:14" ht="15.6" customHeight="1" x14ac:dyDescent="0.25">
      <c r="A9" s="179" t="s">
        <v>8</v>
      </c>
      <c r="B9" s="180">
        <v>0</v>
      </c>
      <c r="C9" s="180">
        <v>0</v>
      </c>
      <c r="D9" s="180">
        <v>0</v>
      </c>
      <c r="E9" s="180">
        <v>0</v>
      </c>
      <c r="F9" s="182"/>
      <c r="G9" s="6"/>
    </row>
    <row r="10" spans="1:14" ht="15.6" customHeight="1" x14ac:dyDescent="0.25">
      <c r="A10" s="179" t="s">
        <v>10</v>
      </c>
      <c r="B10" s="180">
        <v>0</v>
      </c>
      <c r="C10" s="180">
        <v>0</v>
      </c>
      <c r="D10" s="180">
        <v>0</v>
      </c>
      <c r="E10" s="180">
        <v>14700</v>
      </c>
      <c r="F10" s="182"/>
    </row>
    <row r="11" spans="1:14" ht="15.6" customHeight="1" x14ac:dyDescent="0.25">
      <c r="A11" s="179" t="s">
        <v>9</v>
      </c>
      <c r="B11" s="180">
        <v>248498</v>
      </c>
      <c r="C11" s="180">
        <v>257608</v>
      </c>
      <c r="D11" s="180">
        <v>1521093</v>
      </c>
      <c r="E11" s="180">
        <v>1351973</v>
      </c>
      <c r="F11" s="182">
        <f t="shared" ref="F11:F31" si="0">((E11*100)/D11)-100</f>
        <v>-11.118320839028257</v>
      </c>
    </row>
    <row r="12" spans="1:14" ht="15.6" customHeight="1" x14ac:dyDescent="0.25">
      <c r="A12" s="179" t="s">
        <v>6</v>
      </c>
      <c r="B12" s="180">
        <v>0</v>
      </c>
      <c r="C12" s="180">
        <v>0</v>
      </c>
      <c r="D12" s="180">
        <v>0</v>
      </c>
      <c r="E12" s="180">
        <v>0</v>
      </c>
      <c r="F12" s="182"/>
    </row>
    <row r="13" spans="1:14" ht="15.6" customHeight="1" x14ac:dyDescent="0.25">
      <c r="A13" s="179" t="s">
        <v>167</v>
      </c>
      <c r="B13" s="180">
        <v>0</v>
      </c>
      <c r="C13" s="180">
        <v>0</v>
      </c>
      <c r="D13" s="180">
        <v>0</v>
      </c>
      <c r="E13" s="180">
        <v>0</v>
      </c>
      <c r="F13" s="182"/>
    </row>
    <row r="14" spans="1:14" ht="15.6" customHeight="1" x14ac:dyDescent="0.25">
      <c r="A14" s="179" t="s">
        <v>150</v>
      </c>
      <c r="B14" s="180">
        <v>0</v>
      </c>
      <c r="C14" s="180">
        <v>0</v>
      </c>
      <c r="D14" s="180">
        <v>0</v>
      </c>
      <c r="E14" s="180">
        <v>0</v>
      </c>
      <c r="F14" s="182"/>
    </row>
    <row r="15" spans="1:14" ht="15.6" customHeight="1" x14ac:dyDescent="0.25">
      <c r="A15" s="179" t="s">
        <v>147</v>
      </c>
      <c r="B15" s="180">
        <v>0</v>
      </c>
      <c r="C15" s="180">
        <v>0</v>
      </c>
      <c r="D15" s="180">
        <v>0</v>
      </c>
      <c r="E15" s="180">
        <v>0</v>
      </c>
      <c r="F15" s="182"/>
    </row>
    <row r="16" spans="1:14" ht="15.6" customHeight="1" x14ac:dyDescent="0.5">
      <c r="A16" s="179" t="s">
        <v>146</v>
      </c>
      <c r="B16" s="180">
        <v>0</v>
      </c>
      <c r="C16" s="180">
        <v>0</v>
      </c>
      <c r="D16" s="180">
        <v>0</v>
      </c>
      <c r="E16" s="180">
        <v>0</v>
      </c>
      <c r="F16" s="182"/>
      <c r="G16" s="1"/>
    </row>
    <row r="17" spans="1:22" ht="15.6" customHeight="1" x14ac:dyDescent="0.35">
      <c r="A17" s="179" t="s">
        <v>152</v>
      </c>
      <c r="B17" s="180">
        <v>0</v>
      </c>
      <c r="C17" s="180">
        <v>0</v>
      </c>
      <c r="D17" s="180">
        <v>0</v>
      </c>
      <c r="E17" s="180">
        <v>0</v>
      </c>
      <c r="F17" s="182"/>
      <c r="G17" s="2"/>
    </row>
    <row r="18" spans="1:22" ht="15.6" customHeight="1" x14ac:dyDescent="0.25">
      <c r="A18" s="179" t="s">
        <v>149</v>
      </c>
      <c r="B18" s="180">
        <v>0</v>
      </c>
      <c r="C18" s="180">
        <v>0</v>
      </c>
      <c r="D18" s="180">
        <v>0</v>
      </c>
      <c r="E18" s="180">
        <v>0</v>
      </c>
      <c r="F18" s="182"/>
    </row>
    <row r="19" spans="1:22" ht="15.6" customHeight="1" x14ac:dyDescent="0.25">
      <c r="A19" s="179" t="s">
        <v>145</v>
      </c>
      <c r="B19" s="180">
        <v>0</v>
      </c>
      <c r="C19" s="180">
        <v>4994</v>
      </c>
      <c r="D19" s="180">
        <v>0</v>
      </c>
      <c r="E19" s="180">
        <v>4994</v>
      </c>
      <c r="F19" s="182"/>
    </row>
    <row r="20" spans="1:22" ht="15.6" customHeight="1" x14ac:dyDescent="0.25">
      <c r="A20" s="179" t="s">
        <v>144</v>
      </c>
      <c r="B20" s="180">
        <v>0</v>
      </c>
      <c r="C20" s="180">
        <v>0</v>
      </c>
      <c r="D20" s="180">
        <v>0</v>
      </c>
      <c r="E20" s="180">
        <v>0</v>
      </c>
      <c r="F20" s="182"/>
    </row>
    <row r="21" spans="1:22" ht="15.6" customHeight="1" x14ac:dyDescent="0.25">
      <c r="A21" s="179" t="s">
        <v>151</v>
      </c>
      <c r="B21" s="180">
        <v>6000</v>
      </c>
      <c r="C21" s="180">
        <v>13200</v>
      </c>
      <c r="D21" s="180">
        <v>26212</v>
      </c>
      <c r="E21" s="180">
        <v>66326</v>
      </c>
      <c r="F21" s="182">
        <f t="shared" si="0"/>
        <v>153.03677704867999</v>
      </c>
    </row>
    <row r="22" spans="1:22" ht="15.6" customHeight="1" x14ac:dyDescent="0.25">
      <c r="A22" s="179" t="s">
        <v>148</v>
      </c>
      <c r="B22" s="180">
        <v>16</v>
      </c>
      <c r="C22" s="180">
        <v>0</v>
      </c>
      <c r="D22" s="180">
        <v>28</v>
      </c>
      <c r="E22" s="180">
        <v>0</v>
      </c>
      <c r="F22" s="182">
        <f t="shared" si="0"/>
        <v>-100</v>
      </c>
    </row>
    <row r="23" spans="1:22" ht="15.6" customHeight="1" x14ac:dyDescent="0.25">
      <c r="A23" s="179" t="s">
        <v>142</v>
      </c>
      <c r="B23" s="180">
        <v>0</v>
      </c>
      <c r="C23" s="180">
        <v>0</v>
      </c>
      <c r="D23" s="180">
        <v>0</v>
      </c>
      <c r="E23" s="180">
        <v>0</v>
      </c>
      <c r="F23" s="182"/>
    </row>
    <row r="24" spans="1:22" ht="15.6" customHeight="1" x14ac:dyDescent="0.25">
      <c r="A24" s="179" t="s">
        <v>143</v>
      </c>
      <c r="B24" s="180">
        <v>0</v>
      </c>
      <c r="C24" s="180">
        <v>0</v>
      </c>
      <c r="D24" s="180">
        <v>0</v>
      </c>
      <c r="E24" s="180">
        <v>0</v>
      </c>
      <c r="F24" s="182"/>
    </row>
    <row r="25" spans="1:22" ht="15.6" customHeight="1" x14ac:dyDescent="0.25">
      <c r="A25" s="179" t="s">
        <v>141</v>
      </c>
      <c r="B25" s="180">
        <v>0</v>
      </c>
      <c r="C25" s="180">
        <v>0</v>
      </c>
      <c r="D25" s="180">
        <v>0</v>
      </c>
      <c r="E25" s="180">
        <v>0</v>
      </c>
      <c r="F25" s="182"/>
    </row>
    <row r="26" spans="1:22" ht="15.6" customHeight="1" x14ac:dyDescent="0.25">
      <c r="A26" s="179" t="s">
        <v>153</v>
      </c>
      <c r="B26" s="180">
        <v>0</v>
      </c>
      <c r="C26" s="180">
        <v>0</v>
      </c>
      <c r="D26" s="180">
        <v>0</v>
      </c>
      <c r="E26" s="180">
        <v>0</v>
      </c>
      <c r="F26" s="182"/>
    </row>
    <row r="27" spans="1:22" ht="15.6" customHeight="1" x14ac:dyDescent="0.25">
      <c r="A27" s="179" t="s">
        <v>165</v>
      </c>
      <c r="B27" s="180">
        <v>0</v>
      </c>
      <c r="C27" s="180">
        <v>0</v>
      </c>
      <c r="D27" s="180">
        <v>0</v>
      </c>
      <c r="E27" s="180">
        <v>0</v>
      </c>
      <c r="F27" s="182"/>
    </row>
    <row r="28" spans="1:22" ht="15.6" customHeight="1" x14ac:dyDescent="0.25">
      <c r="A28" s="179" t="s">
        <v>168</v>
      </c>
      <c r="B28" s="180">
        <v>132</v>
      </c>
      <c r="C28" s="180">
        <v>175</v>
      </c>
      <c r="D28" s="180">
        <v>746</v>
      </c>
      <c r="E28" s="180">
        <v>1202</v>
      </c>
      <c r="F28" s="182">
        <f t="shared" si="0"/>
        <v>61.126005361930282</v>
      </c>
    </row>
    <row r="29" spans="1:22" ht="15.6" customHeight="1" x14ac:dyDescent="0.25">
      <c r="A29" s="179" t="s">
        <v>169</v>
      </c>
      <c r="B29" s="180">
        <v>0</v>
      </c>
      <c r="C29" s="180">
        <v>0</v>
      </c>
      <c r="D29" s="180">
        <v>0</v>
      </c>
      <c r="E29" s="180">
        <v>0</v>
      </c>
      <c r="F29" s="182"/>
    </row>
    <row r="30" spans="1:22" ht="15.6" customHeight="1" x14ac:dyDescent="0.25">
      <c r="A30" s="179" t="s">
        <v>170</v>
      </c>
      <c r="B30" s="180">
        <v>0</v>
      </c>
      <c r="C30" s="180">
        <v>0</v>
      </c>
      <c r="D30" s="180">
        <v>0</v>
      </c>
      <c r="E30" s="180">
        <v>0</v>
      </c>
      <c r="F30" s="182"/>
    </row>
    <row r="31" spans="1:22" ht="15.6" customHeight="1" x14ac:dyDescent="0.25">
      <c r="A31" s="179" t="s">
        <v>171</v>
      </c>
      <c r="B31" s="180">
        <v>51028</v>
      </c>
      <c r="C31" s="180">
        <v>0</v>
      </c>
      <c r="D31" s="180">
        <v>53128</v>
      </c>
      <c r="E31" s="180">
        <v>67695</v>
      </c>
      <c r="F31" s="182">
        <f t="shared" si="0"/>
        <v>27.418686944737232</v>
      </c>
    </row>
    <row r="32" spans="1:22" ht="15.6" customHeight="1" x14ac:dyDescent="0.25">
      <c r="A32" s="179" t="s">
        <v>172</v>
      </c>
      <c r="B32" s="180">
        <v>0</v>
      </c>
      <c r="C32" s="180">
        <v>0</v>
      </c>
      <c r="D32" s="180">
        <v>0</v>
      </c>
      <c r="E32" s="180">
        <v>0</v>
      </c>
      <c r="F32" s="182"/>
      <c r="P32" s="183"/>
      <c r="Q32" s="183"/>
      <c r="R32" s="184"/>
      <c r="S32" s="184"/>
      <c r="U32" s="183"/>
      <c r="V32" s="183"/>
    </row>
    <row r="33" spans="1:19" ht="15.6" customHeight="1" x14ac:dyDescent="0.25">
      <c r="A33" s="179" t="s">
        <v>173</v>
      </c>
      <c r="B33" s="180">
        <v>0</v>
      </c>
      <c r="C33" s="180">
        <v>0</v>
      </c>
      <c r="D33" s="180">
        <v>0</v>
      </c>
      <c r="E33" s="180">
        <v>115</v>
      </c>
      <c r="F33" s="182"/>
      <c r="P33" s="184"/>
      <c r="Q33" s="184"/>
      <c r="R33" s="183"/>
      <c r="S33" s="183"/>
    </row>
    <row r="34" spans="1:19" ht="15.6" customHeight="1" x14ac:dyDescent="0.25">
      <c r="A34" s="179" t="s">
        <v>174</v>
      </c>
      <c r="B34" s="180">
        <v>0</v>
      </c>
      <c r="C34" s="180">
        <v>0</v>
      </c>
      <c r="D34" s="180">
        <v>0</v>
      </c>
      <c r="E34" s="180">
        <v>0</v>
      </c>
      <c r="F34" s="182"/>
    </row>
    <row r="35" spans="1:19" ht="15.6" customHeight="1" x14ac:dyDescent="0.25">
      <c r="A35" s="147" t="s">
        <v>154</v>
      </c>
      <c r="B35" s="67">
        <f>SUM(B7:B34)</f>
        <v>305674</v>
      </c>
      <c r="C35" s="68">
        <f>SUM(C7:C34)</f>
        <v>275977</v>
      </c>
      <c r="D35" s="169">
        <f>SUM(D7:D34)</f>
        <v>1601207</v>
      </c>
      <c r="E35" s="169">
        <f>SUM(E7:E34)</f>
        <v>1507005</v>
      </c>
      <c r="F35" s="131">
        <f>E35*100/D35-100</f>
        <v>-5.8831868709042681</v>
      </c>
    </row>
    <row r="36" spans="1:19" ht="15.6" customHeight="1" x14ac:dyDescent="0.25">
      <c r="A36" s="64" t="s">
        <v>52</v>
      </c>
      <c r="B36" s="63"/>
      <c r="D36" s="13"/>
      <c r="F36" s="23"/>
    </row>
  </sheetData>
  <mergeCells count="3">
    <mergeCell ref="B5:C5"/>
    <mergeCell ref="D5:F5"/>
    <mergeCell ref="A5:A6"/>
  </mergeCells>
  <conditionalFormatting sqref="A7:F34">
    <cfRule type="expression" dxfId="49" priority="1">
      <formula>MOD(ROW(),2)=0</formula>
    </cfRule>
  </conditionalFormatting>
  <conditionalFormatting sqref="F35">
    <cfRule type="expression" dxfId="48" priority="3">
      <formula>F35&lt;0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7FAEF6-B924-4E19-8271-47396990F110}">
  <sheetPr codeName="Hoja16">
    <pageSetUpPr fitToPage="1"/>
  </sheetPr>
  <dimension ref="A1:V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  <col min="16" max="19" width="8.85546875" customWidth="1"/>
  </cols>
  <sheetData>
    <row r="1" spans="1:14" ht="19.149999999999999" customHeight="1" x14ac:dyDescent="0.35">
      <c r="A1" s="32" t="s">
        <v>64</v>
      </c>
      <c r="E1" s="5"/>
      <c r="H1" s="4"/>
      <c r="I1" s="4"/>
      <c r="J1" s="4"/>
      <c r="K1" s="4"/>
      <c r="L1" s="4"/>
      <c r="M1" s="4"/>
    </row>
    <row r="2" spans="1:14" ht="15.6" customHeight="1" x14ac:dyDescent="0.3">
      <c r="A2" s="130"/>
      <c r="H2" s="3"/>
      <c r="I2" s="3"/>
      <c r="J2" s="3"/>
      <c r="K2" s="3"/>
      <c r="L2" s="3"/>
      <c r="M2" s="3"/>
    </row>
    <row r="3" spans="1:14" ht="15.6" customHeight="1" x14ac:dyDescent="0.3">
      <c r="H3" s="3"/>
      <c r="I3" s="3"/>
      <c r="J3" s="3"/>
      <c r="K3" s="3"/>
      <c r="L3" s="3"/>
      <c r="M3" s="3"/>
    </row>
    <row r="4" spans="1:14" ht="15.6" customHeight="1" x14ac:dyDescent="0.25">
      <c r="A4" s="31" t="s">
        <v>51</v>
      </c>
    </row>
    <row r="5" spans="1:14" ht="15.6" customHeight="1" x14ac:dyDescent="0.25">
      <c r="A5" s="273" t="s">
        <v>1</v>
      </c>
      <c r="B5" s="260" t="s">
        <v>175</v>
      </c>
      <c r="C5" s="260"/>
      <c r="D5" s="260" t="s">
        <v>0</v>
      </c>
      <c r="E5" s="260"/>
      <c r="F5" s="260"/>
      <c r="G5" s="6"/>
      <c r="M5" s="33"/>
      <c r="N5" s="65" t="str">
        <f>'Resumen general'!I4</f>
        <v>Fecha: 23/06/2025</v>
      </c>
    </row>
    <row r="6" spans="1:14" ht="15.6" customHeight="1" x14ac:dyDescent="0.25">
      <c r="A6" s="273"/>
      <c r="B6" s="155">
        <v>2024</v>
      </c>
      <c r="C6" s="155">
        <v>2025</v>
      </c>
      <c r="D6" s="155">
        <v>2024</v>
      </c>
      <c r="E6" s="155">
        <v>2025</v>
      </c>
      <c r="F6" s="145" t="s">
        <v>7</v>
      </c>
      <c r="G6" s="6"/>
    </row>
    <row r="7" spans="1:14" ht="15.6" customHeight="1" x14ac:dyDescent="0.25">
      <c r="A7" s="179" t="s">
        <v>18</v>
      </c>
      <c r="B7" s="180">
        <v>80960</v>
      </c>
      <c r="C7" s="180">
        <v>16855</v>
      </c>
      <c r="D7" s="180">
        <v>236259</v>
      </c>
      <c r="E7" s="180">
        <v>148908</v>
      </c>
      <c r="F7" s="182">
        <f>((E7*100)/D7)-100</f>
        <v>-36.972559775500613</v>
      </c>
      <c r="G7" s="13"/>
    </row>
    <row r="8" spans="1:14" ht="15.6" customHeight="1" x14ac:dyDescent="0.25">
      <c r="A8" s="179" t="s">
        <v>11</v>
      </c>
      <c r="B8" s="180">
        <v>4342</v>
      </c>
      <c r="C8" s="180">
        <v>0</v>
      </c>
      <c r="D8" s="180">
        <v>9021</v>
      </c>
      <c r="E8" s="180">
        <v>7765</v>
      </c>
      <c r="F8" s="182">
        <f t="shared" ref="F8:F34" si="0">((E8*100)/D8)-100</f>
        <v>-13.923068395964975</v>
      </c>
      <c r="G8" s="6"/>
    </row>
    <row r="9" spans="1:14" ht="15.6" customHeight="1" x14ac:dyDescent="0.25">
      <c r="A9" s="179" t="s">
        <v>8</v>
      </c>
      <c r="B9" s="180">
        <v>1538</v>
      </c>
      <c r="C9" s="180">
        <v>75</v>
      </c>
      <c r="D9" s="180">
        <v>1538</v>
      </c>
      <c r="E9" s="180">
        <v>107</v>
      </c>
      <c r="F9" s="182">
        <f t="shared" si="0"/>
        <v>-93.042912873862164</v>
      </c>
      <c r="G9" s="6"/>
    </row>
    <row r="10" spans="1:14" ht="15.6" customHeight="1" x14ac:dyDescent="0.25">
      <c r="A10" s="179" t="s">
        <v>10</v>
      </c>
      <c r="B10" s="180">
        <v>0</v>
      </c>
      <c r="C10" s="180">
        <v>10210</v>
      </c>
      <c r="D10" s="180">
        <v>0</v>
      </c>
      <c r="E10" s="180">
        <v>10210</v>
      </c>
      <c r="F10" s="182"/>
    </row>
    <row r="11" spans="1:14" ht="15.6" customHeight="1" x14ac:dyDescent="0.25">
      <c r="A11" s="179" t="s">
        <v>9</v>
      </c>
      <c r="B11" s="180">
        <v>5666623</v>
      </c>
      <c r="C11" s="180">
        <v>5464703</v>
      </c>
      <c r="D11" s="180">
        <v>27358434</v>
      </c>
      <c r="E11" s="180">
        <v>25791359</v>
      </c>
      <c r="F11" s="182">
        <f t="shared" si="0"/>
        <v>-5.7279411533569515</v>
      </c>
    </row>
    <row r="12" spans="1:14" ht="15.6" customHeight="1" x14ac:dyDescent="0.25">
      <c r="A12" s="179" t="s">
        <v>6</v>
      </c>
      <c r="B12" s="180">
        <v>167821</v>
      </c>
      <c r="C12" s="180">
        <v>126803</v>
      </c>
      <c r="D12" s="180">
        <v>397200</v>
      </c>
      <c r="E12" s="180">
        <v>457483</v>
      </c>
      <c r="F12" s="182">
        <f t="shared" si="0"/>
        <v>15.176988922457198</v>
      </c>
    </row>
    <row r="13" spans="1:14" ht="15.6" customHeight="1" x14ac:dyDescent="0.25">
      <c r="A13" s="179" t="s">
        <v>167</v>
      </c>
      <c r="B13" s="180">
        <v>1340</v>
      </c>
      <c r="C13" s="180">
        <v>874</v>
      </c>
      <c r="D13" s="180">
        <v>5201</v>
      </c>
      <c r="E13" s="180">
        <v>5765</v>
      </c>
      <c r="F13" s="182">
        <f t="shared" si="0"/>
        <v>10.84406844837531</v>
      </c>
    </row>
    <row r="14" spans="1:14" ht="15.6" customHeight="1" x14ac:dyDescent="0.25">
      <c r="A14" s="179" t="s">
        <v>150</v>
      </c>
      <c r="B14" s="180">
        <v>2309244</v>
      </c>
      <c r="C14" s="180">
        <v>2178274</v>
      </c>
      <c r="D14" s="180">
        <v>11393307</v>
      </c>
      <c r="E14" s="180">
        <v>9947112</v>
      </c>
      <c r="F14" s="182">
        <f t="shared" si="0"/>
        <v>-12.693373398961342</v>
      </c>
    </row>
    <row r="15" spans="1:14" ht="15.6" customHeight="1" x14ac:dyDescent="0.25">
      <c r="A15" s="179" t="s">
        <v>147</v>
      </c>
      <c r="B15" s="180">
        <v>33721</v>
      </c>
      <c r="C15" s="180">
        <v>1700</v>
      </c>
      <c r="D15" s="180">
        <v>64414</v>
      </c>
      <c r="E15" s="180">
        <v>23601</v>
      </c>
      <c r="F15" s="182">
        <f t="shared" si="0"/>
        <v>-63.36044959170367</v>
      </c>
    </row>
    <row r="16" spans="1:14" ht="15.6" customHeight="1" x14ac:dyDescent="0.5">
      <c r="A16" s="179" t="s">
        <v>146</v>
      </c>
      <c r="B16" s="180">
        <v>3000</v>
      </c>
      <c r="C16" s="180">
        <v>0</v>
      </c>
      <c r="D16" s="180">
        <v>85631</v>
      </c>
      <c r="E16" s="180">
        <v>14617</v>
      </c>
      <c r="F16" s="182">
        <f t="shared" si="0"/>
        <v>-82.930247223552215</v>
      </c>
      <c r="G16" s="1"/>
    </row>
    <row r="17" spans="1:22" ht="15.6" customHeight="1" x14ac:dyDescent="0.35">
      <c r="A17" s="179" t="s">
        <v>152</v>
      </c>
      <c r="B17" s="180">
        <v>5084</v>
      </c>
      <c r="C17" s="180">
        <v>2385</v>
      </c>
      <c r="D17" s="180">
        <v>14961</v>
      </c>
      <c r="E17" s="180">
        <v>62031</v>
      </c>
      <c r="F17" s="182">
        <f t="shared" si="0"/>
        <v>314.6180068177261</v>
      </c>
      <c r="G17" s="2"/>
    </row>
    <row r="18" spans="1:22" ht="15.6" customHeight="1" x14ac:dyDescent="0.25">
      <c r="A18" s="179" t="s">
        <v>149</v>
      </c>
      <c r="B18" s="180">
        <v>986</v>
      </c>
      <c r="C18" s="180">
        <v>0</v>
      </c>
      <c r="D18" s="180">
        <v>986</v>
      </c>
      <c r="E18" s="180">
        <v>0</v>
      </c>
      <c r="F18" s="182">
        <f t="shared" si="0"/>
        <v>-100</v>
      </c>
    </row>
    <row r="19" spans="1:22" ht="15.6" customHeight="1" x14ac:dyDescent="0.25">
      <c r="A19" s="179" t="s">
        <v>145</v>
      </c>
      <c r="B19" s="180">
        <v>2309</v>
      </c>
      <c r="C19" s="180">
        <v>19225</v>
      </c>
      <c r="D19" s="180">
        <v>334848</v>
      </c>
      <c r="E19" s="180">
        <v>140464</v>
      </c>
      <c r="F19" s="182">
        <f t="shared" si="0"/>
        <v>-58.051414373088683</v>
      </c>
    </row>
    <row r="20" spans="1:22" ht="15.6" customHeight="1" x14ac:dyDescent="0.25">
      <c r="A20" s="179" t="s">
        <v>144</v>
      </c>
      <c r="B20" s="180">
        <v>20417</v>
      </c>
      <c r="C20" s="180">
        <v>41667</v>
      </c>
      <c r="D20" s="180">
        <v>651734</v>
      </c>
      <c r="E20" s="180">
        <v>305623</v>
      </c>
      <c r="F20" s="182">
        <f t="shared" si="0"/>
        <v>-53.106175218724204</v>
      </c>
    </row>
    <row r="21" spans="1:22" ht="15.6" customHeight="1" x14ac:dyDescent="0.25">
      <c r="A21" s="179" t="s">
        <v>151</v>
      </c>
      <c r="B21" s="180">
        <v>182652</v>
      </c>
      <c r="C21" s="180">
        <v>308092</v>
      </c>
      <c r="D21" s="180">
        <v>1065498</v>
      </c>
      <c r="E21" s="180">
        <v>1027256</v>
      </c>
      <c r="F21" s="182">
        <f t="shared" si="0"/>
        <v>-3.5891198294131073</v>
      </c>
    </row>
    <row r="22" spans="1:22" ht="15.6" customHeight="1" x14ac:dyDescent="0.25">
      <c r="A22" s="179" t="s">
        <v>148</v>
      </c>
      <c r="B22" s="180">
        <v>1235090</v>
      </c>
      <c r="C22" s="180">
        <v>1567262</v>
      </c>
      <c r="D22" s="180">
        <v>5656271</v>
      </c>
      <c r="E22" s="180">
        <v>6934487</v>
      </c>
      <c r="F22" s="182">
        <f t="shared" si="0"/>
        <v>22.598210022115282</v>
      </c>
    </row>
    <row r="23" spans="1:22" ht="15.6" customHeight="1" x14ac:dyDescent="0.25">
      <c r="A23" s="179" t="s">
        <v>142</v>
      </c>
      <c r="B23" s="180">
        <v>334215</v>
      </c>
      <c r="C23" s="180">
        <v>378696</v>
      </c>
      <c r="D23" s="180">
        <v>784774</v>
      </c>
      <c r="E23" s="180">
        <v>1470513</v>
      </c>
      <c r="F23" s="182">
        <f t="shared" si="0"/>
        <v>87.380443286857115</v>
      </c>
    </row>
    <row r="24" spans="1:22" ht="15.6" customHeight="1" x14ac:dyDescent="0.25">
      <c r="A24" s="179" t="s">
        <v>143</v>
      </c>
      <c r="B24" s="180">
        <v>0</v>
      </c>
      <c r="C24" s="180">
        <v>248</v>
      </c>
      <c r="D24" s="180">
        <v>732</v>
      </c>
      <c r="E24" s="180">
        <v>309</v>
      </c>
      <c r="F24" s="182">
        <f t="shared" si="0"/>
        <v>-57.786885245901637</v>
      </c>
    </row>
    <row r="25" spans="1:22" ht="15.6" customHeight="1" x14ac:dyDescent="0.25">
      <c r="A25" s="179" t="s">
        <v>141</v>
      </c>
      <c r="B25" s="180">
        <v>0</v>
      </c>
      <c r="C25" s="180">
        <v>0</v>
      </c>
      <c r="D25" s="180">
        <v>0</v>
      </c>
      <c r="E25" s="180">
        <v>0</v>
      </c>
      <c r="F25" s="182"/>
    </row>
    <row r="26" spans="1:22" ht="15.6" customHeight="1" x14ac:dyDescent="0.25">
      <c r="A26" s="179" t="s">
        <v>153</v>
      </c>
      <c r="B26" s="180">
        <v>21701</v>
      </c>
      <c r="C26" s="180">
        <v>5884</v>
      </c>
      <c r="D26" s="180">
        <v>25320</v>
      </c>
      <c r="E26" s="180">
        <v>9646</v>
      </c>
      <c r="F26" s="182">
        <f t="shared" si="0"/>
        <v>-61.903633491311219</v>
      </c>
    </row>
    <row r="27" spans="1:22" ht="15.6" customHeight="1" x14ac:dyDescent="0.25">
      <c r="A27" s="179" t="s">
        <v>165</v>
      </c>
      <c r="B27" s="180">
        <v>2532</v>
      </c>
      <c r="C27" s="180">
        <v>3087</v>
      </c>
      <c r="D27" s="180">
        <v>14580</v>
      </c>
      <c r="E27" s="180">
        <v>13116</v>
      </c>
      <c r="F27" s="182">
        <f t="shared" si="0"/>
        <v>-10.041152263374485</v>
      </c>
    </row>
    <row r="28" spans="1:22" ht="15.6" customHeight="1" x14ac:dyDescent="0.25">
      <c r="A28" s="179" t="s">
        <v>168</v>
      </c>
      <c r="B28" s="180">
        <v>148524</v>
      </c>
      <c r="C28" s="180">
        <v>106080</v>
      </c>
      <c r="D28" s="180">
        <v>436785</v>
      </c>
      <c r="E28" s="180">
        <v>621729</v>
      </c>
      <c r="F28" s="182">
        <f t="shared" si="0"/>
        <v>42.342113396751273</v>
      </c>
    </row>
    <row r="29" spans="1:22" ht="15.6" customHeight="1" x14ac:dyDescent="0.25">
      <c r="A29" s="179" t="s">
        <v>169</v>
      </c>
      <c r="B29" s="180">
        <v>38529</v>
      </c>
      <c r="C29" s="180">
        <v>36959</v>
      </c>
      <c r="D29" s="180">
        <v>138707</v>
      </c>
      <c r="E29" s="180">
        <v>134921</v>
      </c>
      <c r="F29" s="182">
        <f t="shared" si="0"/>
        <v>-2.7294945460575235</v>
      </c>
    </row>
    <row r="30" spans="1:22" ht="15.6" customHeight="1" x14ac:dyDescent="0.25">
      <c r="A30" s="179" t="s">
        <v>170</v>
      </c>
      <c r="B30" s="180">
        <v>0</v>
      </c>
      <c r="C30" s="180">
        <v>0</v>
      </c>
      <c r="D30" s="180">
        <v>0</v>
      </c>
      <c r="E30" s="180">
        <v>0</v>
      </c>
      <c r="F30" s="182"/>
    </row>
    <row r="31" spans="1:22" ht="15.6" customHeight="1" x14ac:dyDescent="0.25">
      <c r="A31" s="179" t="s">
        <v>171</v>
      </c>
      <c r="B31" s="180">
        <v>137633</v>
      </c>
      <c r="C31" s="180">
        <v>194085</v>
      </c>
      <c r="D31" s="180">
        <v>416623</v>
      </c>
      <c r="E31" s="180">
        <v>882972</v>
      </c>
      <c r="F31" s="182">
        <f t="shared" si="0"/>
        <v>111.93549083943998</v>
      </c>
    </row>
    <row r="32" spans="1:22" ht="15.6" customHeight="1" x14ac:dyDescent="0.25">
      <c r="A32" s="179" t="s">
        <v>172</v>
      </c>
      <c r="B32" s="180">
        <v>3401112</v>
      </c>
      <c r="C32" s="180">
        <v>3117154</v>
      </c>
      <c r="D32" s="180">
        <v>14495422</v>
      </c>
      <c r="E32" s="180">
        <v>13534949</v>
      </c>
      <c r="F32" s="182">
        <f t="shared" si="0"/>
        <v>-6.6260437260812353</v>
      </c>
      <c r="P32" s="183"/>
      <c r="Q32" s="183"/>
      <c r="R32" s="184"/>
      <c r="S32" s="184"/>
      <c r="U32" s="183"/>
      <c r="V32" s="183"/>
    </row>
    <row r="33" spans="1:19" ht="15.6" customHeight="1" x14ac:dyDescent="0.25">
      <c r="A33" s="179" t="s">
        <v>173</v>
      </c>
      <c r="B33" s="180">
        <v>39462</v>
      </c>
      <c r="C33" s="180">
        <v>41058</v>
      </c>
      <c r="D33" s="180">
        <v>211843</v>
      </c>
      <c r="E33" s="180">
        <v>186001</v>
      </c>
      <c r="F33" s="182">
        <f t="shared" si="0"/>
        <v>-12.198656552258043</v>
      </c>
      <c r="P33" s="184"/>
      <c r="Q33" s="184"/>
      <c r="R33" s="183"/>
      <c r="S33" s="183"/>
    </row>
    <row r="34" spans="1:19" ht="15.6" customHeight="1" x14ac:dyDescent="0.25">
      <c r="A34" s="179" t="s">
        <v>174</v>
      </c>
      <c r="B34" s="180">
        <v>50</v>
      </c>
      <c r="C34" s="180">
        <v>1577</v>
      </c>
      <c r="D34" s="180">
        <v>1750</v>
      </c>
      <c r="E34" s="180">
        <v>14017</v>
      </c>
      <c r="F34" s="182">
        <f t="shared" si="0"/>
        <v>700.97142857142853</v>
      </c>
    </row>
    <row r="35" spans="1:19" ht="15.6" customHeight="1" x14ac:dyDescent="0.25">
      <c r="A35" s="147" t="s">
        <v>154</v>
      </c>
      <c r="B35" s="67">
        <f>SUM(B7:B34)</f>
        <v>13838885</v>
      </c>
      <c r="C35" s="68">
        <f>SUM(C7:C34)</f>
        <v>13622953</v>
      </c>
      <c r="D35" s="169">
        <f>SUM(D7:D34)</f>
        <v>63801839</v>
      </c>
      <c r="E35" s="169">
        <f>SUM(E7:E34)</f>
        <v>61744961</v>
      </c>
      <c r="F35" s="168">
        <f>E35*100/D35-100</f>
        <v>-3.2238537826472395</v>
      </c>
    </row>
    <row r="36" spans="1:19" ht="15.6" customHeight="1" x14ac:dyDescent="0.25">
      <c r="A36" s="64" t="s">
        <v>65</v>
      </c>
      <c r="B36" s="63"/>
      <c r="D36" s="13"/>
    </row>
  </sheetData>
  <mergeCells count="3">
    <mergeCell ref="B5:C5"/>
    <mergeCell ref="D5:F5"/>
    <mergeCell ref="A5:A6"/>
  </mergeCells>
  <conditionalFormatting sqref="A7:F34">
    <cfRule type="expression" dxfId="47" priority="1">
      <formula>MOD(ROW(),2)=0</formula>
    </cfRule>
  </conditionalFormatting>
  <conditionalFormatting sqref="F35">
    <cfRule type="expression" dxfId="46" priority="3">
      <formula>F35&lt;0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D52C51-F45A-4BE0-8F10-D64BE667F43C}">
  <sheetPr codeName="Hoja17">
    <pageSetUpPr fitToPage="1"/>
  </sheetPr>
  <dimension ref="A1:V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  <col min="16" max="19" width="8.85546875" customWidth="1"/>
  </cols>
  <sheetData>
    <row r="1" spans="1:14" ht="19.149999999999999" customHeight="1" x14ac:dyDescent="0.35">
      <c r="A1" s="32" t="s">
        <v>66</v>
      </c>
      <c r="E1" s="5"/>
      <c r="H1" s="4"/>
      <c r="I1" s="4"/>
      <c r="J1" s="4"/>
      <c r="K1" s="4"/>
      <c r="L1" s="4"/>
      <c r="M1" s="4"/>
    </row>
    <row r="2" spans="1:14" ht="15.6" customHeight="1" x14ac:dyDescent="0.3">
      <c r="A2" s="130"/>
      <c r="H2" s="3"/>
      <c r="I2" s="3"/>
      <c r="J2" s="3"/>
      <c r="K2" s="3"/>
      <c r="L2" s="3"/>
      <c r="M2" s="3"/>
    </row>
    <row r="3" spans="1:14" ht="15.6" customHeight="1" x14ac:dyDescent="0.3">
      <c r="H3" s="3"/>
      <c r="I3" s="3"/>
      <c r="J3" s="3"/>
      <c r="K3" s="3"/>
      <c r="L3" s="3"/>
      <c r="M3" s="3"/>
    </row>
    <row r="4" spans="1:14" ht="15.6" customHeight="1" x14ac:dyDescent="0.25">
      <c r="A4" s="31" t="s">
        <v>51</v>
      </c>
    </row>
    <row r="5" spans="1:14" ht="15.6" customHeight="1" x14ac:dyDescent="0.25">
      <c r="A5" s="273" t="s">
        <v>1</v>
      </c>
      <c r="B5" s="260" t="s">
        <v>175</v>
      </c>
      <c r="C5" s="260"/>
      <c r="D5" s="260" t="s">
        <v>0</v>
      </c>
      <c r="E5" s="260"/>
      <c r="F5" s="260"/>
      <c r="G5" s="6"/>
      <c r="M5" s="33"/>
      <c r="N5" s="65" t="str">
        <f>'Resumen general'!I4</f>
        <v>Fecha: 23/06/2025</v>
      </c>
    </row>
    <row r="6" spans="1:14" ht="15.6" customHeight="1" x14ac:dyDescent="0.25">
      <c r="A6" s="273"/>
      <c r="B6" s="155">
        <v>2024</v>
      </c>
      <c r="C6" s="155">
        <v>2025</v>
      </c>
      <c r="D6" s="155">
        <v>2024</v>
      </c>
      <c r="E6" s="155">
        <v>2025</v>
      </c>
      <c r="F6" s="145" t="s">
        <v>7</v>
      </c>
      <c r="G6" s="6"/>
    </row>
    <row r="7" spans="1:14" ht="15.6" customHeight="1" x14ac:dyDescent="0.25">
      <c r="A7" s="179" t="s">
        <v>18</v>
      </c>
      <c r="B7" s="180">
        <v>0</v>
      </c>
      <c r="C7" s="180">
        <v>0</v>
      </c>
      <c r="D7" s="180">
        <v>0</v>
      </c>
      <c r="E7" s="180">
        <v>0</v>
      </c>
      <c r="F7" s="182"/>
      <c r="G7" s="13"/>
    </row>
    <row r="8" spans="1:14" ht="15.6" customHeight="1" x14ac:dyDescent="0.25">
      <c r="A8" s="179" t="s">
        <v>11</v>
      </c>
      <c r="B8" s="180">
        <v>4342</v>
      </c>
      <c r="C8" s="180">
        <v>0</v>
      </c>
      <c r="D8" s="180">
        <v>9021</v>
      </c>
      <c r="E8" s="180">
        <v>7765</v>
      </c>
      <c r="F8" s="182">
        <f t="shared" ref="F8:F34" si="0">((E8*100)/D8)-100</f>
        <v>-13.923068395964975</v>
      </c>
      <c r="G8" s="6"/>
    </row>
    <row r="9" spans="1:14" ht="15.6" customHeight="1" x14ac:dyDescent="0.25">
      <c r="A9" s="179" t="s">
        <v>8</v>
      </c>
      <c r="B9" s="180">
        <v>0</v>
      </c>
      <c r="C9" s="180">
        <v>75</v>
      </c>
      <c r="D9" s="180">
        <v>0</v>
      </c>
      <c r="E9" s="180">
        <v>107</v>
      </c>
      <c r="F9" s="182"/>
      <c r="G9" s="6"/>
    </row>
    <row r="10" spans="1:14" ht="15.6" customHeight="1" x14ac:dyDescent="0.25">
      <c r="A10" s="179" t="s">
        <v>10</v>
      </c>
      <c r="B10" s="180">
        <v>0</v>
      </c>
      <c r="C10" s="180">
        <v>0</v>
      </c>
      <c r="D10" s="180">
        <v>0</v>
      </c>
      <c r="E10" s="180">
        <v>0</v>
      </c>
      <c r="F10" s="182"/>
    </row>
    <row r="11" spans="1:14" ht="15.6" customHeight="1" x14ac:dyDescent="0.25">
      <c r="A11" s="179" t="s">
        <v>9</v>
      </c>
      <c r="B11" s="180">
        <v>4442832</v>
      </c>
      <c r="C11" s="180">
        <v>4331687</v>
      </c>
      <c r="D11" s="180">
        <v>21573809</v>
      </c>
      <c r="E11" s="180">
        <v>19631261</v>
      </c>
      <c r="F11" s="182">
        <f t="shared" si="0"/>
        <v>-9.0041957820243965</v>
      </c>
    </row>
    <row r="12" spans="1:14" ht="15.6" customHeight="1" x14ac:dyDescent="0.25">
      <c r="A12" s="179" t="s">
        <v>6</v>
      </c>
      <c r="B12" s="180">
        <v>20154</v>
      </c>
      <c r="C12" s="180">
        <v>19059</v>
      </c>
      <c r="D12" s="180">
        <v>91727</v>
      </c>
      <c r="E12" s="180">
        <v>91536</v>
      </c>
      <c r="F12" s="182">
        <f t="shared" si="0"/>
        <v>-0.20822658541105454</v>
      </c>
    </row>
    <row r="13" spans="1:14" ht="15.6" customHeight="1" x14ac:dyDescent="0.25">
      <c r="A13" s="179" t="s">
        <v>167</v>
      </c>
      <c r="B13" s="180">
        <v>6</v>
      </c>
      <c r="C13" s="180">
        <v>4</v>
      </c>
      <c r="D13" s="180">
        <v>6</v>
      </c>
      <c r="E13" s="180">
        <v>42</v>
      </c>
      <c r="F13" s="182">
        <f t="shared" si="0"/>
        <v>600</v>
      </c>
    </row>
    <row r="14" spans="1:14" ht="15.6" customHeight="1" x14ac:dyDescent="0.25">
      <c r="A14" s="179" t="s">
        <v>150</v>
      </c>
      <c r="B14" s="180">
        <v>1656891</v>
      </c>
      <c r="C14" s="180">
        <v>1223792</v>
      </c>
      <c r="D14" s="180">
        <v>8859041</v>
      </c>
      <c r="E14" s="180">
        <v>6668994</v>
      </c>
      <c r="F14" s="182">
        <f t="shared" si="0"/>
        <v>-24.721039218579079</v>
      </c>
    </row>
    <row r="15" spans="1:14" ht="15.6" customHeight="1" x14ac:dyDescent="0.25">
      <c r="A15" s="179" t="s">
        <v>147</v>
      </c>
      <c r="B15" s="180">
        <v>4909</v>
      </c>
      <c r="C15" s="180">
        <v>1700</v>
      </c>
      <c r="D15" s="180">
        <v>35602</v>
      </c>
      <c r="E15" s="180">
        <v>16323</v>
      </c>
      <c r="F15" s="182">
        <f t="shared" si="0"/>
        <v>-54.151452165608674</v>
      </c>
    </row>
    <row r="16" spans="1:14" ht="15.6" customHeight="1" x14ac:dyDescent="0.5">
      <c r="A16" s="179" t="s">
        <v>146</v>
      </c>
      <c r="B16" s="180">
        <v>0</v>
      </c>
      <c r="C16" s="180">
        <v>0</v>
      </c>
      <c r="D16" s="180">
        <v>0</v>
      </c>
      <c r="E16" s="180">
        <v>3494</v>
      </c>
      <c r="F16" s="182"/>
      <c r="G16" s="1"/>
    </row>
    <row r="17" spans="1:22" ht="15.6" customHeight="1" x14ac:dyDescent="0.35">
      <c r="A17" s="179" t="s">
        <v>152</v>
      </c>
      <c r="B17" s="180">
        <v>5084</v>
      </c>
      <c r="C17" s="180">
        <v>2385</v>
      </c>
      <c r="D17" s="180">
        <v>10961</v>
      </c>
      <c r="E17" s="180">
        <v>62031</v>
      </c>
      <c r="F17" s="182">
        <f t="shared" si="0"/>
        <v>465.92464191223428</v>
      </c>
      <c r="G17" s="2"/>
    </row>
    <row r="18" spans="1:22" ht="15.6" customHeight="1" x14ac:dyDescent="0.25">
      <c r="A18" s="179" t="s">
        <v>149</v>
      </c>
      <c r="B18" s="180">
        <v>0</v>
      </c>
      <c r="C18" s="180">
        <v>0</v>
      </c>
      <c r="D18" s="180">
        <v>0</v>
      </c>
      <c r="E18" s="180">
        <v>0</v>
      </c>
      <c r="F18" s="182"/>
    </row>
    <row r="19" spans="1:22" ht="15.6" customHeight="1" x14ac:dyDescent="0.25">
      <c r="A19" s="179" t="s">
        <v>145</v>
      </c>
      <c r="B19" s="180">
        <v>224</v>
      </c>
      <c r="C19" s="180">
        <v>4401</v>
      </c>
      <c r="D19" s="180">
        <v>897</v>
      </c>
      <c r="E19" s="180">
        <v>71601</v>
      </c>
      <c r="F19" s="182">
        <f t="shared" si="0"/>
        <v>7882.2742474916386</v>
      </c>
    </row>
    <row r="20" spans="1:22" ht="15.6" customHeight="1" x14ac:dyDescent="0.25">
      <c r="A20" s="179" t="s">
        <v>144</v>
      </c>
      <c r="B20" s="180">
        <v>60</v>
      </c>
      <c r="C20" s="180">
        <v>89</v>
      </c>
      <c r="D20" s="180">
        <v>71</v>
      </c>
      <c r="E20" s="180">
        <v>394</v>
      </c>
      <c r="F20" s="182">
        <f t="shared" si="0"/>
        <v>454.92957746478874</v>
      </c>
    </row>
    <row r="21" spans="1:22" ht="15.6" customHeight="1" x14ac:dyDescent="0.25">
      <c r="A21" s="179" t="s">
        <v>151</v>
      </c>
      <c r="B21" s="180">
        <v>18849</v>
      </c>
      <c r="C21" s="180">
        <v>52267</v>
      </c>
      <c r="D21" s="180">
        <v>87256</v>
      </c>
      <c r="E21" s="180">
        <v>115646</v>
      </c>
      <c r="F21" s="182">
        <f t="shared" si="0"/>
        <v>32.536444485192987</v>
      </c>
    </row>
    <row r="22" spans="1:22" ht="15.6" customHeight="1" x14ac:dyDescent="0.25">
      <c r="A22" s="179" t="s">
        <v>148</v>
      </c>
      <c r="B22" s="180">
        <v>972926</v>
      </c>
      <c r="C22" s="180">
        <v>985391</v>
      </c>
      <c r="D22" s="180">
        <v>4373361</v>
      </c>
      <c r="E22" s="180">
        <v>4488619</v>
      </c>
      <c r="F22" s="182">
        <f t="shared" si="0"/>
        <v>2.6354558885031452</v>
      </c>
    </row>
    <row r="23" spans="1:22" ht="15.6" customHeight="1" x14ac:dyDescent="0.25">
      <c r="A23" s="179" t="s">
        <v>142</v>
      </c>
      <c r="B23" s="180">
        <v>334215</v>
      </c>
      <c r="C23" s="180">
        <v>378354</v>
      </c>
      <c r="D23" s="180">
        <v>743044</v>
      </c>
      <c r="E23" s="180">
        <v>1457586</v>
      </c>
      <c r="F23" s="182">
        <f t="shared" si="0"/>
        <v>96.164157169696551</v>
      </c>
    </row>
    <row r="24" spans="1:22" ht="15.6" customHeight="1" x14ac:dyDescent="0.25">
      <c r="A24" s="179" t="s">
        <v>143</v>
      </c>
      <c r="B24" s="180">
        <v>0</v>
      </c>
      <c r="C24" s="180">
        <v>248</v>
      </c>
      <c r="D24" s="180">
        <v>192</v>
      </c>
      <c r="E24" s="180">
        <v>309</v>
      </c>
      <c r="F24" s="182">
        <f t="shared" si="0"/>
        <v>60.9375</v>
      </c>
    </row>
    <row r="25" spans="1:22" ht="15.6" customHeight="1" x14ac:dyDescent="0.25">
      <c r="A25" s="179" t="s">
        <v>141</v>
      </c>
      <c r="B25" s="180">
        <v>0</v>
      </c>
      <c r="C25" s="180">
        <v>0</v>
      </c>
      <c r="D25" s="180">
        <v>0</v>
      </c>
      <c r="E25" s="180">
        <v>0</v>
      </c>
      <c r="F25" s="182"/>
    </row>
    <row r="26" spans="1:22" ht="15.6" customHeight="1" x14ac:dyDescent="0.25">
      <c r="A26" s="179" t="s">
        <v>153</v>
      </c>
      <c r="B26" s="180">
        <v>0</v>
      </c>
      <c r="C26" s="180">
        <v>0</v>
      </c>
      <c r="D26" s="180">
        <v>0</v>
      </c>
      <c r="E26" s="180">
        <v>0</v>
      </c>
      <c r="F26" s="182"/>
    </row>
    <row r="27" spans="1:22" ht="15.6" customHeight="1" x14ac:dyDescent="0.25">
      <c r="A27" s="179" t="s">
        <v>165</v>
      </c>
      <c r="B27" s="180">
        <v>0</v>
      </c>
      <c r="C27" s="180">
        <v>0</v>
      </c>
      <c r="D27" s="180">
        <v>0</v>
      </c>
      <c r="E27" s="180">
        <v>0</v>
      </c>
      <c r="F27" s="182"/>
    </row>
    <row r="28" spans="1:22" ht="15.6" customHeight="1" x14ac:dyDescent="0.25">
      <c r="A28" s="179" t="s">
        <v>168</v>
      </c>
      <c r="B28" s="180">
        <v>144722</v>
      </c>
      <c r="C28" s="180">
        <v>89399</v>
      </c>
      <c r="D28" s="180">
        <v>390023</v>
      </c>
      <c r="E28" s="180">
        <v>579349</v>
      </c>
      <c r="F28" s="182">
        <f t="shared" si="0"/>
        <v>48.542265456139774</v>
      </c>
    </row>
    <row r="29" spans="1:22" ht="15.6" customHeight="1" x14ac:dyDescent="0.25">
      <c r="A29" s="179" t="s">
        <v>169</v>
      </c>
      <c r="B29" s="180">
        <v>35572</v>
      </c>
      <c r="C29" s="180">
        <v>36959</v>
      </c>
      <c r="D29" s="180">
        <v>119491</v>
      </c>
      <c r="E29" s="180">
        <v>129761</v>
      </c>
      <c r="F29" s="182">
        <f t="shared" si="0"/>
        <v>8.5947895657413511</v>
      </c>
    </row>
    <row r="30" spans="1:22" ht="15.6" customHeight="1" x14ac:dyDescent="0.25">
      <c r="A30" s="179" t="s">
        <v>170</v>
      </c>
      <c r="B30" s="180">
        <v>0</v>
      </c>
      <c r="C30" s="180">
        <v>0</v>
      </c>
      <c r="D30" s="180">
        <v>0</v>
      </c>
      <c r="E30" s="180">
        <v>0</v>
      </c>
      <c r="F30" s="182"/>
    </row>
    <row r="31" spans="1:22" ht="15.6" customHeight="1" x14ac:dyDescent="0.25">
      <c r="A31" s="179" t="s">
        <v>171</v>
      </c>
      <c r="B31" s="180">
        <v>635</v>
      </c>
      <c r="C31" s="180">
        <v>135</v>
      </c>
      <c r="D31" s="180">
        <v>635</v>
      </c>
      <c r="E31" s="180">
        <v>216</v>
      </c>
      <c r="F31" s="182">
        <f t="shared" si="0"/>
        <v>-65.984251968503941</v>
      </c>
    </row>
    <row r="32" spans="1:22" ht="15.6" customHeight="1" x14ac:dyDescent="0.25">
      <c r="A32" s="179" t="s">
        <v>172</v>
      </c>
      <c r="B32" s="180">
        <v>3368860</v>
      </c>
      <c r="C32" s="180">
        <v>3066935</v>
      </c>
      <c r="D32" s="180">
        <v>14292662</v>
      </c>
      <c r="E32" s="180">
        <v>13315557</v>
      </c>
      <c r="F32" s="182">
        <f t="shared" si="0"/>
        <v>-6.8364101802729209</v>
      </c>
      <c r="P32" s="183"/>
      <c r="Q32" s="183"/>
      <c r="R32" s="184"/>
      <c r="S32" s="184"/>
      <c r="U32" s="183"/>
      <c r="V32" s="183"/>
    </row>
    <row r="33" spans="1:19" ht="15.6" customHeight="1" x14ac:dyDescent="0.25">
      <c r="A33" s="179" t="s">
        <v>173</v>
      </c>
      <c r="B33" s="180">
        <v>31270</v>
      </c>
      <c r="C33" s="180">
        <v>31949</v>
      </c>
      <c r="D33" s="180">
        <v>138481</v>
      </c>
      <c r="E33" s="180">
        <v>132855</v>
      </c>
      <c r="F33" s="182">
        <f t="shared" si="0"/>
        <v>-4.0626511940266141</v>
      </c>
      <c r="P33" s="184"/>
      <c r="Q33" s="184"/>
      <c r="R33" s="183"/>
      <c r="S33" s="183"/>
    </row>
    <row r="34" spans="1:19" ht="15.6" customHeight="1" x14ac:dyDescent="0.25">
      <c r="A34" s="179" t="s">
        <v>174</v>
      </c>
      <c r="B34" s="180">
        <v>50</v>
      </c>
      <c r="C34" s="180">
        <v>0</v>
      </c>
      <c r="D34" s="180">
        <v>1750</v>
      </c>
      <c r="E34" s="180">
        <v>28</v>
      </c>
      <c r="F34" s="182">
        <f t="shared" si="0"/>
        <v>-98.4</v>
      </c>
    </row>
    <row r="35" spans="1:19" ht="15.6" customHeight="1" x14ac:dyDescent="0.25">
      <c r="A35" s="147" t="s">
        <v>154</v>
      </c>
      <c r="B35" s="67">
        <f>SUM(B7:B34)</f>
        <v>11041601</v>
      </c>
      <c r="C35" s="68">
        <f>SUM(C7:C34)</f>
        <v>10224829</v>
      </c>
      <c r="D35" s="67">
        <f>SUM(D7:D34)</f>
        <v>50728030</v>
      </c>
      <c r="E35" s="69">
        <f>SUM(E7:E34)</f>
        <v>46773474</v>
      </c>
      <c r="F35" s="131">
        <f>E35*100/D35-100</f>
        <v>-7.7956033380361873</v>
      </c>
    </row>
    <row r="36" spans="1:19" ht="15.6" customHeight="1" x14ac:dyDescent="0.25">
      <c r="A36" s="64" t="s">
        <v>65</v>
      </c>
      <c r="B36" s="63"/>
      <c r="D36" s="63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45" priority="1">
      <formula>MOD(ROW(),2)=0</formula>
    </cfRule>
  </conditionalFormatting>
  <conditionalFormatting sqref="F35">
    <cfRule type="expression" dxfId="44" priority="3">
      <formula>F35&lt;0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C5ADD0-8EE9-4137-945C-5265F7F2D0F3}">
  <sheetPr codeName="Hoja18">
    <pageSetUpPr fitToPage="1"/>
  </sheetPr>
  <dimension ref="A1:V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  <col min="16" max="19" width="8.85546875" customWidth="1"/>
  </cols>
  <sheetData>
    <row r="1" spans="1:14" ht="19.149999999999999" customHeight="1" x14ac:dyDescent="0.35">
      <c r="A1" s="32" t="s">
        <v>67</v>
      </c>
      <c r="E1" s="5"/>
      <c r="H1" s="4"/>
      <c r="I1" s="4"/>
      <c r="J1" s="4"/>
      <c r="K1" s="4"/>
      <c r="L1" s="4"/>
      <c r="M1" s="4"/>
    </row>
    <row r="2" spans="1:14" ht="15.6" customHeight="1" x14ac:dyDescent="0.3">
      <c r="A2" s="130"/>
      <c r="H2" s="3"/>
      <c r="I2" s="3"/>
      <c r="J2" s="3"/>
      <c r="K2" s="3"/>
      <c r="L2" s="3"/>
      <c r="M2" s="3"/>
    </row>
    <row r="3" spans="1:14" ht="15.6" customHeight="1" x14ac:dyDescent="0.3">
      <c r="H3" s="3"/>
      <c r="I3" s="3"/>
      <c r="J3" s="3"/>
      <c r="K3" s="3"/>
      <c r="L3" s="3"/>
      <c r="M3" s="3"/>
    </row>
    <row r="4" spans="1:14" ht="15.6" customHeight="1" x14ac:dyDescent="0.25">
      <c r="A4" s="31" t="s">
        <v>51</v>
      </c>
    </row>
    <row r="5" spans="1:14" ht="15.6" customHeight="1" x14ac:dyDescent="0.25">
      <c r="A5" s="273" t="s">
        <v>1</v>
      </c>
      <c r="B5" s="260" t="s">
        <v>175</v>
      </c>
      <c r="C5" s="260"/>
      <c r="D5" s="260" t="s">
        <v>0</v>
      </c>
      <c r="E5" s="260"/>
      <c r="F5" s="260"/>
      <c r="G5" s="6"/>
      <c r="M5" s="33"/>
      <c r="N5" s="65" t="str">
        <f>'Resumen general'!I4</f>
        <v>Fecha: 23/06/2025</v>
      </c>
    </row>
    <row r="6" spans="1:14" ht="15.6" customHeight="1" x14ac:dyDescent="0.25">
      <c r="A6" s="273"/>
      <c r="B6" s="155">
        <v>2024</v>
      </c>
      <c r="C6" s="155">
        <v>2025</v>
      </c>
      <c r="D6" s="155">
        <v>2024</v>
      </c>
      <c r="E6" s="155">
        <v>2025</v>
      </c>
      <c r="F6" s="145" t="s">
        <v>7</v>
      </c>
      <c r="G6" s="6"/>
    </row>
    <row r="7" spans="1:14" ht="15.6" customHeight="1" x14ac:dyDescent="0.25">
      <c r="A7" s="179" t="s">
        <v>18</v>
      </c>
      <c r="B7" s="180">
        <v>0</v>
      </c>
      <c r="C7" s="180">
        <v>0</v>
      </c>
      <c r="D7" s="180">
        <v>0</v>
      </c>
      <c r="E7" s="180">
        <v>0</v>
      </c>
      <c r="F7" s="182"/>
      <c r="G7" s="36"/>
    </row>
    <row r="8" spans="1:14" ht="15.6" customHeight="1" x14ac:dyDescent="0.25">
      <c r="A8" s="179" t="s">
        <v>11</v>
      </c>
      <c r="B8" s="180">
        <v>3256</v>
      </c>
      <c r="C8" s="180">
        <v>6516</v>
      </c>
      <c r="D8" s="180">
        <v>12463</v>
      </c>
      <c r="E8" s="180">
        <v>30445</v>
      </c>
      <c r="F8" s="182">
        <f t="shared" ref="F8:F33" si="0">((E8*100)/D8)-100</f>
        <v>144.28307791061542</v>
      </c>
      <c r="G8" s="6"/>
    </row>
    <row r="9" spans="1:14" ht="15.6" customHeight="1" x14ac:dyDescent="0.25">
      <c r="A9" s="179" t="s">
        <v>8</v>
      </c>
      <c r="B9" s="180">
        <v>88308</v>
      </c>
      <c r="C9" s="180">
        <v>103553</v>
      </c>
      <c r="D9" s="180">
        <v>361791</v>
      </c>
      <c r="E9" s="180">
        <v>445389</v>
      </c>
      <c r="F9" s="182">
        <f t="shared" si="0"/>
        <v>23.106710780533518</v>
      </c>
      <c r="G9" s="6"/>
    </row>
    <row r="10" spans="1:14" ht="15.6" customHeight="1" x14ac:dyDescent="0.25">
      <c r="A10" s="179" t="s">
        <v>10</v>
      </c>
      <c r="B10" s="180">
        <v>0</v>
      </c>
      <c r="C10" s="180">
        <v>0</v>
      </c>
      <c r="D10" s="180">
        <v>0</v>
      </c>
      <c r="E10" s="180">
        <v>0</v>
      </c>
      <c r="F10" s="182"/>
    </row>
    <row r="11" spans="1:14" ht="15.6" customHeight="1" x14ac:dyDescent="0.25">
      <c r="A11" s="179" t="s">
        <v>9</v>
      </c>
      <c r="B11" s="180">
        <v>1290260</v>
      </c>
      <c r="C11" s="180">
        <v>1215811</v>
      </c>
      <c r="D11" s="180">
        <v>5594408</v>
      </c>
      <c r="E11" s="180">
        <v>5854809</v>
      </c>
      <c r="F11" s="182">
        <f t="shared" si="0"/>
        <v>4.6546658734936699</v>
      </c>
    </row>
    <row r="12" spans="1:14" ht="15.6" customHeight="1" x14ac:dyDescent="0.25">
      <c r="A12" s="179" t="s">
        <v>6</v>
      </c>
      <c r="B12" s="180">
        <v>75282</v>
      </c>
      <c r="C12" s="180">
        <v>79426</v>
      </c>
      <c r="D12" s="180">
        <v>350362</v>
      </c>
      <c r="E12" s="180">
        <v>387976</v>
      </c>
      <c r="F12" s="182">
        <f t="shared" si="0"/>
        <v>10.735753306580051</v>
      </c>
    </row>
    <row r="13" spans="1:14" ht="15.6" customHeight="1" x14ac:dyDescent="0.25">
      <c r="A13" s="179" t="s">
        <v>167</v>
      </c>
      <c r="B13" s="180">
        <v>1463989</v>
      </c>
      <c r="C13" s="180">
        <v>1502508</v>
      </c>
      <c r="D13" s="180">
        <v>6053080</v>
      </c>
      <c r="E13" s="180">
        <v>6367427</v>
      </c>
      <c r="F13" s="182">
        <f t="shared" si="0"/>
        <v>5.1931743839499944</v>
      </c>
    </row>
    <row r="14" spans="1:14" ht="15.6" customHeight="1" x14ac:dyDescent="0.25">
      <c r="A14" s="179" t="s">
        <v>150</v>
      </c>
      <c r="B14" s="180">
        <v>1138185</v>
      </c>
      <c r="C14" s="180">
        <v>1141739</v>
      </c>
      <c r="D14" s="180">
        <v>4958249</v>
      </c>
      <c r="E14" s="180">
        <v>4918797</v>
      </c>
      <c r="F14" s="182">
        <f t="shared" si="0"/>
        <v>-0.79568412155178692</v>
      </c>
    </row>
    <row r="15" spans="1:14" ht="15.6" customHeight="1" x14ac:dyDescent="0.25">
      <c r="A15" s="179" t="s">
        <v>147</v>
      </c>
      <c r="B15" s="180">
        <v>128324</v>
      </c>
      <c r="C15" s="180">
        <v>127990</v>
      </c>
      <c r="D15" s="180">
        <v>449259</v>
      </c>
      <c r="E15" s="180">
        <v>535043</v>
      </c>
      <c r="F15" s="182">
        <f t="shared" si="0"/>
        <v>19.094553475834658</v>
      </c>
    </row>
    <row r="16" spans="1:14" ht="15.6" customHeight="1" x14ac:dyDescent="0.5">
      <c r="A16" s="179" t="s">
        <v>146</v>
      </c>
      <c r="B16" s="180">
        <v>2</v>
      </c>
      <c r="C16" s="180">
        <v>0</v>
      </c>
      <c r="D16" s="180">
        <v>2462</v>
      </c>
      <c r="E16" s="180">
        <v>366</v>
      </c>
      <c r="F16" s="182">
        <f t="shared" si="0"/>
        <v>-85.1340373679935</v>
      </c>
      <c r="G16" s="1"/>
    </row>
    <row r="17" spans="1:22" ht="15.6" customHeight="1" x14ac:dyDescent="0.35">
      <c r="A17" s="179" t="s">
        <v>152</v>
      </c>
      <c r="B17" s="180">
        <v>330</v>
      </c>
      <c r="C17" s="180">
        <v>0</v>
      </c>
      <c r="D17" s="180">
        <v>17634</v>
      </c>
      <c r="E17" s="180">
        <v>0</v>
      </c>
      <c r="F17" s="182">
        <f t="shared" si="0"/>
        <v>-100</v>
      </c>
      <c r="G17" s="2"/>
    </row>
    <row r="18" spans="1:22" ht="15.6" customHeight="1" x14ac:dyDescent="0.25">
      <c r="A18" s="179" t="s">
        <v>149</v>
      </c>
      <c r="B18" s="180">
        <v>56671</v>
      </c>
      <c r="C18" s="180">
        <v>49931</v>
      </c>
      <c r="D18" s="180">
        <v>237815</v>
      </c>
      <c r="E18" s="180">
        <v>238314</v>
      </c>
      <c r="F18" s="182">
        <f t="shared" si="0"/>
        <v>0.20982696633937792</v>
      </c>
    </row>
    <row r="19" spans="1:22" ht="15.6" customHeight="1" x14ac:dyDescent="0.25">
      <c r="A19" s="179" t="s">
        <v>145</v>
      </c>
      <c r="B19" s="180">
        <v>2479</v>
      </c>
      <c r="C19" s="180">
        <v>935</v>
      </c>
      <c r="D19" s="180">
        <v>6655</v>
      </c>
      <c r="E19" s="180">
        <v>8868</v>
      </c>
      <c r="F19" s="182">
        <f t="shared" si="0"/>
        <v>33.253193087903838</v>
      </c>
    </row>
    <row r="20" spans="1:22" ht="15.6" customHeight="1" x14ac:dyDescent="0.25">
      <c r="A20" s="179" t="s">
        <v>144</v>
      </c>
      <c r="B20" s="180">
        <v>27</v>
      </c>
      <c r="C20" s="180">
        <v>0</v>
      </c>
      <c r="D20" s="180">
        <v>27</v>
      </c>
      <c r="E20" s="180">
        <v>0</v>
      </c>
      <c r="F20" s="182">
        <f t="shared" si="0"/>
        <v>-100</v>
      </c>
    </row>
    <row r="21" spans="1:22" ht="15.6" customHeight="1" x14ac:dyDescent="0.25">
      <c r="A21" s="179" t="s">
        <v>151</v>
      </c>
      <c r="B21" s="180">
        <v>39668</v>
      </c>
      <c r="C21" s="180">
        <v>65975</v>
      </c>
      <c r="D21" s="180">
        <v>272828</v>
      </c>
      <c r="E21" s="180">
        <v>292785</v>
      </c>
      <c r="F21" s="182">
        <f t="shared" si="0"/>
        <v>7.3148650431773916</v>
      </c>
    </row>
    <row r="22" spans="1:22" ht="15.6" customHeight="1" x14ac:dyDescent="0.25">
      <c r="A22" s="179" t="s">
        <v>148</v>
      </c>
      <c r="B22" s="180">
        <v>421016</v>
      </c>
      <c r="C22" s="180">
        <v>447047</v>
      </c>
      <c r="D22" s="180">
        <v>2065254</v>
      </c>
      <c r="E22" s="180">
        <v>2315184</v>
      </c>
      <c r="F22" s="182">
        <f t="shared" si="0"/>
        <v>12.101659166378568</v>
      </c>
    </row>
    <row r="23" spans="1:22" ht="15.6" customHeight="1" x14ac:dyDescent="0.25">
      <c r="A23" s="179" t="s">
        <v>142</v>
      </c>
      <c r="B23" s="180">
        <v>34759</v>
      </c>
      <c r="C23" s="180">
        <v>40246</v>
      </c>
      <c r="D23" s="180">
        <v>237259</v>
      </c>
      <c r="E23" s="180">
        <v>180540</v>
      </c>
      <c r="F23" s="182">
        <f t="shared" si="0"/>
        <v>-23.905942451076669</v>
      </c>
    </row>
    <row r="24" spans="1:22" ht="15.6" customHeight="1" x14ac:dyDescent="0.25">
      <c r="A24" s="179" t="s">
        <v>143</v>
      </c>
      <c r="B24" s="180">
        <v>0</v>
      </c>
      <c r="C24" s="180">
        <v>0</v>
      </c>
      <c r="D24" s="180">
        <v>0</v>
      </c>
      <c r="E24" s="180">
        <v>0</v>
      </c>
      <c r="F24" s="182"/>
    </row>
    <row r="25" spans="1:22" ht="15.6" customHeight="1" x14ac:dyDescent="0.25">
      <c r="A25" s="179" t="s">
        <v>141</v>
      </c>
      <c r="B25" s="180">
        <v>38610</v>
      </c>
      <c r="C25" s="180">
        <v>40187</v>
      </c>
      <c r="D25" s="180">
        <v>187769</v>
      </c>
      <c r="E25" s="180">
        <v>190458</v>
      </c>
      <c r="F25" s="182">
        <f t="shared" si="0"/>
        <v>1.432078777647007</v>
      </c>
    </row>
    <row r="26" spans="1:22" ht="15.6" customHeight="1" x14ac:dyDescent="0.25">
      <c r="A26" s="179" t="s">
        <v>153</v>
      </c>
      <c r="B26" s="180">
        <v>51663</v>
      </c>
      <c r="C26" s="180">
        <v>65725</v>
      </c>
      <c r="D26" s="180">
        <v>235570</v>
      </c>
      <c r="E26" s="180">
        <v>305052</v>
      </c>
      <c r="F26" s="182">
        <f t="shared" si="0"/>
        <v>29.495266799677381</v>
      </c>
    </row>
    <row r="27" spans="1:22" ht="15.6" customHeight="1" x14ac:dyDescent="0.25">
      <c r="A27" s="179" t="s">
        <v>165</v>
      </c>
      <c r="B27" s="180">
        <v>50238</v>
      </c>
      <c r="C27" s="180">
        <v>48332</v>
      </c>
      <c r="D27" s="180">
        <v>254437</v>
      </c>
      <c r="E27" s="180">
        <v>215636</v>
      </c>
      <c r="F27" s="182">
        <f t="shared" si="0"/>
        <v>-15.249747481694882</v>
      </c>
    </row>
    <row r="28" spans="1:22" ht="15.6" customHeight="1" x14ac:dyDescent="0.25">
      <c r="A28" s="179" t="s">
        <v>168</v>
      </c>
      <c r="B28" s="180">
        <v>365370</v>
      </c>
      <c r="C28" s="180">
        <v>373878</v>
      </c>
      <c r="D28" s="180">
        <v>1925552</v>
      </c>
      <c r="E28" s="180">
        <v>1947624</v>
      </c>
      <c r="F28" s="182">
        <f t="shared" si="0"/>
        <v>1.1462687063242072</v>
      </c>
    </row>
    <row r="29" spans="1:22" ht="15.6" customHeight="1" x14ac:dyDescent="0.25">
      <c r="A29" s="179" t="s">
        <v>169</v>
      </c>
      <c r="B29" s="180">
        <v>204890</v>
      </c>
      <c r="C29" s="180">
        <v>195500</v>
      </c>
      <c r="D29" s="180">
        <v>1014381</v>
      </c>
      <c r="E29" s="180">
        <v>910715</v>
      </c>
      <c r="F29" s="182">
        <f t="shared" si="0"/>
        <v>-10.219631479690577</v>
      </c>
    </row>
    <row r="30" spans="1:22" ht="15.6" customHeight="1" x14ac:dyDescent="0.25">
      <c r="A30" s="179" t="s">
        <v>170</v>
      </c>
      <c r="B30" s="180">
        <v>13113</v>
      </c>
      <c r="C30" s="180">
        <v>12066</v>
      </c>
      <c r="D30" s="180">
        <v>71579</v>
      </c>
      <c r="E30" s="180">
        <v>68102</v>
      </c>
      <c r="F30" s="182">
        <f t="shared" si="0"/>
        <v>-4.857569957669142</v>
      </c>
    </row>
    <row r="31" spans="1:22" ht="15.6" customHeight="1" x14ac:dyDescent="0.25">
      <c r="A31" s="179" t="s">
        <v>171</v>
      </c>
      <c r="B31" s="180">
        <v>35081</v>
      </c>
      <c r="C31" s="180">
        <v>33164</v>
      </c>
      <c r="D31" s="180">
        <v>154128</v>
      </c>
      <c r="E31" s="180">
        <v>162242</v>
      </c>
      <c r="F31" s="182">
        <f t="shared" si="0"/>
        <v>5.2644555174919532</v>
      </c>
    </row>
    <row r="32" spans="1:22" ht="15.6" customHeight="1" x14ac:dyDescent="0.25">
      <c r="A32" s="179" t="s">
        <v>172</v>
      </c>
      <c r="B32" s="180">
        <v>1342396</v>
      </c>
      <c r="C32" s="180">
        <v>1282599</v>
      </c>
      <c r="D32" s="180">
        <v>5940390</v>
      </c>
      <c r="E32" s="180">
        <v>5822597</v>
      </c>
      <c r="F32" s="182">
        <f t="shared" si="0"/>
        <v>-1.9829169465304517</v>
      </c>
      <c r="P32" s="183"/>
      <c r="Q32" s="183"/>
      <c r="R32" s="184"/>
      <c r="S32" s="184"/>
      <c r="U32" s="183"/>
      <c r="V32" s="183"/>
    </row>
    <row r="33" spans="1:19" ht="15.6" customHeight="1" x14ac:dyDescent="0.25">
      <c r="A33" s="179" t="s">
        <v>173</v>
      </c>
      <c r="B33" s="180">
        <v>137905</v>
      </c>
      <c r="C33" s="180">
        <v>129873</v>
      </c>
      <c r="D33" s="180">
        <v>698804</v>
      </c>
      <c r="E33" s="180">
        <v>580467</v>
      </c>
      <c r="F33" s="182">
        <f t="shared" si="0"/>
        <v>-16.934219037097677</v>
      </c>
      <c r="P33" s="184"/>
      <c r="Q33" s="184"/>
      <c r="R33" s="183"/>
      <c r="S33" s="183"/>
    </row>
    <row r="34" spans="1:19" ht="15.6" customHeight="1" x14ac:dyDescent="0.25">
      <c r="A34" s="179" t="s">
        <v>174</v>
      </c>
      <c r="B34" s="180">
        <v>0</v>
      </c>
      <c r="C34" s="180">
        <v>4778</v>
      </c>
      <c r="D34" s="180">
        <v>0</v>
      </c>
      <c r="E34" s="180">
        <v>4778</v>
      </c>
      <c r="F34" s="182"/>
    </row>
    <row r="35" spans="1:19" ht="15.6" customHeight="1" x14ac:dyDescent="0.25">
      <c r="A35" s="147" t="s">
        <v>154</v>
      </c>
      <c r="B35" s="67">
        <f>SUM(B7:B34)</f>
        <v>6981822</v>
      </c>
      <c r="C35" s="68">
        <f>SUM(C7:C34)</f>
        <v>6967779</v>
      </c>
      <c r="D35" s="67">
        <f>SUM(D7:D34)</f>
        <v>31102156</v>
      </c>
      <c r="E35" s="69">
        <f>SUM(E7:E34)</f>
        <v>31783614</v>
      </c>
      <c r="F35" s="131">
        <f>E35*100/D35-100</f>
        <v>2.1910313870202458</v>
      </c>
    </row>
    <row r="36" spans="1:19" ht="15.6" customHeight="1" x14ac:dyDescent="0.25">
      <c r="A36" s="64" t="s">
        <v>52</v>
      </c>
      <c r="B36" s="63"/>
      <c r="D36" s="63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43" priority="1">
      <formula>MOD(ROW(),2)=0</formula>
    </cfRule>
  </conditionalFormatting>
  <conditionalFormatting sqref="F35">
    <cfRule type="expression" dxfId="42" priority="3">
      <formula>F35&lt;0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E9625F-CB08-4E98-822E-CB12C588261B}">
  <sheetPr codeName="Hoja19">
    <pageSetUpPr fitToPage="1"/>
  </sheetPr>
  <dimension ref="A1:V36"/>
  <sheetViews>
    <sheetView topLeftCell="A3"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  <col min="16" max="19" width="8.85546875" customWidth="1"/>
  </cols>
  <sheetData>
    <row r="1" spans="1:14" ht="19.149999999999999" customHeight="1" x14ac:dyDescent="0.35">
      <c r="A1" s="32" t="s">
        <v>70</v>
      </c>
      <c r="E1" s="5"/>
      <c r="H1" s="4"/>
      <c r="I1" s="4"/>
      <c r="J1" s="4"/>
      <c r="K1" s="4"/>
      <c r="L1" s="4"/>
      <c r="M1" s="4"/>
    </row>
    <row r="2" spans="1:14" ht="15.6" customHeight="1" x14ac:dyDescent="0.3">
      <c r="A2" s="130"/>
      <c r="H2" s="3"/>
      <c r="I2" s="3"/>
      <c r="J2" s="3"/>
      <c r="K2" s="3"/>
      <c r="L2" s="3"/>
      <c r="M2" s="3"/>
    </row>
    <row r="3" spans="1:14" ht="15.6" customHeight="1" x14ac:dyDescent="0.3">
      <c r="H3" s="3"/>
      <c r="I3" s="3"/>
      <c r="J3" s="3"/>
      <c r="K3" s="3"/>
      <c r="L3" s="3"/>
      <c r="M3" s="3"/>
    </row>
    <row r="4" spans="1:14" ht="15.6" customHeight="1" x14ac:dyDescent="0.25">
      <c r="A4" s="31" t="s">
        <v>68</v>
      </c>
    </row>
    <row r="5" spans="1:14" ht="15.6" customHeight="1" x14ac:dyDescent="0.25">
      <c r="A5" s="273" t="s">
        <v>1</v>
      </c>
      <c r="B5" s="260" t="s">
        <v>175</v>
      </c>
      <c r="C5" s="260"/>
      <c r="D5" s="260" t="s">
        <v>0</v>
      </c>
      <c r="E5" s="260"/>
      <c r="F5" s="260"/>
      <c r="G5" s="6"/>
      <c r="M5" s="33"/>
      <c r="N5" s="65" t="str">
        <f>'Resumen general'!I4</f>
        <v>Fecha: 23/06/2025</v>
      </c>
    </row>
    <row r="6" spans="1:14" ht="15.6" customHeight="1" x14ac:dyDescent="0.25">
      <c r="A6" s="273"/>
      <c r="B6" s="155">
        <v>2024</v>
      </c>
      <c r="C6" s="155">
        <v>2025</v>
      </c>
      <c r="D6" s="155">
        <v>2024</v>
      </c>
      <c r="E6" s="155">
        <v>2025</v>
      </c>
      <c r="F6" s="145" t="s">
        <v>7</v>
      </c>
      <c r="G6" s="6"/>
    </row>
    <row r="7" spans="1:14" ht="15.6" customHeight="1" x14ac:dyDescent="0.25">
      <c r="A7" s="179" t="s">
        <v>18</v>
      </c>
      <c r="B7" s="180">
        <v>0</v>
      </c>
      <c r="C7" s="180">
        <v>0</v>
      </c>
      <c r="D7" s="180">
        <v>0</v>
      </c>
      <c r="E7" s="180">
        <v>0</v>
      </c>
      <c r="F7" s="182"/>
      <c r="G7" s="36"/>
    </row>
    <row r="8" spans="1:14" ht="15.6" customHeight="1" x14ac:dyDescent="0.25">
      <c r="A8" s="179" t="s">
        <v>11</v>
      </c>
      <c r="B8" s="180">
        <v>110</v>
      </c>
      <c r="C8" s="180">
        <v>152</v>
      </c>
      <c r="D8" s="180">
        <v>347</v>
      </c>
      <c r="E8" s="180">
        <v>540</v>
      </c>
      <c r="F8" s="182">
        <f t="shared" ref="F8:F33" si="0">((E8*100)/D8)-100</f>
        <v>55.619596541786734</v>
      </c>
      <c r="G8" s="6"/>
    </row>
    <row r="9" spans="1:14" ht="15.6" customHeight="1" x14ac:dyDescent="0.25">
      <c r="A9" s="179" t="s">
        <v>8</v>
      </c>
      <c r="B9" s="180">
        <v>4467</v>
      </c>
      <c r="C9" s="180">
        <v>5360</v>
      </c>
      <c r="D9" s="180">
        <v>18909</v>
      </c>
      <c r="E9" s="180">
        <v>23042</v>
      </c>
      <c r="F9" s="182">
        <f t="shared" si="0"/>
        <v>21.857316621714531</v>
      </c>
      <c r="G9" s="6"/>
    </row>
    <row r="10" spans="1:14" ht="15.6" customHeight="1" x14ac:dyDescent="0.25">
      <c r="A10" s="179" t="s">
        <v>10</v>
      </c>
      <c r="B10" s="180">
        <v>0</v>
      </c>
      <c r="C10" s="180">
        <v>0</v>
      </c>
      <c r="D10" s="180">
        <v>0</v>
      </c>
      <c r="E10" s="180">
        <v>0</v>
      </c>
      <c r="F10" s="182"/>
    </row>
    <row r="11" spans="1:14" ht="15.6" customHeight="1" x14ac:dyDescent="0.25">
      <c r="A11" s="179" t="s">
        <v>9</v>
      </c>
      <c r="B11" s="180">
        <v>49136</v>
      </c>
      <c r="C11" s="180">
        <v>51604</v>
      </c>
      <c r="D11" s="180">
        <v>231131</v>
      </c>
      <c r="E11" s="180">
        <v>244114</v>
      </c>
      <c r="F11" s="182">
        <f t="shared" si="0"/>
        <v>5.6171608308708016</v>
      </c>
    </row>
    <row r="12" spans="1:14" ht="15.6" customHeight="1" x14ac:dyDescent="0.25">
      <c r="A12" s="179" t="s">
        <v>6</v>
      </c>
      <c r="B12" s="180">
        <v>2509</v>
      </c>
      <c r="C12" s="180">
        <v>2977</v>
      </c>
      <c r="D12" s="180">
        <v>11400</v>
      </c>
      <c r="E12" s="180">
        <v>14123</v>
      </c>
      <c r="F12" s="182">
        <f t="shared" si="0"/>
        <v>23.885964912280699</v>
      </c>
    </row>
    <row r="13" spans="1:14" ht="15.6" customHeight="1" x14ac:dyDescent="0.25">
      <c r="A13" s="179" t="s">
        <v>167</v>
      </c>
      <c r="B13" s="180">
        <v>68486</v>
      </c>
      <c r="C13" s="180">
        <v>71131</v>
      </c>
      <c r="D13" s="180">
        <v>282575</v>
      </c>
      <c r="E13" s="180">
        <v>295152</v>
      </c>
      <c r="F13" s="182">
        <f t="shared" si="0"/>
        <v>4.4508537556400967</v>
      </c>
    </row>
    <row r="14" spans="1:14" ht="15.6" customHeight="1" x14ac:dyDescent="0.25">
      <c r="A14" s="179" t="s">
        <v>150</v>
      </c>
      <c r="B14" s="180">
        <v>40877</v>
      </c>
      <c r="C14" s="180">
        <v>41637</v>
      </c>
      <c r="D14" s="180">
        <v>178390</v>
      </c>
      <c r="E14" s="180">
        <v>177283</v>
      </c>
      <c r="F14" s="182">
        <f t="shared" si="0"/>
        <v>-0.62055047928696183</v>
      </c>
    </row>
    <row r="15" spans="1:14" ht="15.6" customHeight="1" x14ac:dyDescent="0.25">
      <c r="A15" s="179" t="s">
        <v>147</v>
      </c>
      <c r="B15" s="180">
        <v>4839</v>
      </c>
      <c r="C15" s="180">
        <v>4539</v>
      </c>
      <c r="D15" s="180">
        <v>16520</v>
      </c>
      <c r="E15" s="180">
        <v>19848</v>
      </c>
      <c r="F15" s="182">
        <f t="shared" si="0"/>
        <v>20.145278450363193</v>
      </c>
    </row>
    <row r="16" spans="1:14" ht="15.6" customHeight="1" x14ac:dyDescent="0.5">
      <c r="A16" s="179" t="s">
        <v>146</v>
      </c>
      <c r="B16" s="180">
        <v>0</v>
      </c>
      <c r="C16" s="180">
        <v>0</v>
      </c>
      <c r="D16" s="180">
        <v>0</v>
      </c>
      <c r="E16" s="180">
        <v>0</v>
      </c>
      <c r="F16" s="182"/>
      <c r="G16" s="1"/>
    </row>
    <row r="17" spans="1:22" ht="15.6" customHeight="1" x14ac:dyDescent="0.35">
      <c r="A17" s="179" t="s">
        <v>152</v>
      </c>
      <c r="B17" s="180">
        <v>0</v>
      </c>
      <c r="C17" s="180">
        <v>0</v>
      </c>
      <c r="D17" s="180">
        <v>0</v>
      </c>
      <c r="E17" s="180">
        <v>0</v>
      </c>
      <c r="F17" s="182"/>
      <c r="G17" s="2"/>
    </row>
    <row r="18" spans="1:22" ht="15.6" customHeight="1" x14ac:dyDescent="0.25">
      <c r="A18" s="179" t="s">
        <v>149</v>
      </c>
      <c r="B18" s="180">
        <v>3255</v>
      </c>
      <c r="C18" s="180">
        <v>2797</v>
      </c>
      <c r="D18" s="180">
        <v>14100</v>
      </c>
      <c r="E18" s="180">
        <v>13394</v>
      </c>
      <c r="F18" s="182">
        <f t="shared" si="0"/>
        <v>-5.0070921985815602</v>
      </c>
    </row>
    <row r="19" spans="1:22" ht="15.6" customHeight="1" x14ac:dyDescent="0.25">
      <c r="A19" s="179" t="s">
        <v>145</v>
      </c>
      <c r="B19" s="180">
        <v>2</v>
      </c>
      <c r="C19" s="180">
        <v>0</v>
      </c>
      <c r="D19" s="180">
        <v>14</v>
      </c>
      <c r="E19" s="180">
        <v>10</v>
      </c>
      <c r="F19" s="182">
        <f t="shared" si="0"/>
        <v>-28.571428571428569</v>
      </c>
    </row>
    <row r="20" spans="1:22" ht="15.6" customHeight="1" x14ac:dyDescent="0.25">
      <c r="A20" s="179" t="s">
        <v>144</v>
      </c>
      <c r="B20" s="180">
        <v>0</v>
      </c>
      <c r="C20" s="180">
        <v>0</v>
      </c>
      <c r="D20" s="180">
        <v>0</v>
      </c>
      <c r="E20" s="180">
        <v>0</v>
      </c>
      <c r="F20" s="182"/>
    </row>
    <row r="21" spans="1:22" ht="15.6" customHeight="1" x14ac:dyDescent="0.25">
      <c r="A21" s="179" t="s">
        <v>151</v>
      </c>
      <c r="B21" s="180">
        <v>2156</v>
      </c>
      <c r="C21" s="180">
        <v>3816</v>
      </c>
      <c r="D21" s="180">
        <v>13796</v>
      </c>
      <c r="E21" s="180">
        <v>15766</v>
      </c>
      <c r="F21" s="182">
        <f t="shared" si="0"/>
        <v>14.279501304726011</v>
      </c>
    </row>
    <row r="22" spans="1:22" ht="15.6" customHeight="1" x14ac:dyDescent="0.25">
      <c r="A22" s="179" t="s">
        <v>148</v>
      </c>
      <c r="B22" s="180">
        <v>28538</v>
      </c>
      <c r="C22" s="180">
        <v>28208</v>
      </c>
      <c r="D22" s="180">
        <v>139930</v>
      </c>
      <c r="E22" s="180">
        <v>142707</v>
      </c>
      <c r="F22" s="182">
        <f t="shared" si="0"/>
        <v>1.9845637104266416</v>
      </c>
    </row>
    <row r="23" spans="1:22" ht="15.6" customHeight="1" x14ac:dyDescent="0.25">
      <c r="A23" s="179" t="s">
        <v>142</v>
      </c>
      <c r="B23" s="180">
        <v>1844</v>
      </c>
      <c r="C23" s="180">
        <v>1800</v>
      </c>
      <c r="D23" s="180">
        <v>11462</v>
      </c>
      <c r="E23" s="180">
        <v>8980</v>
      </c>
      <c r="F23" s="182">
        <f t="shared" si="0"/>
        <v>-21.654161577386148</v>
      </c>
    </row>
    <row r="24" spans="1:22" ht="15.6" customHeight="1" x14ac:dyDescent="0.25">
      <c r="A24" s="179" t="s">
        <v>143</v>
      </c>
      <c r="B24" s="180">
        <v>0</v>
      </c>
      <c r="C24" s="180">
        <v>0</v>
      </c>
      <c r="D24" s="180">
        <v>0</v>
      </c>
      <c r="E24" s="180">
        <v>0</v>
      </c>
      <c r="F24" s="182"/>
    </row>
    <row r="25" spans="1:22" ht="15.6" customHeight="1" x14ac:dyDescent="0.25">
      <c r="A25" s="179" t="s">
        <v>141</v>
      </c>
      <c r="B25" s="180">
        <v>2593</v>
      </c>
      <c r="C25" s="180">
        <v>2496</v>
      </c>
      <c r="D25" s="180">
        <v>12587</v>
      </c>
      <c r="E25" s="180">
        <v>12051</v>
      </c>
      <c r="F25" s="182">
        <f t="shared" si="0"/>
        <v>-4.258361801859067</v>
      </c>
    </row>
    <row r="26" spans="1:22" ht="15.6" customHeight="1" x14ac:dyDescent="0.25">
      <c r="A26" s="179" t="s">
        <v>153</v>
      </c>
      <c r="B26" s="180">
        <v>2095</v>
      </c>
      <c r="C26" s="180">
        <v>2893</v>
      </c>
      <c r="D26" s="180">
        <v>9710</v>
      </c>
      <c r="E26" s="180">
        <v>12849</v>
      </c>
      <c r="F26" s="182">
        <f t="shared" si="0"/>
        <v>32.327497425334712</v>
      </c>
    </row>
    <row r="27" spans="1:22" ht="15.6" customHeight="1" x14ac:dyDescent="0.25">
      <c r="A27" s="179" t="s">
        <v>165</v>
      </c>
      <c r="B27" s="180">
        <v>250</v>
      </c>
      <c r="C27" s="180">
        <v>301</v>
      </c>
      <c r="D27" s="180">
        <v>1383</v>
      </c>
      <c r="E27" s="180">
        <v>1273</v>
      </c>
      <c r="F27" s="182">
        <f t="shared" si="0"/>
        <v>-7.9537237888647923</v>
      </c>
    </row>
    <row r="28" spans="1:22" ht="15.6" customHeight="1" x14ac:dyDescent="0.25">
      <c r="A28" s="179" t="s">
        <v>168</v>
      </c>
      <c r="B28" s="180">
        <v>25148</v>
      </c>
      <c r="C28" s="180">
        <v>24470</v>
      </c>
      <c r="D28" s="180">
        <v>127701</v>
      </c>
      <c r="E28" s="180">
        <v>123211</v>
      </c>
      <c r="F28" s="182">
        <f t="shared" si="0"/>
        <v>-3.516025716321721</v>
      </c>
    </row>
    <row r="29" spans="1:22" ht="15.6" customHeight="1" x14ac:dyDescent="0.25">
      <c r="A29" s="179" t="s">
        <v>169</v>
      </c>
      <c r="B29" s="180">
        <v>4424</v>
      </c>
      <c r="C29" s="180">
        <v>4324</v>
      </c>
      <c r="D29" s="180">
        <v>25035</v>
      </c>
      <c r="E29" s="180">
        <v>19868</v>
      </c>
      <c r="F29" s="182">
        <f t="shared" si="0"/>
        <v>-20.639105252646289</v>
      </c>
    </row>
    <row r="30" spans="1:22" ht="15.6" customHeight="1" x14ac:dyDescent="0.25">
      <c r="A30" s="179" t="s">
        <v>170</v>
      </c>
      <c r="B30" s="180">
        <v>740</v>
      </c>
      <c r="C30" s="180">
        <v>631</v>
      </c>
      <c r="D30" s="180">
        <v>3711</v>
      </c>
      <c r="E30" s="180">
        <v>3513</v>
      </c>
      <c r="F30" s="182">
        <f t="shared" si="0"/>
        <v>-5.3354890864995923</v>
      </c>
    </row>
    <row r="31" spans="1:22" ht="15.6" customHeight="1" x14ac:dyDescent="0.25">
      <c r="A31" s="179" t="s">
        <v>171</v>
      </c>
      <c r="B31" s="180">
        <v>0</v>
      </c>
      <c r="C31" s="180">
        <v>0</v>
      </c>
      <c r="D31" s="180">
        <v>0</v>
      </c>
      <c r="E31" s="180">
        <v>0</v>
      </c>
      <c r="F31" s="182"/>
    </row>
    <row r="32" spans="1:22" ht="15.6" customHeight="1" x14ac:dyDescent="0.25">
      <c r="A32" s="179" t="s">
        <v>172</v>
      </c>
      <c r="B32" s="180">
        <v>47625</v>
      </c>
      <c r="C32" s="180">
        <v>49763</v>
      </c>
      <c r="D32" s="180">
        <v>215984</v>
      </c>
      <c r="E32" s="180">
        <v>221413</v>
      </c>
      <c r="F32" s="182">
        <f t="shared" si="0"/>
        <v>2.5136121194162513</v>
      </c>
      <c r="P32" s="183"/>
      <c r="Q32" s="183"/>
      <c r="R32" s="184"/>
      <c r="S32" s="184"/>
      <c r="U32" s="183"/>
      <c r="V32" s="183"/>
    </row>
    <row r="33" spans="1:19" ht="15.6" customHeight="1" x14ac:dyDescent="0.25">
      <c r="A33" s="179" t="s">
        <v>173</v>
      </c>
      <c r="B33" s="180">
        <v>2226</v>
      </c>
      <c r="C33" s="180">
        <v>1545</v>
      </c>
      <c r="D33" s="180">
        <v>10514</v>
      </c>
      <c r="E33" s="180">
        <v>7515</v>
      </c>
      <c r="F33" s="182">
        <f t="shared" si="0"/>
        <v>-28.523872931329649</v>
      </c>
      <c r="P33" s="184"/>
      <c r="Q33" s="184"/>
      <c r="R33" s="183"/>
      <c r="S33" s="183"/>
    </row>
    <row r="34" spans="1:19" ht="15.6" customHeight="1" x14ac:dyDescent="0.25">
      <c r="A34" s="179" t="s">
        <v>174</v>
      </c>
      <c r="B34" s="180">
        <v>0</v>
      </c>
      <c r="C34" s="180">
        <v>98</v>
      </c>
      <c r="D34" s="180">
        <v>0</v>
      </c>
      <c r="E34" s="180">
        <v>98</v>
      </c>
      <c r="F34" s="182"/>
    </row>
    <row r="35" spans="1:19" ht="15.6" customHeight="1" x14ac:dyDescent="0.25">
      <c r="A35" s="147" t="s">
        <v>154</v>
      </c>
      <c r="B35" s="67">
        <f>SUM(B7:B34)</f>
        <v>291320</v>
      </c>
      <c r="C35" s="68">
        <f>SUM(C7:C34)</f>
        <v>300542</v>
      </c>
      <c r="D35" s="169">
        <f>SUM(D7:D34)</f>
        <v>1325199</v>
      </c>
      <c r="E35" s="169">
        <f>SUM(E7:E34)</f>
        <v>1356750</v>
      </c>
      <c r="F35" s="131">
        <f>E35*100/D35-100</f>
        <v>2.3808499704572625</v>
      </c>
    </row>
    <row r="36" spans="1:19" ht="15.6" customHeight="1" x14ac:dyDescent="0.25">
      <c r="A36" s="64" t="s">
        <v>69</v>
      </c>
      <c r="B36" s="63"/>
      <c r="D36" s="13"/>
      <c r="F36" s="23"/>
    </row>
  </sheetData>
  <mergeCells count="3">
    <mergeCell ref="B5:C5"/>
    <mergeCell ref="D5:F5"/>
    <mergeCell ref="A5:A6"/>
  </mergeCells>
  <conditionalFormatting sqref="A7:F34">
    <cfRule type="expression" dxfId="41" priority="1">
      <formula>MOD(ROW(),2)=0</formula>
    </cfRule>
  </conditionalFormatting>
  <conditionalFormatting sqref="F35">
    <cfRule type="expression" dxfId="40" priority="3">
      <formula>F35&lt;0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AF3E49-5A9B-4FBB-94D5-073A66A2B3D5}">
  <sheetPr codeName="Hoja2">
    <pageSetUpPr fitToPage="1"/>
  </sheetPr>
  <dimension ref="B1:M34"/>
  <sheetViews>
    <sheetView workbookViewId="0"/>
  </sheetViews>
  <sheetFormatPr baseColWidth="10" defaultColWidth="8.85546875" defaultRowHeight="15" x14ac:dyDescent="0.25"/>
  <cols>
    <col min="1" max="1" width="11" customWidth="1"/>
    <col min="2" max="2" width="12.42578125" customWidth="1"/>
    <col min="3" max="3" width="12.85546875" customWidth="1"/>
    <col min="4" max="4" width="11.42578125" customWidth="1"/>
    <col min="12" max="12" width="3.28515625" customWidth="1"/>
  </cols>
  <sheetData>
    <row r="1" spans="2:13" ht="21" x14ac:dyDescent="0.35">
      <c r="E1" s="5"/>
      <c r="H1" s="254"/>
      <c r="I1" s="254"/>
      <c r="J1" s="254"/>
      <c r="K1" s="254"/>
      <c r="L1" s="254"/>
      <c r="M1" s="254"/>
    </row>
    <row r="2" spans="2:13" ht="18.75" x14ac:dyDescent="0.3">
      <c r="H2" s="255"/>
      <c r="I2" s="255"/>
      <c r="J2" s="255"/>
      <c r="K2" s="255"/>
      <c r="L2" s="255"/>
      <c r="M2" s="255"/>
    </row>
    <row r="5" spans="2:13" ht="15.75" x14ac:dyDescent="0.25">
      <c r="F5" s="11"/>
    </row>
    <row r="7" spans="2:13" ht="15.75" x14ac:dyDescent="0.25">
      <c r="B7" s="9"/>
      <c r="C7" s="9"/>
    </row>
    <row r="8" spans="2:13" ht="15.75" x14ac:dyDescent="0.25">
      <c r="B8" s="9"/>
      <c r="C8" s="9"/>
    </row>
    <row r="9" spans="2:13" ht="15.75" x14ac:dyDescent="0.25">
      <c r="B9" s="9"/>
      <c r="C9" s="9"/>
    </row>
    <row r="10" spans="2:13" ht="15.75" x14ac:dyDescent="0.25">
      <c r="B10" s="10"/>
      <c r="C10" s="10"/>
    </row>
    <row r="11" spans="2:13" ht="15.75" x14ac:dyDescent="0.25">
      <c r="B11" s="9"/>
      <c r="C11" s="9"/>
    </row>
    <row r="12" spans="2:13" ht="15.75" x14ac:dyDescent="0.25">
      <c r="B12" s="9"/>
      <c r="C12" s="9"/>
    </row>
    <row r="13" spans="2:13" ht="15.75" x14ac:dyDescent="0.25">
      <c r="B13" s="9"/>
      <c r="C13" s="9"/>
    </row>
    <row r="14" spans="2:13" ht="15.75" x14ac:dyDescent="0.25">
      <c r="B14" s="10"/>
      <c r="C14" s="10"/>
    </row>
    <row r="15" spans="2:13" ht="17.45" customHeight="1" x14ac:dyDescent="0.25">
      <c r="B15" s="9"/>
      <c r="C15" s="9"/>
    </row>
    <row r="16" spans="2:13" ht="16.149999999999999" customHeight="1" x14ac:dyDescent="0.5">
      <c r="B16" s="9"/>
      <c r="C16" s="12"/>
      <c r="G16" s="1"/>
    </row>
    <row r="17" spans="2:13" ht="17.45" customHeight="1" x14ac:dyDescent="0.35">
      <c r="B17" s="10"/>
      <c r="C17" s="10"/>
      <c r="G17" s="2"/>
    </row>
    <row r="18" spans="2:13" ht="15.75" x14ac:dyDescent="0.25">
      <c r="B18" s="9"/>
      <c r="C18" s="9"/>
    </row>
    <row r="19" spans="2:13" ht="15.75" x14ac:dyDescent="0.25">
      <c r="B19" s="9"/>
      <c r="C19" s="9"/>
    </row>
    <row r="20" spans="2:13" ht="15.75" x14ac:dyDescent="0.25">
      <c r="B20" s="10"/>
      <c r="C20" s="10"/>
    </row>
    <row r="21" spans="2:13" ht="15.75" x14ac:dyDescent="0.25">
      <c r="B21" s="9"/>
      <c r="C21" s="9"/>
    </row>
    <row r="22" spans="2:13" ht="15.75" x14ac:dyDescent="0.25">
      <c r="B22" s="10"/>
      <c r="C22" s="10"/>
    </row>
    <row r="23" spans="2:13" ht="15.75" x14ac:dyDescent="0.25">
      <c r="B23" s="9"/>
      <c r="C23" s="9"/>
    </row>
    <row r="24" spans="2:13" ht="15.75" x14ac:dyDescent="0.25">
      <c r="B24" s="10"/>
      <c r="C24" s="10"/>
    </row>
    <row r="25" spans="2:13" ht="15.75" x14ac:dyDescent="0.25">
      <c r="B25" s="10"/>
      <c r="C25" s="10"/>
    </row>
    <row r="26" spans="2:13" ht="15.75" x14ac:dyDescent="0.25">
      <c r="B26" s="10"/>
      <c r="C26" s="10"/>
    </row>
    <row r="27" spans="2:13" ht="15.75" x14ac:dyDescent="0.25">
      <c r="B27" s="10"/>
      <c r="C27" s="10"/>
    </row>
    <row r="28" spans="2:13" ht="15.75" x14ac:dyDescent="0.25">
      <c r="B28" s="9"/>
      <c r="C28" s="9"/>
    </row>
    <row r="29" spans="2:13" ht="15.75" x14ac:dyDescent="0.25">
      <c r="B29" s="10"/>
      <c r="C29" s="10"/>
      <c r="M29" s="8"/>
    </row>
    <row r="30" spans="2:13" ht="15.75" x14ac:dyDescent="0.25">
      <c r="B30" s="9"/>
      <c r="C30" s="9"/>
    </row>
    <row r="31" spans="2:13" ht="15.75" x14ac:dyDescent="0.25">
      <c r="B31" s="9"/>
      <c r="C31" s="9"/>
    </row>
    <row r="32" spans="2:13" ht="15.75" x14ac:dyDescent="0.25">
      <c r="B32" s="9"/>
      <c r="C32" s="9"/>
    </row>
    <row r="33" spans="2:3" ht="15.75" x14ac:dyDescent="0.25">
      <c r="B33" s="10"/>
      <c r="C33" s="10"/>
    </row>
    <row r="34" spans="2:3" ht="15.75" x14ac:dyDescent="0.25">
      <c r="B34" s="10"/>
      <c r="C34" s="10"/>
    </row>
  </sheetData>
  <mergeCells count="2">
    <mergeCell ref="H1:M1"/>
    <mergeCell ref="H2:M2"/>
  </mergeCells>
  <pageMargins left="0.70866141732283505" right="0.70866141732283505" top="0.74803149606299202" bottom="0.74803149606299202" header="0.31496062992126" footer="0.31496062992126"/>
  <pageSetup paperSize="9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5D3C1F-D362-44E2-90AB-C44F9692946C}">
  <sheetPr codeName="Hoja20">
    <pageSetUpPr fitToPage="1"/>
  </sheetPr>
  <dimension ref="A1:V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  <col min="16" max="19" width="8.85546875" customWidth="1"/>
  </cols>
  <sheetData>
    <row r="1" spans="1:14" ht="19.149999999999999" customHeight="1" x14ac:dyDescent="0.35">
      <c r="A1" s="32" t="s">
        <v>71</v>
      </c>
      <c r="E1" s="5"/>
      <c r="H1" s="4"/>
      <c r="I1" s="4"/>
      <c r="J1" s="4"/>
      <c r="K1" s="4"/>
      <c r="L1" s="4"/>
      <c r="M1" s="4"/>
    </row>
    <row r="2" spans="1:14" ht="15.6" customHeight="1" x14ac:dyDescent="0.3">
      <c r="A2" s="130"/>
      <c r="H2" s="3"/>
      <c r="I2" s="3"/>
      <c r="J2" s="3"/>
      <c r="K2" s="3"/>
      <c r="L2" s="3"/>
      <c r="M2" s="3"/>
    </row>
    <row r="3" spans="1:14" ht="15.6" customHeight="1" x14ac:dyDescent="0.3">
      <c r="H3" s="3"/>
      <c r="I3" s="3"/>
      <c r="J3" s="3"/>
      <c r="K3" s="3"/>
      <c r="L3" s="3"/>
      <c r="M3" s="3"/>
    </row>
    <row r="4" spans="1:14" ht="15.6" customHeight="1" x14ac:dyDescent="0.25">
      <c r="A4" s="31" t="s">
        <v>72</v>
      </c>
    </row>
    <row r="5" spans="1:14" ht="15.6" customHeight="1" x14ac:dyDescent="0.25">
      <c r="A5" s="273" t="s">
        <v>1</v>
      </c>
      <c r="B5" s="260" t="s">
        <v>175</v>
      </c>
      <c r="C5" s="260"/>
      <c r="D5" s="260" t="s">
        <v>0</v>
      </c>
      <c r="E5" s="260"/>
      <c r="F5" s="260"/>
      <c r="G5" s="6"/>
      <c r="M5" s="33"/>
      <c r="N5" s="65" t="str">
        <f>'Resumen general'!I4</f>
        <v>Fecha: 23/06/2025</v>
      </c>
    </row>
    <row r="6" spans="1:14" ht="15.6" customHeight="1" x14ac:dyDescent="0.25">
      <c r="A6" s="273"/>
      <c r="B6" s="155">
        <v>2024</v>
      </c>
      <c r="C6" s="155">
        <v>2025</v>
      </c>
      <c r="D6" s="155">
        <v>2024</v>
      </c>
      <c r="E6" s="155">
        <v>2025</v>
      </c>
      <c r="F6" s="145" t="s">
        <v>7</v>
      </c>
      <c r="G6" s="6"/>
    </row>
    <row r="7" spans="1:14" ht="15.6" customHeight="1" x14ac:dyDescent="0.25">
      <c r="A7" s="179" t="s">
        <v>18</v>
      </c>
      <c r="B7" s="180">
        <v>2</v>
      </c>
      <c r="C7" s="180">
        <v>0</v>
      </c>
      <c r="D7" s="180">
        <v>4</v>
      </c>
      <c r="E7" s="180">
        <v>2</v>
      </c>
      <c r="F7" s="182">
        <f>((E7*100)/D7)-100</f>
        <v>-50</v>
      </c>
      <c r="G7" s="36"/>
    </row>
    <row r="8" spans="1:14" ht="15.6" customHeight="1" x14ac:dyDescent="0.25">
      <c r="A8" s="179" t="s">
        <v>11</v>
      </c>
      <c r="B8" s="180">
        <v>14101</v>
      </c>
      <c r="C8" s="180">
        <v>16486.25</v>
      </c>
      <c r="D8" s="180">
        <v>68596.75</v>
      </c>
      <c r="E8" s="180">
        <v>79227</v>
      </c>
      <c r="F8" s="182">
        <f t="shared" ref="F8:F34" si="0">((E8*100)/D8)-100</f>
        <v>15.496725427953947</v>
      </c>
      <c r="G8" s="6"/>
    </row>
    <row r="9" spans="1:14" ht="15.6" customHeight="1" x14ac:dyDescent="0.25">
      <c r="A9" s="179" t="s">
        <v>8</v>
      </c>
      <c r="B9" s="180">
        <v>1418</v>
      </c>
      <c r="C9" s="180">
        <v>2293</v>
      </c>
      <c r="D9" s="180">
        <v>6285.25</v>
      </c>
      <c r="E9" s="180">
        <v>8724</v>
      </c>
      <c r="F9" s="182">
        <f t="shared" si="0"/>
        <v>38.801161449425251</v>
      </c>
      <c r="G9" s="6"/>
    </row>
    <row r="10" spans="1:14" ht="15.6" customHeight="1" x14ac:dyDescent="0.25">
      <c r="A10" s="179" t="s">
        <v>10</v>
      </c>
      <c r="B10" s="180">
        <v>0</v>
      </c>
      <c r="C10" s="180">
        <v>0</v>
      </c>
      <c r="D10" s="180">
        <v>0</v>
      </c>
      <c r="E10" s="180">
        <v>0</v>
      </c>
      <c r="F10" s="182"/>
    </row>
    <row r="11" spans="1:14" ht="15.6" customHeight="1" x14ac:dyDescent="0.25">
      <c r="A11" s="179" t="s">
        <v>9</v>
      </c>
      <c r="B11" s="180">
        <v>418122</v>
      </c>
      <c r="C11" s="180">
        <v>440848</v>
      </c>
      <c r="D11" s="180">
        <v>2004367</v>
      </c>
      <c r="E11" s="180">
        <v>1878411</v>
      </c>
      <c r="F11" s="182">
        <f t="shared" si="0"/>
        <v>-6.2840787141277019</v>
      </c>
    </row>
    <row r="12" spans="1:14" ht="15.6" customHeight="1" x14ac:dyDescent="0.25">
      <c r="A12" s="179" t="s">
        <v>6</v>
      </c>
      <c r="B12" s="180">
        <v>20370.25</v>
      </c>
      <c r="C12" s="180">
        <v>18926.25</v>
      </c>
      <c r="D12" s="180">
        <v>90409.25</v>
      </c>
      <c r="E12" s="180">
        <v>88518.25</v>
      </c>
      <c r="F12" s="182">
        <f t="shared" si="0"/>
        <v>-2.0916001404723517</v>
      </c>
    </row>
    <row r="13" spans="1:14" ht="15.6" customHeight="1" x14ac:dyDescent="0.25">
      <c r="A13" s="179" t="s">
        <v>167</v>
      </c>
      <c r="B13" s="180">
        <v>7777</v>
      </c>
      <c r="C13" s="180">
        <v>8309</v>
      </c>
      <c r="D13" s="180">
        <v>34334</v>
      </c>
      <c r="E13" s="180">
        <v>33609</v>
      </c>
      <c r="F13" s="182">
        <f t="shared" si="0"/>
        <v>-2.1116094833109997</v>
      </c>
    </row>
    <row r="14" spans="1:14" ht="15.6" customHeight="1" x14ac:dyDescent="0.25">
      <c r="A14" s="179" t="s">
        <v>150</v>
      </c>
      <c r="B14" s="180">
        <v>344790</v>
      </c>
      <c r="C14" s="180">
        <v>309874.5</v>
      </c>
      <c r="D14" s="180">
        <v>1638264.5</v>
      </c>
      <c r="E14" s="180">
        <v>1535811.25</v>
      </c>
      <c r="F14" s="182">
        <f t="shared" si="0"/>
        <v>-6.2537673251175221</v>
      </c>
    </row>
    <row r="15" spans="1:14" ht="15.6" customHeight="1" x14ac:dyDescent="0.25">
      <c r="A15" s="179" t="s">
        <v>147</v>
      </c>
      <c r="B15" s="180">
        <v>39609.25</v>
      </c>
      <c r="C15" s="180">
        <v>39363.25</v>
      </c>
      <c r="D15" s="180">
        <v>189653.5</v>
      </c>
      <c r="E15" s="180">
        <v>178788.25</v>
      </c>
      <c r="F15" s="182">
        <f t="shared" si="0"/>
        <v>-5.7290005193682134</v>
      </c>
    </row>
    <row r="16" spans="1:14" ht="15.6" customHeight="1" x14ac:dyDescent="0.5">
      <c r="A16" s="179" t="s">
        <v>146</v>
      </c>
      <c r="B16" s="180">
        <v>4881</v>
      </c>
      <c r="C16" s="180">
        <v>2932</v>
      </c>
      <c r="D16" s="180">
        <v>22147</v>
      </c>
      <c r="E16" s="180">
        <v>18246</v>
      </c>
      <c r="F16" s="182">
        <f t="shared" si="0"/>
        <v>-17.614123809093783</v>
      </c>
      <c r="G16" s="1"/>
    </row>
    <row r="17" spans="1:22" ht="15.6" customHeight="1" x14ac:dyDescent="0.35">
      <c r="A17" s="179" t="s">
        <v>152</v>
      </c>
      <c r="B17" s="180">
        <v>8063</v>
      </c>
      <c r="C17" s="180">
        <v>10942.5</v>
      </c>
      <c r="D17" s="180">
        <v>30807.5</v>
      </c>
      <c r="E17" s="180">
        <v>42652</v>
      </c>
      <c r="F17" s="182">
        <f t="shared" si="0"/>
        <v>38.446806784062318</v>
      </c>
      <c r="G17" s="2"/>
    </row>
    <row r="18" spans="1:22" ht="15.6" customHeight="1" x14ac:dyDescent="0.25">
      <c r="A18" s="179" t="s">
        <v>149</v>
      </c>
      <c r="B18" s="180">
        <v>488</v>
      </c>
      <c r="C18" s="180">
        <v>462</v>
      </c>
      <c r="D18" s="180">
        <v>2329</v>
      </c>
      <c r="E18" s="180">
        <v>2286</v>
      </c>
      <c r="F18" s="182">
        <f t="shared" si="0"/>
        <v>-1.8462859596393315</v>
      </c>
    </row>
    <row r="19" spans="1:22" ht="15.6" customHeight="1" x14ac:dyDescent="0.25">
      <c r="A19" s="179" t="s">
        <v>145</v>
      </c>
      <c r="B19" s="180">
        <v>1682</v>
      </c>
      <c r="C19" s="180">
        <v>1860.5</v>
      </c>
      <c r="D19" s="180">
        <v>5657.5</v>
      </c>
      <c r="E19" s="180">
        <v>11944.75</v>
      </c>
      <c r="F19" s="182">
        <f t="shared" si="0"/>
        <v>111.13124171453822</v>
      </c>
    </row>
    <row r="20" spans="1:22" ht="15.6" customHeight="1" x14ac:dyDescent="0.25">
      <c r="A20" s="179" t="s">
        <v>144</v>
      </c>
      <c r="B20" s="180">
        <v>7971</v>
      </c>
      <c r="C20" s="180">
        <v>6374</v>
      </c>
      <c r="D20" s="180">
        <v>34732</v>
      </c>
      <c r="E20" s="180">
        <v>29152</v>
      </c>
      <c r="F20" s="182">
        <f t="shared" si="0"/>
        <v>-16.065875849360822</v>
      </c>
    </row>
    <row r="21" spans="1:22" ht="15.6" customHeight="1" x14ac:dyDescent="0.25">
      <c r="A21" s="179" t="s">
        <v>151</v>
      </c>
      <c r="B21" s="180">
        <v>8163.75</v>
      </c>
      <c r="C21" s="180">
        <v>15422.75</v>
      </c>
      <c r="D21" s="180">
        <v>44682.25</v>
      </c>
      <c r="E21" s="180">
        <v>56102.75</v>
      </c>
      <c r="F21" s="182">
        <f t="shared" si="0"/>
        <v>25.559366415075331</v>
      </c>
    </row>
    <row r="22" spans="1:22" ht="15.6" customHeight="1" x14ac:dyDescent="0.25">
      <c r="A22" s="179" t="s">
        <v>148</v>
      </c>
      <c r="B22" s="180">
        <v>122964</v>
      </c>
      <c r="C22" s="180">
        <v>124080</v>
      </c>
      <c r="D22" s="180">
        <v>566971</v>
      </c>
      <c r="E22" s="180">
        <v>593537</v>
      </c>
      <c r="F22" s="182">
        <f t="shared" si="0"/>
        <v>4.6856012035889023</v>
      </c>
    </row>
    <row r="23" spans="1:22" ht="15.6" customHeight="1" x14ac:dyDescent="0.25">
      <c r="A23" s="179" t="s">
        <v>142</v>
      </c>
      <c r="B23" s="180">
        <v>30594</v>
      </c>
      <c r="C23" s="180">
        <v>35077.25</v>
      </c>
      <c r="D23" s="180">
        <v>76646</v>
      </c>
      <c r="E23" s="180">
        <v>142547.5</v>
      </c>
      <c r="F23" s="182">
        <f t="shared" si="0"/>
        <v>85.981655924640563</v>
      </c>
    </row>
    <row r="24" spans="1:22" ht="15.6" customHeight="1" x14ac:dyDescent="0.25">
      <c r="A24" s="179" t="s">
        <v>143</v>
      </c>
      <c r="B24" s="180">
        <v>3647</v>
      </c>
      <c r="C24" s="180">
        <v>4522.25</v>
      </c>
      <c r="D24" s="180">
        <v>18849</v>
      </c>
      <c r="E24" s="180">
        <v>17608.5</v>
      </c>
      <c r="F24" s="182">
        <f t="shared" si="0"/>
        <v>-6.5812509947477338</v>
      </c>
    </row>
    <row r="25" spans="1:22" ht="15.6" customHeight="1" x14ac:dyDescent="0.25">
      <c r="A25" s="179" t="s">
        <v>141</v>
      </c>
      <c r="B25" s="180">
        <v>534</v>
      </c>
      <c r="C25" s="180">
        <v>421.5</v>
      </c>
      <c r="D25" s="180">
        <v>2387.5</v>
      </c>
      <c r="E25" s="180">
        <v>1950.25</v>
      </c>
      <c r="F25" s="182">
        <f t="shared" si="0"/>
        <v>-18.314136125654457</v>
      </c>
    </row>
    <row r="26" spans="1:22" ht="15.6" customHeight="1" x14ac:dyDescent="0.25">
      <c r="A26" s="179" t="s">
        <v>153</v>
      </c>
      <c r="B26" s="180">
        <v>60</v>
      </c>
      <c r="C26" s="180">
        <v>28</v>
      </c>
      <c r="D26" s="180">
        <v>183.5</v>
      </c>
      <c r="E26" s="180">
        <v>128</v>
      </c>
      <c r="F26" s="182">
        <f t="shared" si="0"/>
        <v>-30.245231607629421</v>
      </c>
    </row>
    <row r="27" spans="1:22" ht="15.6" customHeight="1" x14ac:dyDescent="0.25">
      <c r="A27" s="179" t="s">
        <v>165</v>
      </c>
      <c r="B27" s="180">
        <v>0</v>
      </c>
      <c r="C27" s="180">
        <v>0</v>
      </c>
      <c r="D27" s="180">
        <v>0</v>
      </c>
      <c r="E27" s="180">
        <v>0</v>
      </c>
      <c r="F27" s="182"/>
    </row>
    <row r="28" spans="1:22" ht="15.6" customHeight="1" x14ac:dyDescent="0.25">
      <c r="A28" s="179" t="s">
        <v>168</v>
      </c>
      <c r="B28" s="180">
        <v>52996</v>
      </c>
      <c r="C28" s="180">
        <v>49237</v>
      </c>
      <c r="D28" s="180">
        <v>224057</v>
      </c>
      <c r="E28" s="180">
        <v>237679</v>
      </c>
      <c r="F28" s="182">
        <f t="shared" si="0"/>
        <v>6.07970293273587</v>
      </c>
    </row>
    <row r="29" spans="1:22" ht="15.6" customHeight="1" x14ac:dyDescent="0.25">
      <c r="A29" s="179" t="s">
        <v>169</v>
      </c>
      <c r="B29" s="180">
        <v>13986.75</v>
      </c>
      <c r="C29" s="180">
        <v>15104.75</v>
      </c>
      <c r="D29" s="180">
        <v>57680</v>
      </c>
      <c r="E29" s="180">
        <v>65323.75</v>
      </c>
      <c r="F29" s="182">
        <f t="shared" si="0"/>
        <v>13.251993758668519</v>
      </c>
    </row>
    <row r="30" spans="1:22" ht="15.6" customHeight="1" x14ac:dyDescent="0.25">
      <c r="A30" s="179" t="s">
        <v>170</v>
      </c>
      <c r="B30" s="180">
        <v>14110</v>
      </c>
      <c r="C30" s="180">
        <v>12028.75</v>
      </c>
      <c r="D30" s="180">
        <v>62622.5</v>
      </c>
      <c r="E30" s="180">
        <v>61581.25</v>
      </c>
      <c r="F30" s="182">
        <f t="shared" si="0"/>
        <v>-1.6627410275859376</v>
      </c>
    </row>
    <row r="31" spans="1:22" ht="15.6" customHeight="1" x14ac:dyDescent="0.25">
      <c r="A31" s="179" t="s">
        <v>171</v>
      </c>
      <c r="B31" s="180">
        <v>1828</v>
      </c>
      <c r="C31" s="180">
        <v>1708</v>
      </c>
      <c r="D31" s="180">
        <v>5719</v>
      </c>
      <c r="E31" s="180">
        <v>6238</v>
      </c>
      <c r="F31" s="182">
        <f t="shared" si="0"/>
        <v>9.0750131141808055</v>
      </c>
    </row>
    <row r="32" spans="1:22" ht="15.6" customHeight="1" x14ac:dyDescent="0.25">
      <c r="A32" s="179" t="s">
        <v>172</v>
      </c>
      <c r="B32" s="180">
        <v>521685</v>
      </c>
      <c r="C32" s="180">
        <v>529212</v>
      </c>
      <c r="D32" s="180">
        <v>2241261</v>
      </c>
      <c r="E32" s="180">
        <v>2345718</v>
      </c>
      <c r="F32" s="182">
        <f t="shared" si="0"/>
        <v>4.6606352406078599</v>
      </c>
      <c r="P32" s="183"/>
      <c r="Q32" s="183"/>
      <c r="R32" s="184"/>
      <c r="S32" s="184"/>
      <c r="U32" s="183"/>
      <c r="V32" s="183"/>
    </row>
    <row r="33" spans="1:19" ht="15.6" customHeight="1" x14ac:dyDescent="0.25">
      <c r="A33" s="179" t="s">
        <v>173</v>
      </c>
      <c r="B33" s="180">
        <v>24434</v>
      </c>
      <c r="C33" s="180">
        <v>29770</v>
      </c>
      <c r="D33" s="180">
        <v>113041</v>
      </c>
      <c r="E33" s="180">
        <v>124699</v>
      </c>
      <c r="F33" s="182">
        <f t="shared" si="0"/>
        <v>10.313072248122367</v>
      </c>
      <c r="P33" s="184"/>
      <c r="Q33" s="184"/>
      <c r="R33" s="183"/>
      <c r="S33" s="183"/>
    </row>
    <row r="34" spans="1:19" ht="15.6" customHeight="1" x14ac:dyDescent="0.25">
      <c r="A34" s="179" t="s">
        <v>174</v>
      </c>
      <c r="B34" s="180">
        <v>2650.25</v>
      </c>
      <c r="C34" s="180">
        <v>2999.25</v>
      </c>
      <c r="D34" s="180">
        <v>14290.5</v>
      </c>
      <c r="E34" s="180">
        <v>13558.75</v>
      </c>
      <c r="F34" s="182">
        <f t="shared" si="0"/>
        <v>-5.1205346209019922</v>
      </c>
    </row>
    <row r="35" spans="1:19" ht="15.6" customHeight="1" x14ac:dyDescent="0.25">
      <c r="A35" s="147" t="s">
        <v>154</v>
      </c>
      <c r="B35" s="67">
        <f>SUM(B7:B34)</f>
        <v>1666927.25</v>
      </c>
      <c r="C35" s="68">
        <f>SUM(C7:C34)</f>
        <v>1678282.75</v>
      </c>
      <c r="D35" s="67">
        <f>SUM(D7:D34)</f>
        <v>7555977.5</v>
      </c>
      <c r="E35" s="169">
        <f>SUM(E7:E34)</f>
        <v>7574043.25</v>
      </c>
      <c r="F35" s="131">
        <f>E35*100/D35-100</f>
        <v>0.23909216246342169</v>
      </c>
    </row>
    <row r="36" spans="1:19" ht="15.6" customHeight="1" x14ac:dyDescent="0.25">
      <c r="A36" s="64" t="s">
        <v>56</v>
      </c>
      <c r="B36" s="63"/>
      <c r="D36" s="63"/>
      <c r="F36" s="23"/>
    </row>
  </sheetData>
  <mergeCells count="3">
    <mergeCell ref="B5:C5"/>
    <mergeCell ref="D5:F5"/>
    <mergeCell ref="A5:A6"/>
  </mergeCells>
  <conditionalFormatting sqref="A7:F34">
    <cfRule type="expression" dxfId="39" priority="1">
      <formula>MOD(ROW(),2)=0</formula>
    </cfRule>
  </conditionalFormatting>
  <conditionalFormatting sqref="F35">
    <cfRule type="expression" dxfId="38" priority="3">
      <formula>F35&lt;0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E55862-2C2B-4C72-8225-9502241C678A}">
  <sheetPr codeName="Hoja21">
    <pageSetUpPr fitToPage="1"/>
  </sheetPr>
  <dimension ref="A1:V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  <col min="16" max="19" width="8.85546875" customWidth="1"/>
  </cols>
  <sheetData>
    <row r="1" spans="1:14" ht="19.149999999999999" customHeight="1" x14ac:dyDescent="0.35">
      <c r="A1" s="32" t="s">
        <v>73</v>
      </c>
      <c r="E1" s="5"/>
      <c r="H1" s="4"/>
      <c r="I1" s="4"/>
      <c r="J1" s="4"/>
      <c r="K1" s="4"/>
      <c r="L1" s="4"/>
      <c r="M1" s="4"/>
    </row>
    <row r="2" spans="1:14" ht="15.6" customHeight="1" x14ac:dyDescent="0.3">
      <c r="A2" s="130"/>
      <c r="H2" s="3"/>
      <c r="I2" s="3"/>
      <c r="J2" s="3"/>
      <c r="K2" s="3"/>
      <c r="L2" s="3"/>
      <c r="M2" s="3"/>
    </row>
    <row r="3" spans="1:14" ht="15.6" customHeight="1" x14ac:dyDescent="0.3">
      <c r="H3" s="3"/>
      <c r="I3" s="3"/>
      <c r="J3" s="3"/>
      <c r="K3" s="3"/>
      <c r="L3" s="3"/>
      <c r="M3" s="3"/>
    </row>
    <row r="4" spans="1:14" ht="15.6" customHeight="1" x14ac:dyDescent="0.25">
      <c r="A4" s="31" t="s">
        <v>72</v>
      </c>
    </row>
    <row r="5" spans="1:14" ht="15.6" customHeight="1" x14ac:dyDescent="0.25">
      <c r="A5" s="273" t="s">
        <v>1</v>
      </c>
      <c r="B5" s="260" t="s">
        <v>175</v>
      </c>
      <c r="C5" s="260"/>
      <c r="D5" s="260" t="s">
        <v>0</v>
      </c>
      <c r="E5" s="260"/>
      <c r="F5" s="260"/>
      <c r="G5" s="6"/>
      <c r="M5" s="33"/>
      <c r="N5" s="65" t="str">
        <f>'Resumen general'!I4</f>
        <v>Fecha: 23/06/2025</v>
      </c>
    </row>
    <row r="6" spans="1:14" ht="15.6" customHeight="1" x14ac:dyDescent="0.25">
      <c r="A6" s="273"/>
      <c r="B6" s="155">
        <v>2024</v>
      </c>
      <c r="C6" s="155">
        <v>2025</v>
      </c>
      <c r="D6" s="155">
        <v>2024</v>
      </c>
      <c r="E6" s="155">
        <v>2025</v>
      </c>
      <c r="F6" s="145" t="s">
        <v>7</v>
      </c>
      <c r="G6" s="6"/>
    </row>
    <row r="7" spans="1:14" ht="15.6" customHeight="1" x14ac:dyDescent="0.25">
      <c r="A7" s="179" t="s">
        <v>18</v>
      </c>
      <c r="B7" s="180">
        <v>0</v>
      </c>
      <c r="C7" s="180">
        <v>0</v>
      </c>
      <c r="D7" s="180">
        <v>0</v>
      </c>
      <c r="E7" s="180">
        <v>0</v>
      </c>
      <c r="F7" s="182"/>
      <c r="G7" s="36"/>
    </row>
    <row r="8" spans="1:14" ht="15.6" customHeight="1" x14ac:dyDescent="0.25">
      <c r="A8" s="179" t="s">
        <v>11</v>
      </c>
      <c r="B8" s="180">
        <v>441.5</v>
      </c>
      <c r="C8" s="180">
        <v>0</v>
      </c>
      <c r="D8" s="180">
        <v>941.5</v>
      </c>
      <c r="E8" s="180">
        <v>787</v>
      </c>
      <c r="F8" s="182">
        <f t="shared" ref="F8:F34" si="0">((E8*100)/D8)-100</f>
        <v>-16.409984067976637</v>
      </c>
      <c r="G8" s="6"/>
    </row>
    <row r="9" spans="1:14" ht="15.6" customHeight="1" x14ac:dyDescent="0.25">
      <c r="A9" s="179" t="s">
        <v>8</v>
      </c>
      <c r="B9" s="180">
        <v>0</v>
      </c>
      <c r="C9" s="180">
        <v>34</v>
      </c>
      <c r="D9" s="180">
        <v>0</v>
      </c>
      <c r="E9" s="180">
        <v>49</v>
      </c>
      <c r="F9" s="182"/>
      <c r="G9" s="6"/>
    </row>
    <row r="10" spans="1:14" ht="15.6" customHeight="1" x14ac:dyDescent="0.25">
      <c r="A10" s="179" t="s">
        <v>10</v>
      </c>
      <c r="B10" s="180">
        <v>0</v>
      </c>
      <c r="C10" s="180">
        <v>0</v>
      </c>
      <c r="D10" s="180">
        <v>0</v>
      </c>
      <c r="E10" s="180">
        <v>0</v>
      </c>
      <c r="F10" s="182"/>
    </row>
    <row r="11" spans="1:14" ht="15.6" customHeight="1" x14ac:dyDescent="0.25">
      <c r="A11" s="179" t="s">
        <v>9</v>
      </c>
      <c r="B11" s="180">
        <v>362568</v>
      </c>
      <c r="C11" s="180">
        <v>384126</v>
      </c>
      <c r="D11" s="180">
        <v>1716676</v>
      </c>
      <c r="E11" s="180">
        <v>1631152</v>
      </c>
      <c r="F11" s="182">
        <f t="shared" si="0"/>
        <v>-4.9819534961751657</v>
      </c>
    </row>
    <row r="12" spans="1:14" ht="15.6" customHeight="1" x14ac:dyDescent="0.25">
      <c r="A12" s="179" t="s">
        <v>6</v>
      </c>
      <c r="B12" s="180">
        <v>2540.75</v>
      </c>
      <c r="C12" s="180">
        <v>1464.5</v>
      </c>
      <c r="D12" s="180">
        <v>9168.25</v>
      </c>
      <c r="E12" s="180">
        <v>7565.25</v>
      </c>
      <c r="F12" s="182">
        <f t="shared" si="0"/>
        <v>-17.484252719984724</v>
      </c>
    </row>
    <row r="13" spans="1:14" ht="15.6" customHeight="1" x14ac:dyDescent="0.25">
      <c r="A13" s="179" t="s">
        <v>167</v>
      </c>
      <c r="B13" s="180">
        <v>6</v>
      </c>
      <c r="C13" s="180">
        <v>2</v>
      </c>
      <c r="D13" s="180">
        <v>6</v>
      </c>
      <c r="E13" s="180">
        <v>8</v>
      </c>
      <c r="F13" s="182">
        <f t="shared" si="0"/>
        <v>33.333333333333343</v>
      </c>
    </row>
    <row r="14" spans="1:14" ht="15.6" customHeight="1" x14ac:dyDescent="0.25">
      <c r="A14" s="179" t="s">
        <v>150</v>
      </c>
      <c r="B14" s="180">
        <v>152766.5</v>
      </c>
      <c r="C14" s="180">
        <v>133002</v>
      </c>
      <c r="D14" s="180">
        <v>777690.5</v>
      </c>
      <c r="E14" s="180">
        <v>630336</v>
      </c>
      <c r="F14" s="182">
        <f t="shared" si="0"/>
        <v>-18.947704774585773</v>
      </c>
    </row>
    <row r="15" spans="1:14" ht="15.6" customHeight="1" x14ac:dyDescent="0.25">
      <c r="A15" s="179" t="s">
        <v>147</v>
      </c>
      <c r="B15" s="180">
        <v>391.5</v>
      </c>
      <c r="C15" s="180">
        <v>162.25</v>
      </c>
      <c r="D15" s="180">
        <v>2517</v>
      </c>
      <c r="E15" s="180">
        <v>1469.5</v>
      </c>
      <c r="F15" s="182">
        <f t="shared" si="0"/>
        <v>-41.617004370282082</v>
      </c>
    </row>
    <row r="16" spans="1:14" ht="15.6" customHeight="1" x14ac:dyDescent="0.5">
      <c r="A16" s="179" t="s">
        <v>146</v>
      </c>
      <c r="B16" s="180">
        <v>0</v>
      </c>
      <c r="C16" s="180">
        <v>0</v>
      </c>
      <c r="D16" s="180">
        <v>0</v>
      </c>
      <c r="E16" s="180">
        <v>714</v>
      </c>
      <c r="F16" s="182"/>
      <c r="G16" s="1"/>
    </row>
    <row r="17" spans="1:22" ht="15.6" customHeight="1" x14ac:dyDescent="0.35">
      <c r="A17" s="179" t="s">
        <v>152</v>
      </c>
      <c r="B17" s="180">
        <v>476</v>
      </c>
      <c r="C17" s="180">
        <v>180</v>
      </c>
      <c r="D17" s="180">
        <v>780</v>
      </c>
      <c r="E17" s="180">
        <v>5097.5</v>
      </c>
      <c r="F17" s="182">
        <f t="shared" si="0"/>
        <v>553.52564102564099</v>
      </c>
      <c r="G17" s="2"/>
    </row>
    <row r="18" spans="1:22" ht="15.6" customHeight="1" x14ac:dyDescent="0.25">
      <c r="A18" s="179" t="s">
        <v>149</v>
      </c>
      <c r="B18" s="180">
        <v>0</v>
      </c>
      <c r="C18" s="180">
        <v>0</v>
      </c>
      <c r="D18" s="180">
        <v>0</v>
      </c>
      <c r="E18" s="180">
        <v>0</v>
      </c>
      <c r="F18" s="182"/>
    </row>
    <row r="19" spans="1:22" ht="15.6" customHeight="1" x14ac:dyDescent="0.25">
      <c r="A19" s="179" t="s">
        <v>145</v>
      </c>
      <c r="B19" s="180">
        <v>36.5</v>
      </c>
      <c r="C19" s="180">
        <v>371.25</v>
      </c>
      <c r="D19" s="180">
        <v>164.25</v>
      </c>
      <c r="E19" s="180">
        <v>4669.25</v>
      </c>
      <c r="F19" s="182">
        <f t="shared" si="0"/>
        <v>2742.7701674277018</v>
      </c>
    </row>
    <row r="20" spans="1:22" ht="15.6" customHeight="1" x14ac:dyDescent="0.25">
      <c r="A20" s="179" t="s">
        <v>144</v>
      </c>
      <c r="B20" s="180">
        <v>8</v>
      </c>
      <c r="C20" s="180">
        <v>41</v>
      </c>
      <c r="D20" s="180">
        <v>13</v>
      </c>
      <c r="E20" s="180">
        <v>106</v>
      </c>
      <c r="F20" s="182">
        <f t="shared" si="0"/>
        <v>715.38461538461536</v>
      </c>
    </row>
    <row r="21" spans="1:22" ht="15.6" customHeight="1" x14ac:dyDescent="0.25">
      <c r="A21" s="179" t="s">
        <v>151</v>
      </c>
      <c r="B21" s="180">
        <v>1072</v>
      </c>
      <c r="C21" s="180">
        <v>5169.75</v>
      </c>
      <c r="D21" s="180">
        <v>5776.25</v>
      </c>
      <c r="E21" s="180">
        <v>10836.5</v>
      </c>
      <c r="F21" s="182">
        <f t="shared" si="0"/>
        <v>87.604414628868199</v>
      </c>
    </row>
    <row r="22" spans="1:22" ht="15.6" customHeight="1" x14ac:dyDescent="0.25">
      <c r="A22" s="179" t="s">
        <v>148</v>
      </c>
      <c r="B22" s="180">
        <v>71492</v>
      </c>
      <c r="C22" s="180">
        <v>74685</v>
      </c>
      <c r="D22" s="180">
        <v>320077</v>
      </c>
      <c r="E22" s="180">
        <v>344514</v>
      </c>
      <c r="F22" s="182">
        <f t="shared" si="0"/>
        <v>7.6347253942020217</v>
      </c>
    </row>
    <row r="23" spans="1:22" ht="15.6" customHeight="1" x14ac:dyDescent="0.25">
      <c r="A23" s="179" t="s">
        <v>142</v>
      </c>
      <c r="B23" s="180">
        <v>28144.75</v>
      </c>
      <c r="C23" s="180">
        <v>31174</v>
      </c>
      <c r="D23" s="180">
        <v>66235.75</v>
      </c>
      <c r="E23" s="180">
        <v>127309.75</v>
      </c>
      <c r="F23" s="182">
        <f t="shared" si="0"/>
        <v>92.207003015742998</v>
      </c>
    </row>
    <row r="24" spans="1:22" ht="15.6" customHeight="1" x14ac:dyDescent="0.25">
      <c r="A24" s="179" t="s">
        <v>143</v>
      </c>
      <c r="B24" s="180">
        <v>0</v>
      </c>
      <c r="C24" s="180">
        <v>124</v>
      </c>
      <c r="D24" s="180">
        <v>12</v>
      </c>
      <c r="E24" s="180">
        <v>129</v>
      </c>
      <c r="F24" s="182">
        <f t="shared" si="0"/>
        <v>975</v>
      </c>
    </row>
    <row r="25" spans="1:22" ht="15.6" customHeight="1" x14ac:dyDescent="0.25">
      <c r="A25" s="179" t="s">
        <v>141</v>
      </c>
      <c r="B25" s="180">
        <v>0</v>
      </c>
      <c r="C25" s="180">
        <v>0</v>
      </c>
      <c r="D25" s="180">
        <v>0</v>
      </c>
      <c r="E25" s="180">
        <v>0</v>
      </c>
      <c r="F25" s="182"/>
    </row>
    <row r="26" spans="1:22" ht="15.6" customHeight="1" x14ac:dyDescent="0.25">
      <c r="A26" s="179" t="s">
        <v>153</v>
      </c>
      <c r="B26" s="180">
        <v>0</v>
      </c>
      <c r="C26" s="180">
        <v>0</v>
      </c>
      <c r="D26" s="180">
        <v>0</v>
      </c>
      <c r="E26" s="180">
        <v>0</v>
      </c>
      <c r="F26" s="182"/>
    </row>
    <row r="27" spans="1:22" ht="15.6" customHeight="1" x14ac:dyDescent="0.25">
      <c r="A27" s="179" t="s">
        <v>165</v>
      </c>
      <c r="B27" s="180">
        <v>0</v>
      </c>
      <c r="C27" s="180">
        <v>0</v>
      </c>
      <c r="D27" s="180">
        <v>0</v>
      </c>
      <c r="E27" s="180">
        <v>0</v>
      </c>
      <c r="F27" s="182"/>
    </row>
    <row r="28" spans="1:22" ht="15.6" customHeight="1" x14ac:dyDescent="0.25">
      <c r="A28" s="179" t="s">
        <v>168</v>
      </c>
      <c r="B28" s="180">
        <v>14282</v>
      </c>
      <c r="C28" s="180">
        <v>7707</v>
      </c>
      <c r="D28" s="180">
        <v>38192</v>
      </c>
      <c r="E28" s="180">
        <v>45203</v>
      </c>
      <c r="F28" s="182">
        <f t="shared" si="0"/>
        <v>18.357247591118565</v>
      </c>
    </row>
    <row r="29" spans="1:22" ht="15.6" customHeight="1" x14ac:dyDescent="0.25">
      <c r="A29" s="179" t="s">
        <v>169</v>
      </c>
      <c r="B29" s="180">
        <v>2798.5</v>
      </c>
      <c r="C29" s="180">
        <v>2922.5</v>
      </c>
      <c r="D29" s="180">
        <v>10184</v>
      </c>
      <c r="E29" s="180">
        <v>10553.5</v>
      </c>
      <c r="F29" s="182">
        <f t="shared" si="0"/>
        <v>3.6282403770620562</v>
      </c>
    </row>
    <row r="30" spans="1:22" ht="15.6" customHeight="1" x14ac:dyDescent="0.25">
      <c r="A30" s="179" t="s">
        <v>170</v>
      </c>
      <c r="B30" s="180">
        <v>0</v>
      </c>
      <c r="C30" s="180">
        <v>0</v>
      </c>
      <c r="D30" s="180">
        <v>0</v>
      </c>
      <c r="E30" s="180">
        <v>0</v>
      </c>
      <c r="F30" s="182"/>
    </row>
    <row r="31" spans="1:22" ht="15.6" customHeight="1" x14ac:dyDescent="0.25">
      <c r="A31" s="179" t="s">
        <v>171</v>
      </c>
      <c r="B31" s="180">
        <v>282</v>
      </c>
      <c r="C31" s="180">
        <v>60</v>
      </c>
      <c r="D31" s="180">
        <v>282</v>
      </c>
      <c r="E31" s="180">
        <v>96</v>
      </c>
      <c r="F31" s="182">
        <f t="shared" si="0"/>
        <v>-65.957446808510639</v>
      </c>
    </row>
    <row r="32" spans="1:22" ht="15.6" customHeight="1" x14ac:dyDescent="0.25">
      <c r="A32" s="179" t="s">
        <v>172</v>
      </c>
      <c r="B32" s="180">
        <v>269651</v>
      </c>
      <c r="C32" s="180">
        <v>257338</v>
      </c>
      <c r="D32" s="180">
        <v>1136693</v>
      </c>
      <c r="E32" s="180">
        <v>1096773</v>
      </c>
      <c r="F32" s="182">
        <f t="shared" si="0"/>
        <v>-3.5119420987021073</v>
      </c>
      <c r="P32" s="183"/>
      <c r="Q32" s="183"/>
      <c r="R32" s="184"/>
      <c r="S32" s="184"/>
      <c r="U32" s="183"/>
      <c r="V32" s="183"/>
    </row>
    <row r="33" spans="1:19" ht="15.6" customHeight="1" x14ac:dyDescent="0.25">
      <c r="A33" s="179" t="s">
        <v>173</v>
      </c>
      <c r="B33" s="180">
        <v>3194</v>
      </c>
      <c r="C33" s="180">
        <v>2222</v>
      </c>
      <c r="D33" s="180">
        <v>15105</v>
      </c>
      <c r="E33" s="180">
        <v>9744</v>
      </c>
      <c r="F33" s="182">
        <f t="shared" si="0"/>
        <v>-35.491559086395227</v>
      </c>
      <c r="P33" s="184"/>
      <c r="Q33" s="184"/>
      <c r="R33" s="183"/>
      <c r="S33" s="183"/>
    </row>
    <row r="34" spans="1:19" ht="15.6" customHeight="1" x14ac:dyDescent="0.25">
      <c r="A34" s="179" t="s">
        <v>174</v>
      </c>
      <c r="B34" s="180">
        <v>6.5</v>
      </c>
      <c r="C34" s="180">
        <v>0</v>
      </c>
      <c r="D34" s="180">
        <v>175.75</v>
      </c>
      <c r="E34" s="180">
        <v>2</v>
      </c>
      <c r="F34" s="182">
        <f t="shared" si="0"/>
        <v>-98.862019914651498</v>
      </c>
    </row>
    <row r="35" spans="1:19" ht="15.6" customHeight="1" x14ac:dyDescent="0.25">
      <c r="A35" s="147" t="s">
        <v>154</v>
      </c>
      <c r="B35" s="67">
        <f>SUM(B7:B34)</f>
        <v>910157.5</v>
      </c>
      <c r="C35" s="68">
        <f>SUM(C7:C34)</f>
        <v>900785.25</v>
      </c>
      <c r="D35" s="169">
        <f>SUM(D7:D34)</f>
        <v>4100689.25</v>
      </c>
      <c r="E35" s="69">
        <f>SUM(E7:E34)</f>
        <v>3927114.25</v>
      </c>
      <c r="F35" s="131">
        <f>E35*100/D35-100</f>
        <v>-4.2328250061864594</v>
      </c>
    </row>
    <row r="36" spans="1:19" ht="15.6" customHeight="1" x14ac:dyDescent="0.25">
      <c r="A36" s="64" t="s">
        <v>65</v>
      </c>
      <c r="B36" s="63"/>
      <c r="D36" s="13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37" priority="1">
      <formula>MOD(ROW(),2)=0</formula>
    </cfRule>
  </conditionalFormatting>
  <conditionalFormatting sqref="F35">
    <cfRule type="expression" dxfId="36" priority="3">
      <formula>F35&lt;0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9813A1-94EA-48C5-BAB3-83A0946C59E9}">
  <sheetPr codeName="Hoja22">
    <pageSetUpPr fitToPage="1"/>
  </sheetPr>
  <dimension ref="A1:V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  <col min="16" max="19" width="8.85546875" customWidth="1"/>
  </cols>
  <sheetData>
    <row r="1" spans="1:14" ht="19.149999999999999" customHeight="1" x14ac:dyDescent="0.35">
      <c r="A1" s="32" t="s">
        <v>238</v>
      </c>
      <c r="E1" s="5"/>
      <c r="H1" s="4"/>
      <c r="I1" s="4"/>
      <c r="J1" s="4"/>
      <c r="K1" s="4"/>
      <c r="L1" s="4"/>
      <c r="M1" s="4"/>
    </row>
    <row r="2" spans="1:14" ht="15.6" customHeight="1" x14ac:dyDescent="0.3">
      <c r="A2" s="130"/>
      <c r="H2" s="3"/>
      <c r="I2" s="3"/>
      <c r="J2" s="3"/>
      <c r="K2" s="3"/>
      <c r="L2" s="3"/>
      <c r="M2" s="3"/>
    </row>
    <row r="3" spans="1:14" ht="15.6" customHeight="1" x14ac:dyDescent="0.3">
      <c r="H3" s="3"/>
      <c r="I3" s="3"/>
      <c r="J3" s="3"/>
      <c r="K3" s="3"/>
      <c r="L3" s="3"/>
      <c r="M3" s="3"/>
    </row>
    <row r="4" spans="1:14" ht="15.6" customHeight="1" x14ac:dyDescent="0.25">
      <c r="A4" s="31" t="s">
        <v>72</v>
      </c>
    </row>
    <row r="5" spans="1:14" ht="15.6" customHeight="1" x14ac:dyDescent="0.25">
      <c r="A5" s="273" t="s">
        <v>1</v>
      </c>
      <c r="B5" s="260" t="s">
        <v>175</v>
      </c>
      <c r="C5" s="260"/>
      <c r="D5" s="260" t="s">
        <v>0</v>
      </c>
      <c r="E5" s="260"/>
      <c r="F5" s="260"/>
      <c r="G5" s="6"/>
      <c r="M5" s="33"/>
      <c r="N5" s="65" t="str">
        <f>'Resumen general'!I4</f>
        <v>Fecha: 23/06/2025</v>
      </c>
    </row>
    <row r="6" spans="1:14" ht="15.6" customHeight="1" x14ac:dyDescent="0.25">
      <c r="A6" s="273"/>
      <c r="B6" s="155">
        <v>2024</v>
      </c>
      <c r="C6" s="155">
        <v>2025</v>
      </c>
      <c r="D6" s="155">
        <v>2024</v>
      </c>
      <c r="E6" s="155">
        <v>2025</v>
      </c>
      <c r="F6" s="145" t="s">
        <v>7</v>
      </c>
      <c r="G6" s="6"/>
    </row>
    <row r="7" spans="1:14" ht="15.6" customHeight="1" x14ac:dyDescent="0.25">
      <c r="A7" s="179" t="s">
        <v>18</v>
      </c>
      <c r="B7" s="180">
        <v>0</v>
      </c>
      <c r="C7" s="180">
        <v>0</v>
      </c>
      <c r="D7" s="180">
        <v>0</v>
      </c>
      <c r="E7" s="180">
        <v>0</v>
      </c>
      <c r="F7" s="182"/>
      <c r="G7" s="13"/>
    </row>
    <row r="8" spans="1:14" ht="15.6" customHeight="1" x14ac:dyDescent="0.25">
      <c r="A8" s="179" t="s">
        <v>11</v>
      </c>
      <c r="B8" s="180">
        <v>12108.5</v>
      </c>
      <c r="C8" s="180">
        <v>13938</v>
      </c>
      <c r="D8" s="180">
        <v>58899.25</v>
      </c>
      <c r="E8" s="180">
        <v>65291.25</v>
      </c>
      <c r="F8" s="182">
        <f t="shared" ref="F8:F34" si="0">((E8*100)/D8)-100</f>
        <v>10.852430209213196</v>
      </c>
      <c r="G8" s="6"/>
    </row>
    <row r="9" spans="1:14" ht="15.6" customHeight="1" x14ac:dyDescent="0.25">
      <c r="A9" s="179" t="s">
        <v>8</v>
      </c>
      <c r="B9" s="180">
        <v>412</v>
      </c>
      <c r="C9" s="180">
        <v>578</v>
      </c>
      <c r="D9" s="180">
        <v>1711.75</v>
      </c>
      <c r="E9" s="180">
        <v>1910</v>
      </c>
      <c r="F9" s="182">
        <f t="shared" si="0"/>
        <v>11.581714619541401</v>
      </c>
      <c r="G9" s="6"/>
    </row>
    <row r="10" spans="1:14" ht="15.6" customHeight="1" x14ac:dyDescent="0.25">
      <c r="A10" s="179" t="s">
        <v>10</v>
      </c>
      <c r="B10" s="180">
        <v>0</v>
      </c>
      <c r="C10" s="180">
        <v>0</v>
      </c>
      <c r="D10" s="180">
        <v>0</v>
      </c>
      <c r="E10" s="180">
        <v>0</v>
      </c>
      <c r="F10" s="182"/>
    </row>
    <row r="11" spans="1:14" ht="15.6" customHeight="1" x14ac:dyDescent="0.25">
      <c r="A11" s="179" t="s">
        <v>9</v>
      </c>
      <c r="B11" s="180">
        <v>0</v>
      </c>
      <c r="C11" s="180">
        <v>0</v>
      </c>
      <c r="D11" s="180">
        <v>0</v>
      </c>
      <c r="E11" s="180">
        <v>0</v>
      </c>
      <c r="F11" s="182"/>
    </row>
    <row r="12" spans="1:14" ht="15.6" customHeight="1" x14ac:dyDescent="0.25">
      <c r="A12" s="179" t="s">
        <v>6</v>
      </c>
      <c r="B12" s="180">
        <v>14675.75</v>
      </c>
      <c r="C12" s="180">
        <v>15215.25</v>
      </c>
      <c r="D12" s="180">
        <v>67830.75</v>
      </c>
      <c r="E12" s="180">
        <v>68982</v>
      </c>
      <c r="F12" s="182">
        <f t="shared" si="0"/>
        <v>1.6972390840437441</v>
      </c>
    </row>
    <row r="13" spans="1:14" ht="15.6" customHeight="1" x14ac:dyDescent="0.25">
      <c r="A13" s="179" t="s">
        <v>167</v>
      </c>
      <c r="B13" s="180">
        <v>7761</v>
      </c>
      <c r="C13" s="180">
        <v>8295</v>
      </c>
      <c r="D13" s="180">
        <v>34316</v>
      </c>
      <c r="E13" s="180">
        <v>33562</v>
      </c>
      <c r="F13" s="182">
        <f t="shared" si="0"/>
        <v>-2.1972257838909002</v>
      </c>
    </row>
    <row r="14" spans="1:14" ht="15.6" customHeight="1" x14ac:dyDescent="0.25">
      <c r="A14" s="179" t="s">
        <v>150</v>
      </c>
      <c r="B14" s="180">
        <v>18524</v>
      </c>
      <c r="C14" s="180">
        <v>18495</v>
      </c>
      <c r="D14" s="180">
        <v>91381</v>
      </c>
      <c r="E14" s="180">
        <v>91626.75</v>
      </c>
      <c r="F14" s="182">
        <f t="shared" si="0"/>
        <v>0.2689289896149063</v>
      </c>
    </row>
    <row r="15" spans="1:14" ht="15.6" customHeight="1" x14ac:dyDescent="0.25">
      <c r="A15" s="179" t="s">
        <v>147</v>
      </c>
      <c r="B15" s="180">
        <v>1382</v>
      </c>
      <c r="C15" s="180">
        <v>1403.75</v>
      </c>
      <c r="D15" s="180">
        <v>7743.5</v>
      </c>
      <c r="E15" s="180">
        <v>7454</v>
      </c>
      <c r="F15" s="182">
        <f t="shared" si="0"/>
        <v>-3.7386194873119365</v>
      </c>
    </row>
    <row r="16" spans="1:14" ht="15.6" customHeight="1" x14ac:dyDescent="0.5">
      <c r="A16" s="179" t="s">
        <v>146</v>
      </c>
      <c r="B16" s="180">
        <v>1558</v>
      </c>
      <c r="C16" s="180">
        <v>323</v>
      </c>
      <c r="D16" s="180">
        <v>6300</v>
      </c>
      <c r="E16" s="180">
        <v>3005</v>
      </c>
      <c r="F16" s="182">
        <f t="shared" si="0"/>
        <v>-52.301587301587304</v>
      </c>
      <c r="G16" s="1"/>
    </row>
    <row r="17" spans="1:22" ht="15.6" customHeight="1" x14ac:dyDescent="0.35">
      <c r="A17" s="179" t="s">
        <v>152</v>
      </c>
      <c r="B17" s="180">
        <v>514</v>
      </c>
      <c r="C17" s="180">
        <v>850</v>
      </c>
      <c r="D17" s="180">
        <v>2892</v>
      </c>
      <c r="E17" s="180">
        <v>2558.5</v>
      </c>
      <c r="F17" s="182">
        <f t="shared" si="0"/>
        <v>-11.531811894882438</v>
      </c>
      <c r="G17" s="2"/>
    </row>
    <row r="18" spans="1:22" ht="15.6" customHeight="1" x14ac:dyDescent="0.25">
      <c r="A18" s="179" t="s">
        <v>149</v>
      </c>
      <c r="B18" s="180">
        <v>472</v>
      </c>
      <c r="C18" s="180">
        <v>444</v>
      </c>
      <c r="D18" s="180">
        <v>2238</v>
      </c>
      <c r="E18" s="180">
        <v>2226</v>
      </c>
      <c r="F18" s="182">
        <f t="shared" si="0"/>
        <v>-0.53619302949061876</v>
      </c>
    </row>
    <row r="19" spans="1:22" ht="15.6" customHeight="1" x14ac:dyDescent="0.25">
      <c r="A19" s="179" t="s">
        <v>145</v>
      </c>
      <c r="B19" s="180">
        <v>102.25</v>
      </c>
      <c r="C19" s="180">
        <v>372.25</v>
      </c>
      <c r="D19" s="180">
        <v>705</v>
      </c>
      <c r="E19" s="180">
        <v>1764.25</v>
      </c>
      <c r="F19" s="182">
        <f t="shared" si="0"/>
        <v>150.24822695035462</v>
      </c>
    </row>
    <row r="20" spans="1:22" ht="15.6" customHeight="1" x14ac:dyDescent="0.25">
      <c r="A20" s="179" t="s">
        <v>144</v>
      </c>
      <c r="B20" s="180">
        <v>495</v>
      </c>
      <c r="C20" s="180">
        <v>909</v>
      </c>
      <c r="D20" s="180">
        <v>2849</v>
      </c>
      <c r="E20" s="180">
        <v>5052</v>
      </c>
      <c r="F20" s="182">
        <f t="shared" si="0"/>
        <v>77.325377325377332</v>
      </c>
    </row>
    <row r="21" spans="1:22" ht="15.6" customHeight="1" x14ac:dyDescent="0.25">
      <c r="A21" s="179" t="s">
        <v>151</v>
      </c>
      <c r="B21" s="180">
        <v>5781.5</v>
      </c>
      <c r="C21" s="180">
        <v>8600.5</v>
      </c>
      <c r="D21" s="180">
        <v>33739.5</v>
      </c>
      <c r="E21" s="180">
        <v>36781</v>
      </c>
      <c r="F21" s="182">
        <f t="shared" si="0"/>
        <v>9.0146564116243582</v>
      </c>
    </row>
    <row r="22" spans="1:22" ht="15.6" customHeight="1" x14ac:dyDescent="0.25">
      <c r="A22" s="179" t="s">
        <v>148</v>
      </c>
      <c r="B22" s="180">
        <v>44758</v>
      </c>
      <c r="C22" s="180">
        <v>41482</v>
      </c>
      <c r="D22" s="180">
        <v>213145</v>
      </c>
      <c r="E22" s="180">
        <v>212702</v>
      </c>
      <c r="F22" s="182">
        <f t="shared" si="0"/>
        <v>-0.20783973351474572</v>
      </c>
    </row>
    <row r="23" spans="1:22" ht="15.6" customHeight="1" x14ac:dyDescent="0.25">
      <c r="A23" s="179" t="s">
        <v>142</v>
      </c>
      <c r="B23" s="180">
        <v>849</v>
      </c>
      <c r="C23" s="180">
        <v>599</v>
      </c>
      <c r="D23" s="180">
        <v>3317</v>
      </c>
      <c r="E23" s="180">
        <v>3108.25</v>
      </c>
      <c r="F23" s="182">
        <f t="shared" si="0"/>
        <v>-6.2933373530298411</v>
      </c>
    </row>
    <row r="24" spans="1:22" ht="15.6" customHeight="1" x14ac:dyDescent="0.25">
      <c r="A24" s="179" t="s">
        <v>143</v>
      </c>
      <c r="B24" s="180">
        <v>326.75</v>
      </c>
      <c r="C24" s="180">
        <v>1181</v>
      </c>
      <c r="D24" s="180">
        <v>1594.5</v>
      </c>
      <c r="E24" s="180">
        <v>3906.75</v>
      </c>
      <c r="F24" s="182">
        <f t="shared" si="0"/>
        <v>145.01411100658513</v>
      </c>
    </row>
    <row r="25" spans="1:22" ht="15.6" customHeight="1" x14ac:dyDescent="0.25">
      <c r="A25" s="179" t="s">
        <v>141</v>
      </c>
      <c r="B25" s="180">
        <v>529</v>
      </c>
      <c r="C25" s="180">
        <v>421.5</v>
      </c>
      <c r="D25" s="180">
        <v>2370.5</v>
      </c>
      <c r="E25" s="180">
        <v>1950.25</v>
      </c>
      <c r="F25" s="182">
        <f t="shared" si="0"/>
        <v>-17.728327357097655</v>
      </c>
    </row>
    <row r="26" spans="1:22" ht="15.6" customHeight="1" x14ac:dyDescent="0.25">
      <c r="A26" s="179" t="s">
        <v>153</v>
      </c>
      <c r="B26" s="180">
        <v>0</v>
      </c>
      <c r="C26" s="180">
        <v>0</v>
      </c>
      <c r="D26" s="180">
        <v>0</v>
      </c>
      <c r="E26" s="180">
        <v>0</v>
      </c>
      <c r="F26" s="182"/>
    </row>
    <row r="27" spans="1:22" ht="15.6" customHeight="1" x14ac:dyDescent="0.25">
      <c r="A27" s="179" t="s">
        <v>165</v>
      </c>
      <c r="B27" s="180">
        <v>0</v>
      </c>
      <c r="C27" s="180">
        <v>0</v>
      </c>
      <c r="D27" s="180">
        <v>0</v>
      </c>
      <c r="E27" s="180">
        <v>0</v>
      </c>
      <c r="F27" s="182"/>
    </row>
    <row r="28" spans="1:22" ht="15.6" customHeight="1" x14ac:dyDescent="0.25">
      <c r="A28" s="179" t="s">
        <v>168</v>
      </c>
      <c r="B28" s="180">
        <v>32967</v>
      </c>
      <c r="C28" s="180">
        <v>30986</v>
      </c>
      <c r="D28" s="180">
        <v>162183</v>
      </c>
      <c r="E28" s="180">
        <v>160085</v>
      </c>
      <c r="F28" s="182">
        <f t="shared" si="0"/>
        <v>-1.2936004390102482</v>
      </c>
    </row>
    <row r="29" spans="1:22" ht="15.6" customHeight="1" x14ac:dyDescent="0.25">
      <c r="A29" s="179" t="s">
        <v>169</v>
      </c>
      <c r="B29" s="180">
        <v>2272</v>
      </c>
      <c r="C29" s="180">
        <v>2728.5</v>
      </c>
      <c r="D29" s="180">
        <v>10921.5</v>
      </c>
      <c r="E29" s="180">
        <v>10578.25</v>
      </c>
      <c r="F29" s="182">
        <f t="shared" si="0"/>
        <v>-3.1428833035755162</v>
      </c>
    </row>
    <row r="30" spans="1:22" ht="15.6" customHeight="1" x14ac:dyDescent="0.25">
      <c r="A30" s="179" t="s">
        <v>170</v>
      </c>
      <c r="B30" s="180">
        <v>13965</v>
      </c>
      <c r="C30" s="180">
        <v>11581.75</v>
      </c>
      <c r="D30" s="180">
        <v>61850.5</v>
      </c>
      <c r="E30" s="180">
        <v>60559</v>
      </c>
      <c r="F30" s="182">
        <f t="shared" si="0"/>
        <v>-2.0880995303190701</v>
      </c>
    </row>
    <row r="31" spans="1:22" ht="15.6" customHeight="1" x14ac:dyDescent="0.25">
      <c r="A31" s="179" t="s">
        <v>171</v>
      </c>
      <c r="B31" s="180">
        <v>0</v>
      </c>
      <c r="C31" s="180">
        <v>0</v>
      </c>
      <c r="D31" s="180">
        <v>0</v>
      </c>
      <c r="E31" s="180">
        <v>0</v>
      </c>
      <c r="F31" s="182"/>
    </row>
    <row r="32" spans="1:22" ht="15.6" customHeight="1" x14ac:dyDescent="0.25">
      <c r="A32" s="179" t="s">
        <v>172</v>
      </c>
      <c r="B32" s="180">
        <v>19473</v>
      </c>
      <c r="C32" s="180">
        <v>17585</v>
      </c>
      <c r="D32" s="180">
        <v>88229</v>
      </c>
      <c r="E32" s="180">
        <v>87420</v>
      </c>
      <c r="F32" s="182">
        <f t="shared" si="0"/>
        <v>-0.91693207448797409</v>
      </c>
      <c r="P32" s="183"/>
      <c r="Q32" s="183"/>
      <c r="R32" s="184"/>
      <c r="S32" s="184"/>
      <c r="U32" s="183"/>
      <c r="V32" s="183"/>
    </row>
    <row r="33" spans="1:19" ht="15.6" customHeight="1" x14ac:dyDescent="0.25">
      <c r="A33" s="179" t="s">
        <v>173</v>
      </c>
      <c r="B33" s="180">
        <v>1046</v>
      </c>
      <c r="C33" s="180">
        <v>1041</v>
      </c>
      <c r="D33" s="180">
        <v>5745</v>
      </c>
      <c r="E33" s="180">
        <v>4912</v>
      </c>
      <c r="F33" s="182">
        <f t="shared" si="0"/>
        <v>-14.499564838990423</v>
      </c>
      <c r="P33" s="184"/>
      <c r="Q33" s="184"/>
      <c r="R33" s="183"/>
      <c r="S33" s="183"/>
    </row>
    <row r="34" spans="1:19" ht="15.6" customHeight="1" x14ac:dyDescent="0.25">
      <c r="A34" s="179" t="s">
        <v>174</v>
      </c>
      <c r="B34" s="180">
        <v>2241.25</v>
      </c>
      <c r="C34" s="180">
        <v>2239.5</v>
      </c>
      <c r="D34" s="180">
        <v>11285.5</v>
      </c>
      <c r="E34" s="180">
        <v>11142.25</v>
      </c>
      <c r="F34" s="182">
        <f t="shared" si="0"/>
        <v>-1.2693278986309906</v>
      </c>
    </row>
    <row r="35" spans="1:19" ht="15.6" customHeight="1" x14ac:dyDescent="0.25">
      <c r="A35" s="147" t="s">
        <v>154</v>
      </c>
      <c r="B35" s="67">
        <f>SUM(B7:B34)</f>
        <v>182213</v>
      </c>
      <c r="C35" s="68">
        <f>SUM(C7:C34)</f>
        <v>179269</v>
      </c>
      <c r="D35" s="67">
        <f>SUM(D7:D34)</f>
        <v>871247.25</v>
      </c>
      <c r="E35" s="169">
        <f>SUM(E7:E34)</f>
        <v>876576.5</v>
      </c>
      <c r="F35" s="168">
        <f>E35*100/D35-100</f>
        <v>0.61168055336760574</v>
      </c>
    </row>
    <row r="36" spans="1:19" ht="15.6" customHeight="1" x14ac:dyDescent="0.25">
      <c r="A36" s="64" t="s">
        <v>159</v>
      </c>
      <c r="B36" s="63"/>
      <c r="D36" s="63"/>
    </row>
  </sheetData>
  <mergeCells count="3">
    <mergeCell ref="B5:C5"/>
    <mergeCell ref="D5:F5"/>
    <mergeCell ref="A5:A6"/>
  </mergeCells>
  <conditionalFormatting sqref="A7:F34">
    <cfRule type="expression" dxfId="35" priority="1">
      <formula>MOD(ROW(),2)=0</formula>
    </cfRule>
  </conditionalFormatting>
  <conditionalFormatting sqref="F35">
    <cfRule type="expression" dxfId="34" priority="3">
      <formula>F35&lt;0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B0E51E-E661-40FF-9C50-71786D4A38F0}">
  <sheetPr codeName="Hoja23">
    <pageSetUpPr fitToPage="1"/>
  </sheetPr>
  <dimension ref="A1:V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  <col min="16" max="19" width="8.85546875" customWidth="1"/>
  </cols>
  <sheetData>
    <row r="1" spans="1:14" ht="19.149999999999999" customHeight="1" x14ac:dyDescent="0.35">
      <c r="A1" s="32" t="s">
        <v>239</v>
      </c>
      <c r="E1" s="5"/>
      <c r="H1" s="4"/>
      <c r="I1" s="4"/>
      <c r="J1" s="4"/>
      <c r="K1" s="4"/>
      <c r="L1" s="4"/>
      <c r="M1" s="4"/>
    </row>
    <row r="2" spans="1:14" ht="15.6" customHeight="1" x14ac:dyDescent="0.3">
      <c r="A2" s="130"/>
      <c r="H2" s="3"/>
      <c r="I2" s="3"/>
      <c r="J2" s="3"/>
      <c r="K2" s="3"/>
      <c r="L2" s="3"/>
      <c r="M2" s="3"/>
    </row>
    <row r="3" spans="1:14" ht="15.6" customHeight="1" x14ac:dyDescent="0.3">
      <c r="H3" s="3"/>
      <c r="I3" s="3"/>
      <c r="J3" s="3"/>
      <c r="K3" s="3"/>
      <c r="L3" s="3"/>
      <c r="M3" s="3"/>
    </row>
    <row r="4" spans="1:14" ht="15.6" customHeight="1" x14ac:dyDescent="0.25">
      <c r="A4" s="31" t="s">
        <v>72</v>
      </c>
    </row>
    <row r="5" spans="1:14" ht="15.6" customHeight="1" x14ac:dyDescent="0.25">
      <c r="A5" s="273" t="s">
        <v>1</v>
      </c>
      <c r="B5" s="260" t="s">
        <v>175</v>
      </c>
      <c r="C5" s="260"/>
      <c r="D5" s="260" t="s">
        <v>0</v>
      </c>
      <c r="E5" s="260"/>
      <c r="F5" s="260"/>
      <c r="G5" s="6"/>
      <c r="M5" s="33"/>
      <c r="N5" s="65" t="str">
        <f>'Resumen general'!I4</f>
        <v>Fecha: 23/06/2025</v>
      </c>
    </row>
    <row r="6" spans="1:14" ht="15.6" customHeight="1" x14ac:dyDescent="0.25">
      <c r="A6" s="273"/>
      <c r="B6" s="155">
        <v>2024</v>
      </c>
      <c r="C6" s="155">
        <v>2025</v>
      </c>
      <c r="D6" s="155">
        <v>2024</v>
      </c>
      <c r="E6" s="155">
        <v>2025</v>
      </c>
      <c r="F6" s="145" t="s">
        <v>7</v>
      </c>
      <c r="G6" s="6"/>
    </row>
    <row r="7" spans="1:14" ht="15.6" customHeight="1" x14ac:dyDescent="0.25">
      <c r="A7" s="179" t="s">
        <v>18</v>
      </c>
      <c r="B7" s="180">
        <v>2</v>
      </c>
      <c r="C7" s="180">
        <v>0</v>
      </c>
      <c r="D7" s="180">
        <v>4</v>
      </c>
      <c r="E7" s="180">
        <v>2</v>
      </c>
      <c r="F7" s="182">
        <f>((E7*100)/D7)-100</f>
        <v>-50</v>
      </c>
      <c r="G7" s="36"/>
    </row>
    <row r="8" spans="1:14" ht="15.6" customHeight="1" x14ac:dyDescent="0.25">
      <c r="A8" s="179" t="s">
        <v>11</v>
      </c>
      <c r="B8" s="180">
        <v>1551</v>
      </c>
      <c r="C8" s="180">
        <v>2548.25</v>
      </c>
      <c r="D8" s="180">
        <v>8756</v>
      </c>
      <c r="E8" s="180">
        <v>13148.75</v>
      </c>
      <c r="F8" s="182">
        <f t="shared" ref="F8:F34" si="0">((E8*100)/D8)-100</f>
        <v>50.168455915943355</v>
      </c>
      <c r="G8" s="6"/>
    </row>
    <row r="9" spans="1:14" ht="15.6" customHeight="1" x14ac:dyDescent="0.25">
      <c r="A9" s="179" t="s">
        <v>8</v>
      </c>
      <c r="B9" s="180">
        <v>1006</v>
      </c>
      <c r="C9" s="180">
        <v>1681</v>
      </c>
      <c r="D9" s="180">
        <v>4573.5</v>
      </c>
      <c r="E9" s="180">
        <v>6765</v>
      </c>
      <c r="F9" s="182">
        <f t="shared" si="0"/>
        <v>47.917349950803555</v>
      </c>
      <c r="G9" s="6"/>
    </row>
    <row r="10" spans="1:14" ht="15.6" customHeight="1" x14ac:dyDescent="0.25">
      <c r="A10" s="179" t="s">
        <v>10</v>
      </c>
      <c r="B10" s="180">
        <v>0</v>
      </c>
      <c r="C10" s="180">
        <v>0</v>
      </c>
      <c r="D10" s="180">
        <v>0</v>
      </c>
      <c r="E10" s="180">
        <v>0</v>
      </c>
      <c r="F10" s="182"/>
    </row>
    <row r="11" spans="1:14" ht="15.6" customHeight="1" x14ac:dyDescent="0.25">
      <c r="A11" s="179" t="s">
        <v>9</v>
      </c>
      <c r="B11" s="180">
        <v>55554</v>
      </c>
      <c r="C11" s="180">
        <v>56722</v>
      </c>
      <c r="D11" s="180">
        <v>287691</v>
      </c>
      <c r="E11" s="180">
        <v>247259</v>
      </c>
      <c r="F11" s="182">
        <f t="shared" si="0"/>
        <v>-14.053967624986527</v>
      </c>
    </row>
    <row r="12" spans="1:14" ht="15.6" customHeight="1" x14ac:dyDescent="0.25">
      <c r="A12" s="179" t="s">
        <v>6</v>
      </c>
      <c r="B12" s="180">
        <v>3153.75</v>
      </c>
      <c r="C12" s="180">
        <v>2246.5</v>
      </c>
      <c r="D12" s="180">
        <v>13410.25</v>
      </c>
      <c r="E12" s="180">
        <v>11971</v>
      </c>
      <c r="F12" s="182">
        <f t="shared" si="0"/>
        <v>-10.732462109207503</v>
      </c>
    </row>
    <row r="13" spans="1:14" ht="15.6" customHeight="1" x14ac:dyDescent="0.25">
      <c r="A13" s="179" t="s">
        <v>167</v>
      </c>
      <c r="B13" s="180">
        <v>10</v>
      </c>
      <c r="C13" s="180">
        <v>12</v>
      </c>
      <c r="D13" s="180">
        <v>12</v>
      </c>
      <c r="E13" s="180">
        <v>39</v>
      </c>
      <c r="F13" s="182">
        <f t="shared" si="0"/>
        <v>225</v>
      </c>
    </row>
    <row r="14" spans="1:14" ht="15.6" customHeight="1" x14ac:dyDescent="0.25">
      <c r="A14" s="179" t="s">
        <v>150</v>
      </c>
      <c r="B14" s="180">
        <v>173499.5</v>
      </c>
      <c r="C14" s="180">
        <v>158377.5</v>
      </c>
      <c r="D14" s="180">
        <v>769193</v>
      </c>
      <c r="E14" s="180">
        <v>813848.5</v>
      </c>
      <c r="F14" s="182">
        <f t="shared" si="0"/>
        <v>5.8055000500524585</v>
      </c>
    </row>
    <row r="15" spans="1:14" ht="15.6" customHeight="1" x14ac:dyDescent="0.25">
      <c r="A15" s="179" t="s">
        <v>147</v>
      </c>
      <c r="B15" s="180">
        <v>37835.75</v>
      </c>
      <c r="C15" s="180">
        <v>37797.25</v>
      </c>
      <c r="D15" s="180">
        <v>179393</v>
      </c>
      <c r="E15" s="180">
        <v>169864.75</v>
      </c>
      <c r="F15" s="182">
        <f t="shared" si="0"/>
        <v>-5.3113833873116505</v>
      </c>
    </row>
    <row r="16" spans="1:14" ht="15.6" customHeight="1" x14ac:dyDescent="0.5">
      <c r="A16" s="179" t="s">
        <v>146</v>
      </c>
      <c r="B16" s="180">
        <v>3323</v>
      </c>
      <c r="C16" s="180">
        <v>2609</v>
      </c>
      <c r="D16" s="180">
        <v>15847</v>
      </c>
      <c r="E16" s="180">
        <v>14527</v>
      </c>
      <c r="F16" s="182">
        <f t="shared" si="0"/>
        <v>-8.3296523001199034</v>
      </c>
      <c r="G16" s="1"/>
    </row>
    <row r="17" spans="1:22" ht="15.6" customHeight="1" x14ac:dyDescent="0.35">
      <c r="A17" s="179" t="s">
        <v>152</v>
      </c>
      <c r="B17" s="180">
        <v>7073</v>
      </c>
      <c r="C17" s="180">
        <v>9912.5</v>
      </c>
      <c r="D17" s="180">
        <v>27135.5</v>
      </c>
      <c r="E17" s="180">
        <v>34996</v>
      </c>
      <c r="F17" s="182">
        <f t="shared" si="0"/>
        <v>28.967588583221243</v>
      </c>
      <c r="G17" s="2"/>
    </row>
    <row r="18" spans="1:22" ht="15.6" customHeight="1" x14ac:dyDescent="0.25">
      <c r="A18" s="179" t="s">
        <v>149</v>
      </c>
      <c r="B18" s="180">
        <v>16</v>
      </c>
      <c r="C18" s="180">
        <v>18</v>
      </c>
      <c r="D18" s="180">
        <v>91</v>
      </c>
      <c r="E18" s="180">
        <v>60</v>
      </c>
      <c r="F18" s="182">
        <f t="shared" si="0"/>
        <v>-34.065934065934073</v>
      </c>
    </row>
    <row r="19" spans="1:22" ht="15.6" customHeight="1" x14ac:dyDescent="0.25">
      <c r="A19" s="179" t="s">
        <v>145</v>
      </c>
      <c r="B19" s="180">
        <v>1543.25</v>
      </c>
      <c r="C19" s="180">
        <v>1117</v>
      </c>
      <c r="D19" s="180">
        <v>4788.25</v>
      </c>
      <c r="E19" s="180">
        <v>5511.25</v>
      </c>
      <c r="F19" s="182">
        <f t="shared" si="0"/>
        <v>15.099462225238867</v>
      </c>
    </row>
    <row r="20" spans="1:22" ht="15.6" customHeight="1" x14ac:dyDescent="0.25">
      <c r="A20" s="179" t="s">
        <v>144</v>
      </c>
      <c r="B20" s="180">
        <v>7468</v>
      </c>
      <c r="C20" s="180">
        <v>5424</v>
      </c>
      <c r="D20" s="180">
        <v>31870</v>
      </c>
      <c r="E20" s="180">
        <v>23994</v>
      </c>
      <c r="F20" s="182">
        <f t="shared" si="0"/>
        <v>-24.712896140571075</v>
      </c>
    </row>
    <row r="21" spans="1:22" ht="15.6" customHeight="1" x14ac:dyDescent="0.25">
      <c r="A21" s="179" t="s">
        <v>151</v>
      </c>
      <c r="B21" s="180">
        <v>1310.25</v>
      </c>
      <c r="C21" s="180">
        <v>1652.5</v>
      </c>
      <c r="D21" s="180">
        <v>5166.5</v>
      </c>
      <c r="E21" s="180">
        <v>8485.25</v>
      </c>
      <c r="F21" s="182">
        <f t="shared" si="0"/>
        <v>64.235943094938534</v>
      </c>
    </row>
    <row r="22" spans="1:22" ht="15.6" customHeight="1" x14ac:dyDescent="0.25">
      <c r="A22" s="179" t="s">
        <v>148</v>
      </c>
      <c r="B22" s="180">
        <v>6714</v>
      </c>
      <c r="C22" s="180">
        <v>7913</v>
      </c>
      <c r="D22" s="180">
        <v>33749</v>
      </c>
      <c r="E22" s="180">
        <v>36321</v>
      </c>
      <c r="F22" s="182">
        <f t="shared" si="0"/>
        <v>7.6209665471569537</v>
      </c>
    </row>
    <row r="23" spans="1:22" ht="15.6" customHeight="1" x14ac:dyDescent="0.25">
      <c r="A23" s="179" t="s">
        <v>142</v>
      </c>
      <c r="B23" s="180">
        <v>1600.25</v>
      </c>
      <c r="C23" s="180">
        <v>3304.25</v>
      </c>
      <c r="D23" s="180">
        <v>7093.25</v>
      </c>
      <c r="E23" s="180">
        <v>12129.5</v>
      </c>
      <c r="F23" s="182">
        <f t="shared" si="0"/>
        <v>71.000599161174364</v>
      </c>
    </row>
    <row r="24" spans="1:22" ht="15.6" customHeight="1" x14ac:dyDescent="0.25">
      <c r="A24" s="179" t="s">
        <v>143</v>
      </c>
      <c r="B24" s="180">
        <v>3320.25</v>
      </c>
      <c r="C24" s="180">
        <v>3217.25</v>
      </c>
      <c r="D24" s="180">
        <v>17242.5</v>
      </c>
      <c r="E24" s="180">
        <v>13572.75</v>
      </c>
      <c r="F24" s="182">
        <f t="shared" si="0"/>
        <v>-21.283166594171377</v>
      </c>
    </row>
    <row r="25" spans="1:22" ht="15.6" customHeight="1" x14ac:dyDescent="0.25">
      <c r="A25" s="179" t="s">
        <v>141</v>
      </c>
      <c r="B25" s="180">
        <v>5</v>
      </c>
      <c r="C25" s="180">
        <v>0</v>
      </c>
      <c r="D25" s="180">
        <v>17</v>
      </c>
      <c r="E25" s="180">
        <v>0</v>
      </c>
      <c r="F25" s="182">
        <f t="shared" si="0"/>
        <v>-100</v>
      </c>
    </row>
    <row r="26" spans="1:22" ht="15.6" customHeight="1" x14ac:dyDescent="0.25">
      <c r="A26" s="179" t="s">
        <v>153</v>
      </c>
      <c r="B26" s="180">
        <v>60</v>
      </c>
      <c r="C26" s="180">
        <v>28</v>
      </c>
      <c r="D26" s="180">
        <v>183.5</v>
      </c>
      <c r="E26" s="180">
        <v>128</v>
      </c>
      <c r="F26" s="182">
        <f t="shared" si="0"/>
        <v>-30.245231607629421</v>
      </c>
    </row>
    <row r="27" spans="1:22" ht="15.6" customHeight="1" x14ac:dyDescent="0.25">
      <c r="A27" s="179" t="s">
        <v>165</v>
      </c>
      <c r="B27" s="180">
        <v>0</v>
      </c>
      <c r="C27" s="180">
        <v>0</v>
      </c>
      <c r="D27" s="180">
        <v>0</v>
      </c>
      <c r="E27" s="180">
        <v>0</v>
      </c>
      <c r="F27" s="182"/>
    </row>
    <row r="28" spans="1:22" ht="15.6" customHeight="1" x14ac:dyDescent="0.25">
      <c r="A28" s="179" t="s">
        <v>168</v>
      </c>
      <c r="B28" s="180">
        <v>5747</v>
      </c>
      <c r="C28" s="180">
        <v>10544</v>
      </c>
      <c r="D28" s="180">
        <v>23682</v>
      </c>
      <c r="E28" s="180">
        <v>32391</v>
      </c>
      <c r="F28" s="182">
        <f t="shared" si="0"/>
        <v>36.774765644793519</v>
      </c>
    </row>
    <row r="29" spans="1:22" ht="15.6" customHeight="1" x14ac:dyDescent="0.25">
      <c r="A29" s="179" t="s">
        <v>169</v>
      </c>
      <c r="B29" s="180">
        <v>8916.25</v>
      </c>
      <c r="C29" s="180">
        <v>9453.75</v>
      </c>
      <c r="D29" s="180">
        <v>36574.5</v>
      </c>
      <c r="E29" s="180">
        <v>44192</v>
      </c>
      <c r="F29" s="182">
        <f t="shared" si="0"/>
        <v>20.827352390326595</v>
      </c>
    </row>
    <row r="30" spans="1:22" ht="15.6" customHeight="1" x14ac:dyDescent="0.25">
      <c r="A30" s="179" t="s">
        <v>170</v>
      </c>
      <c r="B30" s="180">
        <v>145</v>
      </c>
      <c r="C30" s="180">
        <v>447</v>
      </c>
      <c r="D30" s="180">
        <v>772</v>
      </c>
      <c r="E30" s="180">
        <v>1022.25</v>
      </c>
      <c r="F30" s="182">
        <f t="shared" si="0"/>
        <v>32.415803108808291</v>
      </c>
    </row>
    <row r="31" spans="1:22" ht="15.6" customHeight="1" x14ac:dyDescent="0.25">
      <c r="A31" s="179" t="s">
        <v>171</v>
      </c>
      <c r="B31" s="180">
        <v>1546</v>
      </c>
      <c r="C31" s="180">
        <v>1648</v>
      </c>
      <c r="D31" s="180">
        <v>5437</v>
      </c>
      <c r="E31" s="180">
        <v>6142</v>
      </c>
      <c r="F31" s="182">
        <f t="shared" si="0"/>
        <v>12.966709582490338</v>
      </c>
    </row>
    <row r="32" spans="1:22" ht="15.6" customHeight="1" x14ac:dyDescent="0.25">
      <c r="A32" s="179" t="s">
        <v>172</v>
      </c>
      <c r="B32" s="180">
        <v>232561</v>
      </c>
      <c r="C32" s="180">
        <v>254289</v>
      </c>
      <c r="D32" s="180">
        <v>1016339</v>
      </c>
      <c r="E32" s="180">
        <v>1161525</v>
      </c>
      <c r="F32" s="182">
        <f t="shared" si="0"/>
        <v>14.285194211773828</v>
      </c>
      <c r="P32" s="183"/>
      <c r="Q32" s="183"/>
      <c r="R32" s="184"/>
      <c r="S32" s="184"/>
      <c r="U32" s="183"/>
      <c r="V32" s="183"/>
    </row>
    <row r="33" spans="1:19" ht="15.6" customHeight="1" x14ac:dyDescent="0.25">
      <c r="A33" s="179" t="s">
        <v>173</v>
      </c>
      <c r="B33" s="180">
        <v>20194</v>
      </c>
      <c r="C33" s="180">
        <v>26507</v>
      </c>
      <c r="D33" s="180">
        <v>92191</v>
      </c>
      <c r="E33" s="180">
        <v>110043</v>
      </c>
      <c r="F33" s="182">
        <f t="shared" si="0"/>
        <v>19.364146174789298</v>
      </c>
      <c r="P33" s="184"/>
      <c r="Q33" s="184"/>
      <c r="R33" s="183"/>
      <c r="S33" s="183"/>
    </row>
    <row r="34" spans="1:19" ht="15.6" customHeight="1" x14ac:dyDescent="0.25">
      <c r="A34" s="179" t="s">
        <v>174</v>
      </c>
      <c r="B34" s="180">
        <v>402.5</v>
      </c>
      <c r="C34" s="180">
        <v>759.75</v>
      </c>
      <c r="D34" s="180">
        <v>2829.25</v>
      </c>
      <c r="E34" s="180">
        <v>2414.5</v>
      </c>
      <c r="F34" s="182">
        <f t="shared" si="0"/>
        <v>-14.659362021737209</v>
      </c>
    </row>
    <row r="35" spans="1:19" ht="15.6" customHeight="1" x14ac:dyDescent="0.25">
      <c r="A35" s="147" t="s">
        <v>154</v>
      </c>
      <c r="B35" s="67">
        <f>SUM(B7:B34)</f>
        <v>574556.75</v>
      </c>
      <c r="C35" s="68">
        <f>SUM(C7:C34)</f>
        <v>598228.5</v>
      </c>
      <c r="D35" s="169">
        <f>SUM(D7:D34)</f>
        <v>2584041</v>
      </c>
      <c r="E35" s="169">
        <f>SUM(E7:E34)</f>
        <v>2770352.5</v>
      </c>
      <c r="F35" s="131">
        <f>E35*100/D35-100</f>
        <v>7.2100829669498268</v>
      </c>
    </row>
    <row r="36" spans="1:19" ht="15.6" customHeight="1" x14ac:dyDescent="0.25">
      <c r="A36" s="64" t="s">
        <v>74</v>
      </c>
      <c r="B36" s="63"/>
      <c r="D36" s="13"/>
      <c r="F36" s="23"/>
    </row>
  </sheetData>
  <mergeCells count="3">
    <mergeCell ref="B5:C5"/>
    <mergeCell ref="D5:F5"/>
    <mergeCell ref="A5:A6"/>
  </mergeCells>
  <conditionalFormatting sqref="A7:F34">
    <cfRule type="expression" dxfId="33" priority="1">
      <formula>MOD(ROW(),2)=0</formula>
    </cfRule>
  </conditionalFormatting>
  <conditionalFormatting sqref="F35">
    <cfRule type="expression" dxfId="32" priority="3">
      <formula>F35&lt;0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C9F436-3F24-4DFF-B13F-D965AB534BE0}">
  <sheetPr codeName="Hoja24">
    <pageSetUpPr fitToPage="1"/>
  </sheetPr>
  <dimension ref="A1:V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  <col min="16" max="19" width="8.85546875" customWidth="1"/>
  </cols>
  <sheetData>
    <row r="1" spans="1:14" ht="19.149999999999999" customHeight="1" x14ac:dyDescent="0.35">
      <c r="A1" s="32" t="s">
        <v>76</v>
      </c>
      <c r="E1" s="5"/>
      <c r="H1" s="4"/>
      <c r="I1" s="4"/>
      <c r="J1" s="4"/>
      <c r="K1" s="4"/>
      <c r="L1" s="4"/>
      <c r="M1" s="4"/>
    </row>
    <row r="2" spans="1:14" ht="15.6" customHeight="1" x14ac:dyDescent="0.3">
      <c r="A2" s="130"/>
      <c r="H2" s="3"/>
      <c r="I2" s="3"/>
      <c r="J2" s="3"/>
      <c r="K2" s="3"/>
      <c r="L2" s="3"/>
      <c r="M2" s="3"/>
    </row>
    <row r="3" spans="1:14" ht="15.6" customHeight="1" x14ac:dyDescent="0.3">
      <c r="H3" s="3"/>
      <c r="I3" s="3"/>
      <c r="J3" s="3"/>
      <c r="K3" s="3"/>
      <c r="L3" s="3"/>
      <c r="M3" s="3"/>
    </row>
    <row r="4" spans="1:14" ht="15.6" customHeight="1" x14ac:dyDescent="0.25">
      <c r="A4" s="31" t="s">
        <v>77</v>
      </c>
    </row>
    <row r="5" spans="1:14" ht="15.6" customHeight="1" x14ac:dyDescent="0.25">
      <c r="A5" s="273" t="s">
        <v>1</v>
      </c>
      <c r="B5" s="260" t="s">
        <v>175</v>
      </c>
      <c r="C5" s="260"/>
      <c r="D5" s="260" t="s">
        <v>0</v>
      </c>
      <c r="E5" s="260"/>
      <c r="F5" s="260"/>
      <c r="G5" s="6"/>
      <c r="M5" s="33"/>
      <c r="N5" s="65" t="str">
        <f>'Resumen general'!I4</f>
        <v>Fecha: 23/06/2025</v>
      </c>
    </row>
    <row r="6" spans="1:14" ht="15.6" customHeight="1" x14ac:dyDescent="0.25">
      <c r="A6" s="273"/>
      <c r="B6" s="155">
        <v>2024</v>
      </c>
      <c r="C6" s="155">
        <v>2025</v>
      </c>
      <c r="D6" s="155">
        <v>2024</v>
      </c>
      <c r="E6" s="155">
        <v>2025</v>
      </c>
      <c r="F6" s="145" t="s">
        <v>7</v>
      </c>
      <c r="G6" s="6"/>
    </row>
    <row r="7" spans="1:14" ht="15.6" customHeight="1" x14ac:dyDescent="0.25">
      <c r="A7" s="179" t="s">
        <v>18</v>
      </c>
      <c r="B7" s="180">
        <v>111</v>
      </c>
      <c r="C7" s="180">
        <v>90</v>
      </c>
      <c r="D7" s="180">
        <v>480</v>
      </c>
      <c r="E7" s="180">
        <v>447</v>
      </c>
      <c r="F7" s="182">
        <f>((E7*100)/D7)-100</f>
        <v>-6.875</v>
      </c>
      <c r="G7" s="36"/>
    </row>
    <row r="8" spans="1:14" ht="15.6" customHeight="1" x14ac:dyDescent="0.25">
      <c r="A8" s="179" t="s">
        <v>11</v>
      </c>
      <c r="B8" s="180">
        <v>68</v>
      </c>
      <c r="C8" s="180">
        <v>82</v>
      </c>
      <c r="D8" s="180">
        <v>314</v>
      </c>
      <c r="E8" s="180">
        <v>337</v>
      </c>
      <c r="F8" s="182">
        <f t="shared" ref="F8:F34" si="0">((E8*100)/D8)-100</f>
        <v>7.3248407643312134</v>
      </c>
      <c r="G8" s="6"/>
    </row>
    <row r="9" spans="1:14" ht="15.6" customHeight="1" x14ac:dyDescent="0.25">
      <c r="A9" s="179" t="s">
        <v>8</v>
      </c>
      <c r="B9" s="180">
        <v>148</v>
      </c>
      <c r="C9" s="180">
        <v>139</v>
      </c>
      <c r="D9" s="180">
        <v>673</v>
      </c>
      <c r="E9" s="180">
        <v>561</v>
      </c>
      <c r="F9" s="182">
        <f t="shared" si="0"/>
        <v>-16.641901931649329</v>
      </c>
      <c r="G9" s="6"/>
    </row>
    <row r="10" spans="1:14" ht="15.6" customHeight="1" x14ac:dyDescent="0.25">
      <c r="A10" s="179" t="s">
        <v>10</v>
      </c>
      <c r="B10" s="180">
        <v>87</v>
      </c>
      <c r="C10" s="180">
        <v>78</v>
      </c>
      <c r="D10" s="180">
        <v>332</v>
      </c>
      <c r="E10" s="180">
        <v>341</v>
      </c>
      <c r="F10" s="182">
        <f t="shared" si="0"/>
        <v>2.7108433734939723</v>
      </c>
    </row>
    <row r="11" spans="1:14" ht="15.6" customHeight="1" x14ac:dyDescent="0.25">
      <c r="A11" s="179" t="s">
        <v>9</v>
      </c>
      <c r="B11" s="180">
        <v>2414</v>
      </c>
      <c r="C11" s="180">
        <v>2469</v>
      </c>
      <c r="D11" s="180">
        <v>11778</v>
      </c>
      <c r="E11" s="180">
        <v>11553</v>
      </c>
      <c r="F11" s="182">
        <f t="shared" si="0"/>
        <v>-1.9103413143148202</v>
      </c>
    </row>
    <row r="12" spans="1:14" ht="15.6" customHeight="1" x14ac:dyDescent="0.25">
      <c r="A12" s="179" t="s">
        <v>6</v>
      </c>
      <c r="B12" s="180">
        <v>137</v>
      </c>
      <c r="C12" s="180">
        <v>136</v>
      </c>
      <c r="D12" s="180">
        <v>590</v>
      </c>
      <c r="E12" s="180">
        <v>620</v>
      </c>
      <c r="F12" s="182">
        <f t="shared" si="0"/>
        <v>5.0847457627118615</v>
      </c>
    </row>
    <row r="13" spans="1:14" ht="15.6" customHeight="1" x14ac:dyDescent="0.25">
      <c r="A13" s="179" t="s">
        <v>167</v>
      </c>
      <c r="B13" s="180">
        <v>4693</v>
      </c>
      <c r="C13" s="180">
        <v>4297</v>
      </c>
      <c r="D13" s="180">
        <v>17276</v>
      </c>
      <c r="E13" s="180">
        <v>16527</v>
      </c>
      <c r="F13" s="182">
        <f t="shared" si="0"/>
        <v>-4.3354943273906059</v>
      </c>
    </row>
    <row r="14" spans="1:14" ht="15.6" customHeight="1" x14ac:dyDescent="0.25">
      <c r="A14" s="179" t="s">
        <v>150</v>
      </c>
      <c r="B14" s="180">
        <v>757</v>
      </c>
      <c r="C14" s="180">
        <v>772</v>
      </c>
      <c r="D14" s="180">
        <v>3399</v>
      </c>
      <c r="E14" s="180">
        <v>3268</v>
      </c>
      <c r="F14" s="182">
        <f t="shared" si="0"/>
        <v>-3.854074727861132</v>
      </c>
    </row>
    <row r="15" spans="1:14" ht="15.6" customHeight="1" x14ac:dyDescent="0.25">
      <c r="A15" s="179" t="s">
        <v>147</v>
      </c>
      <c r="B15" s="180">
        <v>262</v>
      </c>
      <c r="C15" s="180">
        <v>255</v>
      </c>
      <c r="D15" s="180">
        <v>1099</v>
      </c>
      <c r="E15" s="180">
        <v>1086</v>
      </c>
      <c r="F15" s="182">
        <f t="shared" si="0"/>
        <v>-1.1828935395814426</v>
      </c>
    </row>
    <row r="16" spans="1:14" ht="15.6" customHeight="1" x14ac:dyDescent="0.5">
      <c r="A16" s="179" t="s">
        <v>146</v>
      </c>
      <c r="B16" s="180">
        <v>196</v>
      </c>
      <c r="C16" s="180">
        <v>187</v>
      </c>
      <c r="D16" s="180">
        <v>872</v>
      </c>
      <c r="E16" s="180">
        <v>846</v>
      </c>
      <c r="F16" s="182">
        <f t="shared" si="0"/>
        <v>-2.981651376146786</v>
      </c>
      <c r="G16" s="1"/>
    </row>
    <row r="17" spans="1:22" ht="15.6" customHeight="1" x14ac:dyDescent="0.35">
      <c r="A17" s="179" t="s">
        <v>152</v>
      </c>
      <c r="B17" s="180">
        <v>131</v>
      </c>
      <c r="C17" s="180">
        <v>124</v>
      </c>
      <c r="D17" s="180">
        <v>563</v>
      </c>
      <c r="E17" s="180">
        <v>546</v>
      </c>
      <c r="F17" s="182">
        <f t="shared" si="0"/>
        <v>-3.0195381882770818</v>
      </c>
      <c r="G17" s="2"/>
    </row>
    <row r="18" spans="1:22" ht="15.6" customHeight="1" x14ac:dyDescent="0.25">
      <c r="A18" s="179" t="s">
        <v>149</v>
      </c>
      <c r="B18" s="180">
        <v>795</v>
      </c>
      <c r="C18" s="180">
        <v>903</v>
      </c>
      <c r="D18" s="180">
        <v>4026</v>
      </c>
      <c r="E18" s="180">
        <v>4183</v>
      </c>
      <c r="F18" s="182">
        <f t="shared" si="0"/>
        <v>3.8996522603080024</v>
      </c>
    </row>
    <row r="19" spans="1:22" ht="15.6" customHeight="1" x14ac:dyDescent="0.25">
      <c r="A19" s="179" t="s">
        <v>145</v>
      </c>
      <c r="B19" s="180">
        <v>79</v>
      </c>
      <c r="C19" s="180">
        <v>93</v>
      </c>
      <c r="D19" s="180">
        <v>350</v>
      </c>
      <c r="E19" s="180">
        <v>371</v>
      </c>
      <c r="F19" s="182">
        <f t="shared" si="0"/>
        <v>6</v>
      </c>
    </row>
    <row r="20" spans="1:22" ht="15.6" customHeight="1" x14ac:dyDescent="0.25">
      <c r="A20" s="179" t="s">
        <v>144</v>
      </c>
      <c r="B20" s="180">
        <v>112</v>
      </c>
      <c r="C20" s="180">
        <v>96</v>
      </c>
      <c r="D20" s="180">
        <v>471</v>
      </c>
      <c r="E20" s="180">
        <v>476</v>
      </c>
      <c r="F20" s="182">
        <f t="shared" si="0"/>
        <v>1.0615711252653881</v>
      </c>
    </row>
    <row r="21" spans="1:22" ht="15.6" customHeight="1" x14ac:dyDescent="0.25">
      <c r="A21" s="179" t="s">
        <v>151</v>
      </c>
      <c r="B21" s="180">
        <v>192</v>
      </c>
      <c r="C21" s="180">
        <v>210</v>
      </c>
      <c r="D21" s="180">
        <v>962</v>
      </c>
      <c r="E21" s="180">
        <v>931</v>
      </c>
      <c r="F21" s="182">
        <f t="shared" si="0"/>
        <v>-3.2224532224532254</v>
      </c>
    </row>
    <row r="22" spans="1:22" ht="15.6" customHeight="1" x14ac:dyDescent="0.25">
      <c r="A22" s="179" t="s">
        <v>148</v>
      </c>
      <c r="B22" s="180">
        <v>1277</v>
      </c>
      <c r="C22" s="180">
        <v>1237</v>
      </c>
      <c r="D22" s="180">
        <v>5722</v>
      </c>
      <c r="E22" s="180">
        <v>6305</v>
      </c>
      <c r="F22" s="182">
        <f t="shared" si="0"/>
        <v>10.188745193988112</v>
      </c>
    </row>
    <row r="23" spans="1:22" ht="15.6" customHeight="1" x14ac:dyDescent="0.25">
      <c r="A23" s="179" t="s">
        <v>142</v>
      </c>
      <c r="B23" s="180">
        <v>145</v>
      </c>
      <c r="C23" s="180">
        <v>123</v>
      </c>
      <c r="D23" s="180">
        <v>636</v>
      </c>
      <c r="E23" s="180">
        <v>520</v>
      </c>
      <c r="F23" s="182">
        <f t="shared" si="0"/>
        <v>-18.23899371069183</v>
      </c>
    </row>
    <row r="24" spans="1:22" ht="15.6" customHeight="1" x14ac:dyDescent="0.25">
      <c r="A24" s="179" t="s">
        <v>143</v>
      </c>
      <c r="B24" s="180">
        <v>44</v>
      </c>
      <c r="C24" s="180">
        <v>55</v>
      </c>
      <c r="D24" s="180">
        <v>202</v>
      </c>
      <c r="E24" s="180">
        <v>216</v>
      </c>
      <c r="F24" s="182">
        <f t="shared" si="0"/>
        <v>6.9306930693069262</v>
      </c>
    </row>
    <row r="25" spans="1:22" ht="15.6" customHeight="1" x14ac:dyDescent="0.25">
      <c r="A25" s="179" t="s">
        <v>141</v>
      </c>
      <c r="B25" s="180">
        <v>102</v>
      </c>
      <c r="C25" s="180">
        <v>60</v>
      </c>
      <c r="D25" s="180">
        <v>481</v>
      </c>
      <c r="E25" s="180">
        <v>302</v>
      </c>
      <c r="F25" s="182">
        <f t="shared" si="0"/>
        <v>-37.214137214137217</v>
      </c>
    </row>
    <row r="26" spans="1:22" ht="15.6" customHeight="1" x14ac:dyDescent="0.25">
      <c r="A26" s="179" t="s">
        <v>153</v>
      </c>
      <c r="B26" s="180">
        <v>85</v>
      </c>
      <c r="C26" s="180">
        <v>87</v>
      </c>
      <c r="D26" s="180">
        <v>392</v>
      </c>
      <c r="E26" s="180">
        <v>365</v>
      </c>
      <c r="F26" s="182">
        <f t="shared" si="0"/>
        <v>-6.8877551020408134</v>
      </c>
    </row>
    <row r="27" spans="1:22" ht="15.6" customHeight="1" x14ac:dyDescent="0.25">
      <c r="A27" s="179" t="s">
        <v>165</v>
      </c>
      <c r="B27" s="180">
        <v>78</v>
      </c>
      <c r="C27" s="180">
        <v>78</v>
      </c>
      <c r="D27" s="180">
        <v>365</v>
      </c>
      <c r="E27" s="180">
        <v>374</v>
      </c>
      <c r="F27" s="182">
        <f t="shared" si="0"/>
        <v>2.4657534246575352</v>
      </c>
    </row>
    <row r="28" spans="1:22" ht="15.6" customHeight="1" x14ac:dyDescent="0.25">
      <c r="A28" s="179" t="s">
        <v>168</v>
      </c>
      <c r="B28" s="180">
        <v>1359</v>
      </c>
      <c r="C28" s="180">
        <v>1483</v>
      </c>
      <c r="D28" s="180">
        <v>6998</v>
      </c>
      <c r="E28" s="180">
        <v>7489</v>
      </c>
      <c r="F28" s="182">
        <f t="shared" si="0"/>
        <v>7.0162903686767635</v>
      </c>
    </row>
    <row r="29" spans="1:22" ht="15.6" customHeight="1" x14ac:dyDescent="0.25">
      <c r="A29" s="179" t="s">
        <v>169</v>
      </c>
      <c r="B29" s="180">
        <v>154</v>
      </c>
      <c r="C29" s="180">
        <v>146</v>
      </c>
      <c r="D29" s="180">
        <v>640</v>
      </c>
      <c r="E29" s="180">
        <v>639</v>
      </c>
      <c r="F29" s="182">
        <f t="shared" si="0"/>
        <v>-0.15625</v>
      </c>
    </row>
    <row r="30" spans="1:22" ht="15.6" customHeight="1" x14ac:dyDescent="0.25">
      <c r="A30" s="179" t="s">
        <v>170</v>
      </c>
      <c r="B30" s="180">
        <v>89</v>
      </c>
      <c r="C30" s="180">
        <v>86</v>
      </c>
      <c r="D30" s="180">
        <v>390</v>
      </c>
      <c r="E30" s="180">
        <v>390</v>
      </c>
      <c r="F30" s="182">
        <f t="shared" si="0"/>
        <v>0</v>
      </c>
    </row>
    <row r="31" spans="1:22" ht="15.6" customHeight="1" x14ac:dyDescent="0.25">
      <c r="A31" s="179" t="s">
        <v>171</v>
      </c>
      <c r="B31" s="180">
        <v>228</v>
      </c>
      <c r="C31" s="180">
        <v>176</v>
      </c>
      <c r="D31" s="180">
        <v>978</v>
      </c>
      <c r="E31" s="180">
        <v>883</v>
      </c>
      <c r="F31" s="182">
        <f t="shared" si="0"/>
        <v>-9.7137014314928365</v>
      </c>
    </row>
    <row r="32" spans="1:22" ht="15.6" customHeight="1" x14ac:dyDescent="0.25">
      <c r="A32" s="179" t="s">
        <v>172</v>
      </c>
      <c r="B32" s="180">
        <v>675</v>
      </c>
      <c r="C32" s="180">
        <v>587</v>
      </c>
      <c r="D32" s="180">
        <v>3128</v>
      </c>
      <c r="E32" s="180">
        <v>2913</v>
      </c>
      <c r="F32" s="182">
        <f t="shared" si="0"/>
        <v>-6.8734015345268489</v>
      </c>
      <c r="P32" s="183"/>
      <c r="Q32" s="183"/>
      <c r="R32" s="184"/>
      <c r="S32" s="184"/>
      <c r="U32" s="183"/>
      <c r="V32" s="183"/>
    </row>
    <row r="33" spans="1:19" ht="15.6" customHeight="1" x14ac:dyDescent="0.25">
      <c r="A33" s="179" t="s">
        <v>173</v>
      </c>
      <c r="B33" s="180">
        <v>176</v>
      </c>
      <c r="C33" s="180">
        <v>175</v>
      </c>
      <c r="D33" s="180">
        <v>784</v>
      </c>
      <c r="E33" s="180">
        <v>703</v>
      </c>
      <c r="F33" s="182">
        <f t="shared" si="0"/>
        <v>-10.33163265306122</v>
      </c>
      <c r="P33" s="184"/>
      <c r="Q33" s="184"/>
      <c r="R33" s="183"/>
      <c r="S33" s="183"/>
    </row>
    <row r="34" spans="1:19" ht="15.6" customHeight="1" x14ac:dyDescent="0.25">
      <c r="A34" s="179" t="s">
        <v>174</v>
      </c>
      <c r="B34" s="180">
        <v>40</v>
      </c>
      <c r="C34" s="180">
        <v>38</v>
      </c>
      <c r="D34" s="180">
        <v>165</v>
      </c>
      <c r="E34" s="180">
        <v>161</v>
      </c>
      <c r="F34" s="182">
        <f t="shared" si="0"/>
        <v>-2.4242424242424221</v>
      </c>
    </row>
    <row r="35" spans="1:19" ht="15.6" customHeight="1" x14ac:dyDescent="0.25">
      <c r="A35" s="147" t="s">
        <v>154</v>
      </c>
      <c r="B35" s="67">
        <f>SUM(B7:B34)</f>
        <v>14634</v>
      </c>
      <c r="C35" s="68">
        <f>SUM(C7:C34)</f>
        <v>14262</v>
      </c>
      <c r="D35" s="169">
        <f>SUM(D7:D34)</f>
        <v>64066</v>
      </c>
      <c r="E35" s="69">
        <f>SUM(E7:E34)</f>
        <v>63353</v>
      </c>
      <c r="F35" s="131">
        <f>E35*100/D35-100</f>
        <v>-1.1129148066056871</v>
      </c>
    </row>
    <row r="36" spans="1:19" ht="15.6" customHeight="1" x14ac:dyDescent="0.25">
      <c r="A36" s="64" t="s">
        <v>78</v>
      </c>
      <c r="B36" s="63"/>
      <c r="D36" s="13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31" priority="1">
      <formula>MOD(ROW(),2)=0</formula>
    </cfRule>
  </conditionalFormatting>
  <conditionalFormatting sqref="F35">
    <cfRule type="expression" dxfId="30" priority="3">
      <formula>F35&lt;0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D13E57-F34E-4D41-8C1F-E6675B3750C9}">
  <sheetPr codeName="Hoja25">
    <pageSetUpPr fitToPage="1"/>
  </sheetPr>
  <dimension ref="A1:V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  <col min="16" max="19" width="8.85546875" customWidth="1"/>
  </cols>
  <sheetData>
    <row r="1" spans="1:14" ht="19.149999999999999" customHeight="1" x14ac:dyDescent="0.35">
      <c r="A1" s="32" t="s">
        <v>75</v>
      </c>
      <c r="E1" s="5"/>
      <c r="H1" s="4"/>
      <c r="I1" s="4"/>
      <c r="J1" s="4"/>
      <c r="K1" s="4"/>
      <c r="L1" s="4"/>
      <c r="M1" s="4"/>
    </row>
    <row r="2" spans="1:14" ht="15.6" customHeight="1" x14ac:dyDescent="0.3">
      <c r="A2" s="130"/>
      <c r="H2" s="3"/>
      <c r="I2" s="3"/>
      <c r="J2" s="3"/>
      <c r="K2" s="3"/>
      <c r="L2" s="3"/>
      <c r="M2" s="3"/>
    </row>
    <row r="3" spans="1:14" ht="15.6" customHeight="1" x14ac:dyDescent="0.3">
      <c r="H3" s="3"/>
      <c r="I3" s="3"/>
      <c r="J3" s="3"/>
      <c r="K3" s="3"/>
      <c r="L3" s="3"/>
      <c r="M3" s="3"/>
    </row>
    <row r="4" spans="1:14" ht="15.6" customHeight="1" x14ac:dyDescent="0.25">
      <c r="A4" s="31" t="s">
        <v>79</v>
      </c>
    </row>
    <row r="5" spans="1:14" ht="15.6" customHeight="1" x14ac:dyDescent="0.25">
      <c r="A5" s="273" t="s">
        <v>1</v>
      </c>
      <c r="B5" s="260" t="s">
        <v>175</v>
      </c>
      <c r="C5" s="260"/>
      <c r="D5" s="260" t="s">
        <v>0</v>
      </c>
      <c r="E5" s="260"/>
      <c r="F5" s="260"/>
      <c r="G5" s="6"/>
      <c r="M5" s="33"/>
      <c r="N5" s="65" t="str">
        <f>'Resumen general'!I4</f>
        <v>Fecha: 23/06/2025</v>
      </c>
    </row>
    <row r="6" spans="1:14" ht="15.6" customHeight="1" x14ac:dyDescent="0.25">
      <c r="A6" s="273"/>
      <c r="B6" s="155">
        <v>2024</v>
      </c>
      <c r="C6" s="155">
        <v>2025</v>
      </c>
      <c r="D6" s="155">
        <v>2024</v>
      </c>
      <c r="E6" s="155">
        <v>2025</v>
      </c>
      <c r="F6" s="145" t="s">
        <v>7</v>
      </c>
      <c r="G6" s="6"/>
    </row>
    <row r="7" spans="1:14" ht="15.6" customHeight="1" x14ac:dyDescent="0.25">
      <c r="A7" s="179" t="s">
        <v>18</v>
      </c>
      <c r="B7" s="180">
        <v>3301488</v>
      </c>
      <c r="C7" s="180">
        <v>3106913</v>
      </c>
      <c r="D7" s="180">
        <v>11203406</v>
      </c>
      <c r="E7" s="180">
        <v>12150927</v>
      </c>
      <c r="F7" s="182">
        <f>((E7*100)/D7)-100</f>
        <v>8.457436961581152</v>
      </c>
      <c r="G7" s="36"/>
    </row>
    <row r="8" spans="1:14" ht="15.6" customHeight="1" x14ac:dyDescent="0.25">
      <c r="A8" s="179" t="s">
        <v>11</v>
      </c>
      <c r="B8" s="180">
        <v>2006051</v>
      </c>
      <c r="C8" s="180">
        <v>2131372</v>
      </c>
      <c r="D8" s="180">
        <v>6165712</v>
      </c>
      <c r="E8" s="180">
        <v>6257619</v>
      </c>
      <c r="F8" s="182">
        <f t="shared" ref="F8:F34" si="0">((E8*100)/D8)-100</f>
        <v>1.4906145470304182</v>
      </c>
      <c r="G8" s="6"/>
    </row>
    <row r="9" spans="1:14" ht="15.6" customHeight="1" x14ac:dyDescent="0.25">
      <c r="A9" s="179" t="s">
        <v>8</v>
      </c>
      <c r="B9" s="180">
        <v>2390095</v>
      </c>
      <c r="C9" s="180">
        <v>2578988</v>
      </c>
      <c r="D9" s="180">
        <v>10879079</v>
      </c>
      <c r="E9" s="180">
        <v>9927005</v>
      </c>
      <c r="F9" s="182">
        <f t="shared" si="0"/>
        <v>-8.7514209612780576</v>
      </c>
      <c r="G9" s="6"/>
    </row>
    <row r="10" spans="1:14" ht="15.6" customHeight="1" x14ac:dyDescent="0.25">
      <c r="A10" s="179" t="s">
        <v>10</v>
      </c>
      <c r="B10" s="180">
        <v>637440</v>
      </c>
      <c r="C10" s="180">
        <v>479560</v>
      </c>
      <c r="D10" s="180">
        <v>2603570</v>
      </c>
      <c r="E10" s="180">
        <v>2326271</v>
      </c>
      <c r="F10" s="182">
        <f t="shared" si="0"/>
        <v>-10.650721893400217</v>
      </c>
    </row>
    <row r="11" spans="1:14" ht="15.6" customHeight="1" x14ac:dyDescent="0.25">
      <c r="A11" s="179" t="s">
        <v>9</v>
      </c>
      <c r="B11" s="180">
        <v>44723928</v>
      </c>
      <c r="C11" s="180">
        <v>45570614</v>
      </c>
      <c r="D11" s="180">
        <v>225792663</v>
      </c>
      <c r="E11" s="180">
        <v>217323492</v>
      </c>
      <c r="F11" s="182">
        <f t="shared" si="0"/>
        <v>-3.7508619135246164</v>
      </c>
    </row>
    <row r="12" spans="1:14" ht="15.6" customHeight="1" x14ac:dyDescent="0.25">
      <c r="A12" s="179" t="s">
        <v>6</v>
      </c>
      <c r="B12" s="180">
        <v>3965929</v>
      </c>
      <c r="C12" s="180">
        <v>3574862</v>
      </c>
      <c r="D12" s="180">
        <v>13983620</v>
      </c>
      <c r="E12" s="180">
        <v>13406667</v>
      </c>
      <c r="F12" s="182">
        <f t="shared" si="0"/>
        <v>-4.1259201837578559</v>
      </c>
    </row>
    <row r="13" spans="1:14" ht="15.6" customHeight="1" x14ac:dyDescent="0.25">
      <c r="A13" s="179" t="s">
        <v>167</v>
      </c>
      <c r="B13" s="180">
        <v>28771156</v>
      </c>
      <c r="C13" s="180">
        <v>28344838</v>
      </c>
      <c r="D13" s="180">
        <v>102869961</v>
      </c>
      <c r="E13" s="180">
        <v>102061445</v>
      </c>
      <c r="F13" s="182">
        <f t="shared" si="0"/>
        <v>-0.78595927532236942</v>
      </c>
    </row>
    <row r="14" spans="1:14" ht="15.6" customHeight="1" x14ac:dyDescent="0.25">
      <c r="A14" s="179" t="s">
        <v>150</v>
      </c>
      <c r="B14" s="180">
        <v>35467372</v>
      </c>
      <c r="C14" s="180">
        <v>36711928</v>
      </c>
      <c r="D14" s="180">
        <v>141127056</v>
      </c>
      <c r="E14" s="180">
        <v>141558091</v>
      </c>
      <c r="F14" s="182">
        <f t="shared" si="0"/>
        <v>0.30542336261871128</v>
      </c>
    </row>
    <row r="15" spans="1:14" ht="15.6" customHeight="1" x14ac:dyDescent="0.25">
      <c r="A15" s="179" t="s">
        <v>147</v>
      </c>
      <c r="B15" s="180">
        <v>5981271</v>
      </c>
      <c r="C15" s="180">
        <v>4906187</v>
      </c>
      <c r="D15" s="180">
        <v>23303878</v>
      </c>
      <c r="E15" s="180">
        <v>21317043</v>
      </c>
      <c r="F15" s="182">
        <f t="shared" si="0"/>
        <v>-8.5257698310985006</v>
      </c>
    </row>
    <row r="16" spans="1:14" ht="15.6" customHeight="1" x14ac:dyDescent="0.5">
      <c r="A16" s="179" t="s">
        <v>146</v>
      </c>
      <c r="B16" s="180">
        <v>4001313</v>
      </c>
      <c r="C16" s="180">
        <v>4773468</v>
      </c>
      <c r="D16" s="180">
        <v>18613685</v>
      </c>
      <c r="E16" s="180">
        <v>19416334</v>
      </c>
      <c r="F16" s="182">
        <f t="shared" si="0"/>
        <v>4.3121445323696008</v>
      </c>
      <c r="G16" s="1"/>
    </row>
    <row r="17" spans="1:22" ht="15.6" customHeight="1" x14ac:dyDescent="0.35">
      <c r="A17" s="179" t="s">
        <v>152</v>
      </c>
      <c r="B17" s="180">
        <v>1768509</v>
      </c>
      <c r="C17" s="180">
        <v>1651097</v>
      </c>
      <c r="D17" s="180">
        <v>7968044</v>
      </c>
      <c r="E17" s="180">
        <v>8058561</v>
      </c>
      <c r="F17" s="182">
        <f t="shared" si="0"/>
        <v>1.1360002530106499</v>
      </c>
      <c r="G17" s="2"/>
    </row>
    <row r="18" spans="1:22" ht="15.6" customHeight="1" x14ac:dyDescent="0.25">
      <c r="A18" s="179" t="s">
        <v>149</v>
      </c>
      <c r="B18" s="180">
        <v>5774521</v>
      </c>
      <c r="C18" s="180">
        <v>6982300</v>
      </c>
      <c r="D18" s="180">
        <v>28597062</v>
      </c>
      <c r="E18" s="180">
        <v>30659469</v>
      </c>
      <c r="F18" s="182">
        <f t="shared" si="0"/>
        <v>7.2119541510942611</v>
      </c>
    </row>
    <row r="19" spans="1:22" ht="15.6" customHeight="1" x14ac:dyDescent="0.25">
      <c r="A19" s="179" t="s">
        <v>145</v>
      </c>
      <c r="B19" s="180">
        <v>1414007</v>
      </c>
      <c r="C19" s="180">
        <v>1725495</v>
      </c>
      <c r="D19" s="180">
        <v>5085126</v>
      </c>
      <c r="E19" s="180">
        <v>6618492</v>
      </c>
      <c r="F19" s="182">
        <f t="shared" si="0"/>
        <v>30.153943088135861</v>
      </c>
    </row>
    <row r="20" spans="1:22" ht="15.6" customHeight="1" x14ac:dyDescent="0.25">
      <c r="A20" s="179" t="s">
        <v>144</v>
      </c>
      <c r="B20" s="180">
        <v>2202714</v>
      </c>
      <c r="C20" s="180">
        <v>1888583</v>
      </c>
      <c r="D20" s="180">
        <v>8206286</v>
      </c>
      <c r="E20" s="180">
        <v>8225655</v>
      </c>
      <c r="F20" s="182">
        <f t="shared" si="0"/>
        <v>0.23602638270223508</v>
      </c>
    </row>
    <row r="21" spans="1:22" ht="15.6" customHeight="1" x14ac:dyDescent="0.25">
      <c r="A21" s="179" t="s">
        <v>151</v>
      </c>
      <c r="B21" s="180">
        <v>3330511</v>
      </c>
      <c r="C21" s="180">
        <v>3901438</v>
      </c>
      <c r="D21" s="180">
        <v>17646849</v>
      </c>
      <c r="E21" s="180">
        <v>17009977</v>
      </c>
      <c r="F21" s="182">
        <f t="shared" si="0"/>
        <v>-3.608984244155991</v>
      </c>
    </row>
    <row r="22" spans="1:22" ht="15.6" customHeight="1" x14ac:dyDescent="0.25">
      <c r="A22" s="179" t="s">
        <v>148</v>
      </c>
      <c r="B22" s="180">
        <v>26107941</v>
      </c>
      <c r="C22" s="180">
        <v>25084133</v>
      </c>
      <c r="D22" s="180">
        <v>134349126</v>
      </c>
      <c r="E22" s="180">
        <v>151922790</v>
      </c>
      <c r="F22" s="182">
        <f t="shared" si="0"/>
        <v>13.080594212425325</v>
      </c>
    </row>
    <row r="23" spans="1:22" ht="15.6" customHeight="1" x14ac:dyDescent="0.25">
      <c r="A23" s="179" t="s">
        <v>142</v>
      </c>
      <c r="B23" s="180">
        <v>6130343</v>
      </c>
      <c r="C23" s="180">
        <v>6258557</v>
      </c>
      <c r="D23" s="180">
        <v>22317433</v>
      </c>
      <c r="E23" s="180">
        <v>25103665</v>
      </c>
      <c r="F23" s="182">
        <f t="shared" si="0"/>
        <v>12.484554115161899</v>
      </c>
    </row>
    <row r="24" spans="1:22" ht="15.6" customHeight="1" x14ac:dyDescent="0.25">
      <c r="A24" s="179" t="s">
        <v>143</v>
      </c>
      <c r="B24" s="180">
        <v>338079</v>
      </c>
      <c r="C24" s="180">
        <v>288985</v>
      </c>
      <c r="D24" s="180">
        <v>1433941</v>
      </c>
      <c r="E24" s="180">
        <v>1354443</v>
      </c>
      <c r="F24" s="182">
        <f t="shared" si="0"/>
        <v>-5.544021685689998</v>
      </c>
    </row>
    <row r="25" spans="1:22" ht="15.6" customHeight="1" x14ac:dyDescent="0.25">
      <c r="A25" s="179" t="s">
        <v>141</v>
      </c>
      <c r="B25" s="180">
        <v>2746388</v>
      </c>
      <c r="C25" s="180">
        <v>1748128</v>
      </c>
      <c r="D25" s="180">
        <v>13607533</v>
      </c>
      <c r="E25" s="180">
        <v>8571839</v>
      </c>
      <c r="F25" s="182">
        <f t="shared" si="0"/>
        <v>-37.006663882424533</v>
      </c>
    </row>
    <row r="26" spans="1:22" ht="15.6" customHeight="1" x14ac:dyDescent="0.25">
      <c r="A26" s="179" t="s">
        <v>153</v>
      </c>
      <c r="B26" s="180">
        <v>1085414</v>
      </c>
      <c r="C26" s="180">
        <v>1385720</v>
      </c>
      <c r="D26" s="180">
        <v>5392527</v>
      </c>
      <c r="E26" s="180">
        <v>6088846</v>
      </c>
      <c r="F26" s="182">
        <f t="shared" si="0"/>
        <v>12.912665991287568</v>
      </c>
    </row>
    <row r="27" spans="1:22" ht="15.6" customHeight="1" x14ac:dyDescent="0.25">
      <c r="A27" s="179" t="s">
        <v>165</v>
      </c>
      <c r="B27" s="180">
        <v>687308</v>
      </c>
      <c r="C27" s="180">
        <v>567493</v>
      </c>
      <c r="D27" s="180">
        <v>2984984</v>
      </c>
      <c r="E27" s="180">
        <v>2848252</v>
      </c>
      <c r="F27" s="182">
        <f t="shared" si="0"/>
        <v>-4.5806610688700573</v>
      </c>
    </row>
    <row r="28" spans="1:22" ht="15.6" customHeight="1" x14ac:dyDescent="0.25">
      <c r="A28" s="179" t="s">
        <v>168</v>
      </c>
      <c r="B28" s="180">
        <v>15385063</v>
      </c>
      <c r="C28" s="180">
        <v>16120639</v>
      </c>
      <c r="D28" s="180">
        <v>94087661</v>
      </c>
      <c r="E28" s="180">
        <v>101839568</v>
      </c>
      <c r="F28" s="182">
        <f t="shared" si="0"/>
        <v>8.2390261566816889</v>
      </c>
    </row>
    <row r="29" spans="1:22" ht="15.6" customHeight="1" x14ac:dyDescent="0.25">
      <c r="A29" s="179" t="s">
        <v>169</v>
      </c>
      <c r="B29" s="180">
        <v>2898495</v>
      </c>
      <c r="C29" s="180">
        <v>3070413</v>
      </c>
      <c r="D29" s="180">
        <v>12402752</v>
      </c>
      <c r="E29" s="180">
        <v>12191676</v>
      </c>
      <c r="F29" s="182">
        <f t="shared" si="0"/>
        <v>-1.701848105968736</v>
      </c>
    </row>
    <row r="30" spans="1:22" ht="15.6" customHeight="1" x14ac:dyDescent="0.25">
      <c r="A30" s="179" t="s">
        <v>170</v>
      </c>
      <c r="B30" s="180">
        <v>506698</v>
      </c>
      <c r="C30" s="180">
        <v>512494</v>
      </c>
      <c r="D30" s="180">
        <v>2357013</v>
      </c>
      <c r="E30" s="180">
        <v>2412809</v>
      </c>
      <c r="F30" s="182">
        <f t="shared" si="0"/>
        <v>2.3672334433454552</v>
      </c>
    </row>
    <row r="31" spans="1:22" ht="15.6" customHeight="1" x14ac:dyDescent="0.25">
      <c r="A31" s="179" t="s">
        <v>171</v>
      </c>
      <c r="B31" s="180">
        <v>4863739</v>
      </c>
      <c r="C31" s="180">
        <v>3760397</v>
      </c>
      <c r="D31" s="180">
        <v>19195350</v>
      </c>
      <c r="E31" s="180">
        <v>17961532</v>
      </c>
      <c r="F31" s="182">
        <f t="shared" si="0"/>
        <v>-6.4276921233527844</v>
      </c>
    </row>
    <row r="32" spans="1:22" ht="15.6" customHeight="1" x14ac:dyDescent="0.25">
      <c r="A32" s="179" t="s">
        <v>172</v>
      </c>
      <c r="B32" s="180">
        <v>28817450</v>
      </c>
      <c r="C32" s="180">
        <v>25213689</v>
      </c>
      <c r="D32" s="180">
        <v>124268630</v>
      </c>
      <c r="E32" s="180">
        <v>118494837</v>
      </c>
      <c r="F32" s="182">
        <f t="shared" si="0"/>
        <v>-4.6462192429416831</v>
      </c>
      <c r="P32" s="183"/>
      <c r="Q32" s="183"/>
      <c r="R32" s="184"/>
      <c r="S32" s="184"/>
      <c r="U32" s="183"/>
      <c r="V32" s="183"/>
    </row>
    <row r="33" spans="1:19" ht="15.6" customHeight="1" x14ac:dyDescent="0.25">
      <c r="A33" s="179" t="s">
        <v>173</v>
      </c>
      <c r="B33" s="180">
        <v>4534943</v>
      </c>
      <c r="C33" s="180">
        <v>4445774</v>
      </c>
      <c r="D33" s="180">
        <v>18381599</v>
      </c>
      <c r="E33" s="180">
        <v>19093478</v>
      </c>
      <c r="F33" s="182">
        <f t="shared" si="0"/>
        <v>3.872780599772625</v>
      </c>
      <c r="P33" s="184"/>
      <c r="Q33" s="184"/>
      <c r="R33" s="183"/>
      <c r="S33" s="183"/>
    </row>
    <row r="34" spans="1:19" ht="15.6" customHeight="1" x14ac:dyDescent="0.25">
      <c r="A34" s="179" t="s">
        <v>174</v>
      </c>
      <c r="B34" s="180">
        <v>253479</v>
      </c>
      <c r="C34" s="180">
        <v>305296</v>
      </c>
      <c r="D34" s="180">
        <v>1182495</v>
      </c>
      <c r="E34" s="180">
        <v>1217130</v>
      </c>
      <c r="F34" s="182">
        <f t="shared" si="0"/>
        <v>2.9289764438750296</v>
      </c>
    </row>
    <row r="35" spans="1:19" ht="15.6" customHeight="1" x14ac:dyDescent="0.25">
      <c r="A35" s="147" t="s">
        <v>154</v>
      </c>
      <c r="B35" s="67">
        <f>SUM(B7:B34)</f>
        <v>240091645</v>
      </c>
      <c r="C35" s="68">
        <f>SUM(C7:C34)</f>
        <v>237089361</v>
      </c>
      <c r="D35" s="169">
        <f>SUM(D7:D34)</f>
        <v>1076007041</v>
      </c>
      <c r="E35" s="69">
        <f>SUM(E7:E34)</f>
        <v>1085417913</v>
      </c>
      <c r="F35" s="131">
        <f>E35*100/D35-100</f>
        <v>0.87461063370494685</v>
      </c>
    </row>
    <row r="36" spans="1:19" ht="15.6" customHeight="1" x14ac:dyDescent="0.25">
      <c r="A36" s="64" t="s">
        <v>78</v>
      </c>
      <c r="B36" s="63"/>
      <c r="D36" s="13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29" priority="1">
      <formula>MOD(ROW(),2)=0</formula>
    </cfRule>
  </conditionalFormatting>
  <conditionalFormatting sqref="F35">
    <cfRule type="expression" dxfId="28" priority="3">
      <formula>F35&lt;0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18CE21-A24F-45AD-84B6-1786C8CB6D7D}">
  <sheetPr codeName="Hoja26">
    <pageSetUpPr fitToPage="1"/>
  </sheetPr>
  <dimension ref="A1:V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  <col min="16" max="19" width="8.85546875" customWidth="1"/>
  </cols>
  <sheetData>
    <row r="1" spans="1:14" ht="19.149999999999999" customHeight="1" x14ac:dyDescent="0.35">
      <c r="A1" s="32" t="s">
        <v>80</v>
      </c>
      <c r="E1" s="5"/>
      <c r="H1" s="4"/>
      <c r="I1" s="4"/>
      <c r="J1" s="4"/>
      <c r="K1" s="4"/>
      <c r="L1" s="4"/>
      <c r="M1" s="4"/>
    </row>
    <row r="2" spans="1:14" ht="15.6" customHeight="1" x14ac:dyDescent="0.3">
      <c r="A2" s="130"/>
      <c r="H2" s="3"/>
      <c r="I2" s="3"/>
      <c r="J2" s="3"/>
      <c r="K2" s="3"/>
      <c r="L2" s="3"/>
      <c r="M2" s="3"/>
    </row>
    <row r="3" spans="1:14" ht="15.6" customHeight="1" x14ac:dyDescent="0.3">
      <c r="H3" s="3"/>
      <c r="I3" s="3"/>
      <c r="J3" s="3"/>
      <c r="K3" s="3"/>
      <c r="L3" s="3"/>
      <c r="M3" s="3"/>
    </row>
    <row r="4" spans="1:14" ht="15.6" customHeight="1" x14ac:dyDescent="0.25">
      <c r="A4" s="31" t="s">
        <v>77</v>
      </c>
    </row>
    <row r="5" spans="1:14" ht="15.6" customHeight="1" x14ac:dyDescent="0.25">
      <c r="A5" s="273" t="s">
        <v>1</v>
      </c>
      <c r="B5" s="260" t="s">
        <v>175</v>
      </c>
      <c r="C5" s="260"/>
      <c r="D5" s="260" t="s">
        <v>0</v>
      </c>
      <c r="E5" s="260"/>
      <c r="F5" s="260"/>
      <c r="G5" s="6"/>
      <c r="M5" s="33"/>
      <c r="N5" s="65" t="str">
        <f>'Resumen general'!I4</f>
        <v>Fecha: 23/06/2025</v>
      </c>
    </row>
    <row r="6" spans="1:14" ht="15.6" customHeight="1" x14ac:dyDescent="0.25">
      <c r="A6" s="273"/>
      <c r="B6" s="155">
        <v>2024</v>
      </c>
      <c r="C6" s="155">
        <v>2025</v>
      </c>
      <c r="D6" s="155">
        <v>2024</v>
      </c>
      <c r="E6" s="155">
        <v>2025</v>
      </c>
      <c r="F6" s="145" t="s">
        <v>7</v>
      </c>
      <c r="G6" s="6"/>
    </row>
    <row r="7" spans="1:14" ht="15.6" customHeight="1" x14ac:dyDescent="0.25">
      <c r="A7" s="179" t="s">
        <v>18</v>
      </c>
      <c r="B7" s="180">
        <v>25</v>
      </c>
      <c r="C7" s="180">
        <v>22</v>
      </c>
      <c r="D7" s="180">
        <v>52</v>
      </c>
      <c r="E7" s="180">
        <v>59</v>
      </c>
      <c r="F7" s="182">
        <f>((E7*100)/D7)-100</f>
        <v>13.461538461538467</v>
      </c>
      <c r="G7" s="36"/>
    </row>
    <row r="8" spans="1:14" ht="15.6" customHeight="1" x14ac:dyDescent="0.25">
      <c r="A8" s="179" t="s">
        <v>11</v>
      </c>
      <c r="B8" s="180">
        <v>14</v>
      </c>
      <c r="C8" s="180">
        <v>13</v>
      </c>
      <c r="D8" s="180">
        <v>34</v>
      </c>
      <c r="E8" s="180">
        <v>31</v>
      </c>
      <c r="F8" s="182">
        <f t="shared" ref="F8:F34" si="0">((E8*100)/D8)-100</f>
        <v>-8.8235294117647101</v>
      </c>
      <c r="G8" s="6"/>
    </row>
    <row r="9" spans="1:14" ht="15.6" customHeight="1" x14ac:dyDescent="0.25">
      <c r="A9" s="179" t="s">
        <v>8</v>
      </c>
      <c r="B9" s="180">
        <v>3</v>
      </c>
      <c r="C9" s="180">
        <v>4</v>
      </c>
      <c r="D9" s="180">
        <v>6</v>
      </c>
      <c r="E9" s="180">
        <v>12</v>
      </c>
      <c r="F9" s="182">
        <f t="shared" si="0"/>
        <v>100</v>
      </c>
      <c r="G9" s="6"/>
    </row>
    <row r="10" spans="1:14" ht="15.6" customHeight="1" x14ac:dyDescent="0.25">
      <c r="A10" s="179" t="s">
        <v>10</v>
      </c>
      <c r="B10" s="180">
        <v>0</v>
      </c>
      <c r="C10" s="180">
        <v>0</v>
      </c>
      <c r="D10" s="180">
        <v>0</v>
      </c>
      <c r="E10" s="180">
        <v>0</v>
      </c>
      <c r="F10" s="182"/>
    </row>
    <row r="11" spans="1:14" ht="15.6" customHeight="1" x14ac:dyDescent="0.25">
      <c r="A11" s="179" t="s">
        <v>9</v>
      </c>
      <c r="B11" s="180">
        <v>0</v>
      </c>
      <c r="C11" s="180">
        <v>0</v>
      </c>
      <c r="D11" s="180">
        <v>0</v>
      </c>
      <c r="E11" s="180">
        <v>0</v>
      </c>
      <c r="F11" s="182"/>
    </row>
    <row r="12" spans="1:14" ht="15.6" customHeight="1" x14ac:dyDescent="0.25">
      <c r="A12" s="179" t="s">
        <v>6</v>
      </c>
      <c r="B12" s="180">
        <v>33</v>
      </c>
      <c r="C12" s="180">
        <v>31</v>
      </c>
      <c r="D12" s="180">
        <v>104</v>
      </c>
      <c r="E12" s="180">
        <v>115</v>
      </c>
      <c r="F12" s="182">
        <f t="shared" si="0"/>
        <v>10.57692307692308</v>
      </c>
    </row>
    <row r="13" spans="1:14" ht="15.6" customHeight="1" x14ac:dyDescent="0.25">
      <c r="A13" s="179" t="s">
        <v>167</v>
      </c>
      <c r="B13" s="180">
        <v>104</v>
      </c>
      <c r="C13" s="180">
        <v>113</v>
      </c>
      <c r="D13" s="180">
        <v>220</v>
      </c>
      <c r="E13" s="180">
        <v>253</v>
      </c>
      <c r="F13" s="182">
        <f t="shared" si="0"/>
        <v>15</v>
      </c>
    </row>
    <row r="14" spans="1:14" ht="15.6" customHeight="1" x14ac:dyDescent="0.25">
      <c r="A14" s="179" t="s">
        <v>150</v>
      </c>
      <c r="B14" s="180">
        <v>103</v>
      </c>
      <c r="C14" s="180">
        <v>124</v>
      </c>
      <c r="D14" s="180">
        <v>247</v>
      </c>
      <c r="E14" s="180">
        <v>299</v>
      </c>
      <c r="F14" s="182">
        <f t="shared" si="0"/>
        <v>21.05263157894737</v>
      </c>
    </row>
    <row r="15" spans="1:14" ht="15.6" customHeight="1" x14ac:dyDescent="0.25">
      <c r="A15" s="179" t="s">
        <v>147</v>
      </c>
      <c r="B15" s="180">
        <v>16</v>
      </c>
      <c r="C15" s="180">
        <v>19</v>
      </c>
      <c r="D15" s="180">
        <v>22</v>
      </c>
      <c r="E15" s="180">
        <v>26</v>
      </c>
      <c r="F15" s="182">
        <f t="shared" si="0"/>
        <v>18.181818181818187</v>
      </c>
    </row>
    <row r="16" spans="1:14" ht="15.6" customHeight="1" x14ac:dyDescent="0.5">
      <c r="A16" s="179" t="s">
        <v>146</v>
      </c>
      <c r="B16" s="180">
        <v>17</v>
      </c>
      <c r="C16" s="180">
        <v>25</v>
      </c>
      <c r="D16" s="180">
        <v>47</v>
      </c>
      <c r="E16" s="180">
        <v>68</v>
      </c>
      <c r="F16" s="182">
        <f t="shared" si="0"/>
        <v>44.680851063829778</v>
      </c>
      <c r="G16" s="1"/>
    </row>
    <row r="17" spans="1:22" ht="15.6" customHeight="1" x14ac:dyDescent="0.35">
      <c r="A17" s="179" t="s">
        <v>152</v>
      </c>
      <c r="B17" s="180">
        <v>0</v>
      </c>
      <c r="C17" s="180">
        <v>1</v>
      </c>
      <c r="D17" s="180">
        <v>1</v>
      </c>
      <c r="E17" s="180">
        <v>1</v>
      </c>
      <c r="F17" s="182">
        <f t="shared" si="0"/>
        <v>0</v>
      </c>
      <c r="G17" s="2"/>
    </row>
    <row r="18" spans="1:22" ht="15.6" customHeight="1" x14ac:dyDescent="0.25">
      <c r="A18" s="179" t="s">
        <v>149</v>
      </c>
      <c r="B18" s="180">
        <v>1</v>
      </c>
      <c r="C18" s="180">
        <v>2</v>
      </c>
      <c r="D18" s="180">
        <v>2</v>
      </c>
      <c r="E18" s="180">
        <v>7</v>
      </c>
      <c r="F18" s="182">
        <f t="shared" si="0"/>
        <v>250</v>
      </c>
    </row>
    <row r="19" spans="1:22" ht="15.6" customHeight="1" x14ac:dyDescent="0.25">
      <c r="A19" s="179" t="s">
        <v>145</v>
      </c>
      <c r="B19" s="180">
        <v>7</v>
      </c>
      <c r="C19" s="180">
        <v>8</v>
      </c>
      <c r="D19" s="180">
        <v>10</v>
      </c>
      <c r="E19" s="180">
        <v>11</v>
      </c>
      <c r="F19" s="182">
        <f t="shared" si="0"/>
        <v>10</v>
      </c>
    </row>
    <row r="20" spans="1:22" ht="15.6" customHeight="1" x14ac:dyDescent="0.25">
      <c r="A20" s="179" t="s">
        <v>144</v>
      </c>
      <c r="B20" s="180">
        <v>5</v>
      </c>
      <c r="C20" s="180">
        <v>5</v>
      </c>
      <c r="D20" s="180">
        <v>8</v>
      </c>
      <c r="E20" s="180">
        <v>11</v>
      </c>
      <c r="F20" s="182">
        <f t="shared" si="0"/>
        <v>37.5</v>
      </c>
    </row>
    <row r="21" spans="1:22" ht="15.6" customHeight="1" x14ac:dyDescent="0.25">
      <c r="A21" s="179" t="s">
        <v>151</v>
      </c>
      <c r="B21" s="180">
        <v>4</v>
      </c>
      <c r="C21" s="180">
        <v>3</v>
      </c>
      <c r="D21" s="180">
        <v>6</v>
      </c>
      <c r="E21" s="180">
        <v>4</v>
      </c>
      <c r="F21" s="182">
        <f t="shared" si="0"/>
        <v>-33.333333333333329</v>
      </c>
    </row>
    <row r="22" spans="1:22" ht="15.6" customHeight="1" x14ac:dyDescent="0.25">
      <c r="A22" s="179" t="s">
        <v>148</v>
      </c>
      <c r="B22" s="180">
        <v>20</v>
      </c>
      <c r="C22" s="180">
        <v>16</v>
      </c>
      <c r="D22" s="180">
        <v>334</v>
      </c>
      <c r="E22" s="180">
        <v>451</v>
      </c>
      <c r="F22" s="182">
        <f t="shared" si="0"/>
        <v>35.029940119760482</v>
      </c>
    </row>
    <row r="23" spans="1:22" ht="15.6" customHeight="1" x14ac:dyDescent="0.25">
      <c r="A23" s="179" t="s">
        <v>142</v>
      </c>
      <c r="B23" s="180">
        <v>36</v>
      </c>
      <c r="C23" s="180">
        <v>40</v>
      </c>
      <c r="D23" s="180">
        <v>90</v>
      </c>
      <c r="E23" s="180">
        <v>127</v>
      </c>
      <c r="F23" s="182">
        <f t="shared" si="0"/>
        <v>41.111111111111114</v>
      </c>
    </row>
    <row r="24" spans="1:22" ht="15.6" customHeight="1" x14ac:dyDescent="0.25">
      <c r="A24" s="179" t="s">
        <v>143</v>
      </c>
      <c r="B24" s="180">
        <v>1</v>
      </c>
      <c r="C24" s="180">
        <v>0</v>
      </c>
      <c r="D24" s="180">
        <v>1</v>
      </c>
      <c r="E24" s="180">
        <v>0</v>
      </c>
      <c r="F24" s="182">
        <f t="shared" si="0"/>
        <v>-100</v>
      </c>
    </row>
    <row r="25" spans="1:22" ht="15.6" customHeight="1" x14ac:dyDescent="0.25">
      <c r="A25" s="179" t="s">
        <v>141</v>
      </c>
      <c r="B25" s="180">
        <v>0</v>
      </c>
      <c r="C25" s="180">
        <v>3</v>
      </c>
      <c r="D25" s="180">
        <v>4</v>
      </c>
      <c r="E25" s="180">
        <v>7</v>
      </c>
      <c r="F25" s="182">
        <f t="shared" si="0"/>
        <v>75</v>
      </c>
    </row>
    <row r="26" spans="1:22" ht="15.6" customHeight="1" x14ac:dyDescent="0.25">
      <c r="A26" s="179" t="s">
        <v>153</v>
      </c>
      <c r="B26" s="180">
        <v>2</v>
      </c>
      <c r="C26" s="180">
        <v>10</v>
      </c>
      <c r="D26" s="180">
        <v>11</v>
      </c>
      <c r="E26" s="180">
        <v>20</v>
      </c>
      <c r="F26" s="182">
        <f t="shared" si="0"/>
        <v>81.818181818181813</v>
      </c>
    </row>
    <row r="27" spans="1:22" ht="15.6" customHeight="1" x14ac:dyDescent="0.25">
      <c r="A27" s="179" t="s">
        <v>165</v>
      </c>
      <c r="B27" s="180">
        <v>1</v>
      </c>
      <c r="C27" s="180">
        <v>0</v>
      </c>
      <c r="D27" s="180">
        <v>2</v>
      </c>
      <c r="E27" s="180">
        <v>1</v>
      </c>
      <c r="F27" s="182">
        <f t="shared" si="0"/>
        <v>-50</v>
      </c>
    </row>
    <row r="28" spans="1:22" ht="15.6" customHeight="1" x14ac:dyDescent="0.25">
      <c r="A28" s="179" t="s">
        <v>168</v>
      </c>
      <c r="B28" s="180">
        <v>19</v>
      </c>
      <c r="C28" s="180">
        <v>13</v>
      </c>
      <c r="D28" s="180">
        <v>283</v>
      </c>
      <c r="E28" s="180">
        <v>390</v>
      </c>
      <c r="F28" s="182">
        <f t="shared" si="0"/>
        <v>37.809187279151956</v>
      </c>
    </row>
    <row r="29" spans="1:22" ht="15.6" customHeight="1" x14ac:dyDescent="0.25">
      <c r="A29" s="179" t="s">
        <v>169</v>
      </c>
      <c r="B29" s="180">
        <v>4</v>
      </c>
      <c r="C29" s="180">
        <v>7</v>
      </c>
      <c r="D29" s="180">
        <v>7</v>
      </c>
      <c r="E29" s="180">
        <v>15</v>
      </c>
      <c r="F29" s="182">
        <f t="shared" si="0"/>
        <v>114.28571428571428</v>
      </c>
    </row>
    <row r="30" spans="1:22" ht="15.6" customHeight="1" x14ac:dyDescent="0.25">
      <c r="A30" s="179" t="s">
        <v>170</v>
      </c>
      <c r="B30" s="180">
        <v>9</v>
      </c>
      <c r="C30" s="180">
        <v>11</v>
      </c>
      <c r="D30" s="180">
        <v>27</v>
      </c>
      <c r="E30" s="180">
        <v>33</v>
      </c>
      <c r="F30" s="182">
        <f t="shared" si="0"/>
        <v>22.222222222222229</v>
      </c>
    </row>
    <row r="31" spans="1:22" ht="15.6" customHeight="1" x14ac:dyDescent="0.25">
      <c r="A31" s="179" t="s">
        <v>171</v>
      </c>
      <c r="B31" s="180">
        <v>10</v>
      </c>
      <c r="C31" s="180">
        <v>10</v>
      </c>
      <c r="D31" s="180">
        <v>20</v>
      </c>
      <c r="E31" s="180">
        <v>17</v>
      </c>
      <c r="F31" s="182">
        <f t="shared" si="0"/>
        <v>-15</v>
      </c>
    </row>
    <row r="32" spans="1:22" ht="15.6" customHeight="1" x14ac:dyDescent="0.25">
      <c r="A32" s="179" t="s">
        <v>172</v>
      </c>
      <c r="B32" s="180">
        <v>35</v>
      </c>
      <c r="C32" s="180">
        <v>34</v>
      </c>
      <c r="D32" s="180">
        <v>93</v>
      </c>
      <c r="E32" s="180">
        <v>104</v>
      </c>
      <c r="F32" s="182">
        <f t="shared" si="0"/>
        <v>11.827956989247312</v>
      </c>
      <c r="P32" s="183"/>
      <c r="Q32" s="183"/>
      <c r="R32" s="184"/>
      <c r="S32" s="184"/>
      <c r="U32" s="183"/>
      <c r="V32" s="183"/>
    </row>
    <row r="33" spans="1:19" ht="15.6" customHeight="1" x14ac:dyDescent="0.25">
      <c r="A33" s="179" t="s">
        <v>173</v>
      </c>
      <c r="B33" s="180">
        <v>13</v>
      </c>
      <c r="C33" s="180">
        <v>13</v>
      </c>
      <c r="D33" s="180">
        <v>28</v>
      </c>
      <c r="E33" s="180">
        <v>42</v>
      </c>
      <c r="F33" s="182">
        <f t="shared" si="0"/>
        <v>50</v>
      </c>
      <c r="P33" s="184"/>
      <c r="Q33" s="184"/>
      <c r="R33" s="183"/>
      <c r="S33" s="183"/>
    </row>
    <row r="34" spans="1:19" ht="15.6" customHeight="1" x14ac:dyDescent="0.25">
      <c r="A34" s="179" t="s">
        <v>174</v>
      </c>
      <c r="B34" s="180">
        <v>3</v>
      </c>
      <c r="C34" s="180">
        <v>2</v>
      </c>
      <c r="D34" s="180">
        <v>3</v>
      </c>
      <c r="E34" s="180">
        <v>2</v>
      </c>
      <c r="F34" s="182">
        <f t="shared" si="0"/>
        <v>-33.333333333333329</v>
      </c>
    </row>
    <row r="35" spans="1:19" ht="15.6" customHeight="1" x14ac:dyDescent="0.25">
      <c r="A35" s="147" t="s">
        <v>154</v>
      </c>
      <c r="B35" s="67">
        <f>SUM(B7:B34)</f>
        <v>485</v>
      </c>
      <c r="C35" s="68">
        <f>SUM(C7:C34)</f>
        <v>529</v>
      </c>
      <c r="D35" s="169">
        <f>SUM(D7:D34)</f>
        <v>1662</v>
      </c>
      <c r="E35" s="169">
        <f>SUM(E7:E34)</f>
        <v>2106</v>
      </c>
      <c r="F35" s="131">
        <f>E35*100/D35-100</f>
        <v>26.714801444043317</v>
      </c>
    </row>
    <row r="36" spans="1:19" ht="15.6" customHeight="1" x14ac:dyDescent="0.25">
      <c r="A36" s="64" t="s">
        <v>161</v>
      </c>
      <c r="B36" s="63"/>
      <c r="D36" s="13"/>
      <c r="F36" s="23"/>
    </row>
  </sheetData>
  <mergeCells count="3">
    <mergeCell ref="B5:C5"/>
    <mergeCell ref="D5:F5"/>
    <mergeCell ref="A5:A6"/>
  </mergeCells>
  <conditionalFormatting sqref="A7:F34">
    <cfRule type="expression" dxfId="27" priority="1">
      <formula>MOD(ROW(),2)=0</formula>
    </cfRule>
  </conditionalFormatting>
  <conditionalFormatting sqref="F35">
    <cfRule type="expression" dxfId="26" priority="3">
      <formula>F35&lt;0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AEF75B-E25F-474B-9C02-C5DD3E6222DC}">
  <sheetPr codeName="Hoja27">
    <pageSetUpPr fitToPage="1"/>
  </sheetPr>
  <dimension ref="A1:V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  <col min="16" max="19" width="8.85546875" customWidth="1"/>
  </cols>
  <sheetData>
    <row r="1" spans="1:14" ht="19.149999999999999" customHeight="1" x14ac:dyDescent="0.35">
      <c r="A1" s="32" t="s">
        <v>82</v>
      </c>
      <c r="E1" s="5"/>
      <c r="H1" s="4"/>
      <c r="I1" s="4"/>
      <c r="J1" s="4"/>
      <c r="K1" s="4"/>
      <c r="L1" s="4"/>
      <c r="M1" s="4"/>
    </row>
    <row r="2" spans="1:14" ht="15.6" customHeight="1" x14ac:dyDescent="0.3">
      <c r="A2" s="130"/>
      <c r="H2" s="3"/>
      <c r="I2" s="3"/>
      <c r="J2" s="3"/>
      <c r="K2" s="3"/>
      <c r="L2" s="3"/>
      <c r="M2" s="3"/>
    </row>
    <row r="3" spans="1:14" ht="15.6" customHeight="1" x14ac:dyDescent="0.3">
      <c r="H3" s="3"/>
      <c r="I3" s="3"/>
      <c r="J3" s="3"/>
      <c r="K3" s="3"/>
      <c r="L3" s="3"/>
      <c r="M3" s="3"/>
    </row>
    <row r="4" spans="1:14" ht="15.6" customHeight="1" x14ac:dyDescent="0.25">
      <c r="A4" s="31" t="s">
        <v>77</v>
      </c>
    </row>
    <row r="5" spans="1:14" ht="15.6" customHeight="1" x14ac:dyDescent="0.25">
      <c r="A5" s="273" t="s">
        <v>1</v>
      </c>
      <c r="B5" s="260" t="s">
        <v>175</v>
      </c>
      <c r="C5" s="260"/>
      <c r="D5" s="260" t="s">
        <v>0</v>
      </c>
      <c r="E5" s="260"/>
      <c r="F5" s="260"/>
      <c r="G5" s="6"/>
      <c r="M5" s="33"/>
      <c r="N5" s="65" t="str">
        <f>'Resumen general'!I4</f>
        <v>Fecha: 23/06/2025</v>
      </c>
    </row>
    <row r="6" spans="1:14" ht="15.6" customHeight="1" x14ac:dyDescent="0.25">
      <c r="A6" s="273"/>
      <c r="B6" s="155">
        <v>2024</v>
      </c>
      <c r="C6" s="155">
        <v>2025</v>
      </c>
      <c r="D6" s="155">
        <v>2024</v>
      </c>
      <c r="E6" s="155">
        <v>2025</v>
      </c>
      <c r="F6" s="145" t="s">
        <v>7</v>
      </c>
      <c r="G6" s="6"/>
    </row>
    <row r="7" spans="1:14" ht="15.6" customHeight="1" x14ac:dyDescent="0.25">
      <c r="A7" s="179" t="s">
        <v>18</v>
      </c>
      <c r="B7" s="180">
        <v>48615</v>
      </c>
      <c r="C7" s="180">
        <v>45803</v>
      </c>
      <c r="D7" s="180">
        <v>117035</v>
      </c>
      <c r="E7" s="180">
        <v>145250</v>
      </c>
      <c r="F7" s="182">
        <f>((E7*100)/D7)-100</f>
        <v>24.108172768829832</v>
      </c>
      <c r="G7" s="36"/>
    </row>
    <row r="8" spans="1:14" ht="15.6" customHeight="1" x14ac:dyDescent="0.25">
      <c r="A8" s="179" t="s">
        <v>11</v>
      </c>
      <c r="B8" s="180">
        <v>48191</v>
      </c>
      <c r="C8" s="180">
        <v>47429</v>
      </c>
      <c r="D8" s="180">
        <v>119386</v>
      </c>
      <c r="E8" s="180">
        <v>125742</v>
      </c>
      <c r="F8" s="182">
        <f t="shared" ref="F8:F34" si="0">((E8*100)/D8)-100</f>
        <v>5.3239073258171032</v>
      </c>
      <c r="G8" s="6"/>
    </row>
    <row r="9" spans="1:14" ht="15.6" customHeight="1" x14ac:dyDescent="0.25">
      <c r="A9" s="179" t="s">
        <v>8</v>
      </c>
      <c r="B9" s="180">
        <v>28623</v>
      </c>
      <c r="C9" s="180">
        <v>29270</v>
      </c>
      <c r="D9" s="180">
        <v>152044</v>
      </c>
      <c r="E9" s="180">
        <v>158224</v>
      </c>
      <c r="F9" s="182">
        <f t="shared" si="0"/>
        <v>4.0646128752203339</v>
      </c>
      <c r="G9" s="6"/>
    </row>
    <row r="10" spans="1:14" ht="15.6" customHeight="1" x14ac:dyDescent="0.25">
      <c r="A10" s="179" t="s">
        <v>10</v>
      </c>
      <c r="B10" s="180">
        <v>0</v>
      </c>
      <c r="C10" s="180">
        <v>0</v>
      </c>
      <c r="D10" s="180">
        <v>0</v>
      </c>
      <c r="E10" s="180">
        <v>0</v>
      </c>
      <c r="F10" s="182"/>
    </row>
    <row r="11" spans="1:14" ht="15.6" customHeight="1" x14ac:dyDescent="0.25">
      <c r="A11" s="179" t="s">
        <v>9</v>
      </c>
      <c r="B11" s="180">
        <v>328160</v>
      </c>
      <c r="C11" s="180">
        <v>379162</v>
      </c>
      <c r="D11" s="180">
        <v>1644640</v>
      </c>
      <c r="E11" s="180">
        <v>1826337</v>
      </c>
      <c r="F11" s="182">
        <f t="shared" si="0"/>
        <v>11.047828096118295</v>
      </c>
    </row>
    <row r="12" spans="1:14" ht="15.6" customHeight="1" x14ac:dyDescent="0.25">
      <c r="A12" s="179" t="s">
        <v>6</v>
      </c>
      <c r="B12" s="180">
        <v>68957</v>
      </c>
      <c r="C12" s="180">
        <v>58868</v>
      </c>
      <c r="D12" s="180">
        <v>202388</v>
      </c>
      <c r="E12" s="180">
        <v>184066</v>
      </c>
      <c r="F12" s="182">
        <f t="shared" si="0"/>
        <v>-9.0529082751941843</v>
      </c>
    </row>
    <row r="13" spans="1:14" ht="15.6" customHeight="1" x14ac:dyDescent="0.25">
      <c r="A13" s="179" t="s">
        <v>167</v>
      </c>
      <c r="B13" s="180">
        <v>1023881</v>
      </c>
      <c r="C13" s="180">
        <v>1026414</v>
      </c>
      <c r="D13" s="180">
        <v>2717063</v>
      </c>
      <c r="E13" s="180">
        <v>2859224</v>
      </c>
      <c r="F13" s="182">
        <f t="shared" si="0"/>
        <v>5.2321569282714506</v>
      </c>
    </row>
    <row r="14" spans="1:14" ht="15.6" customHeight="1" x14ac:dyDescent="0.25">
      <c r="A14" s="179" t="s">
        <v>150</v>
      </c>
      <c r="B14" s="180">
        <v>557140</v>
      </c>
      <c r="C14" s="180">
        <v>600804</v>
      </c>
      <c r="D14" s="180">
        <v>1518317</v>
      </c>
      <c r="E14" s="180">
        <v>1713092</v>
      </c>
      <c r="F14" s="182">
        <f t="shared" si="0"/>
        <v>12.828348757209469</v>
      </c>
    </row>
    <row r="15" spans="1:14" ht="15.6" customHeight="1" x14ac:dyDescent="0.25">
      <c r="A15" s="179" t="s">
        <v>147</v>
      </c>
      <c r="B15" s="180">
        <v>35286</v>
      </c>
      <c r="C15" s="180">
        <v>33745</v>
      </c>
      <c r="D15" s="180">
        <v>72850</v>
      </c>
      <c r="E15" s="180">
        <v>77829</v>
      </c>
      <c r="F15" s="182">
        <f t="shared" si="0"/>
        <v>6.8345916266300577</v>
      </c>
    </row>
    <row r="16" spans="1:14" ht="15.6" customHeight="1" x14ac:dyDescent="0.5">
      <c r="A16" s="179" t="s">
        <v>146</v>
      </c>
      <c r="B16" s="180">
        <v>15060</v>
      </c>
      <c r="C16" s="180">
        <v>36867</v>
      </c>
      <c r="D16" s="180">
        <v>45109</v>
      </c>
      <c r="E16" s="180">
        <v>85426</v>
      </c>
      <c r="F16" s="182">
        <f t="shared" si="0"/>
        <v>89.376842758651264</v>
      </c>
      <c r="G16" s="1"/>
    </row>
    <row r="17" spans="1:22" ht="15.6" customHeight="1" x14ac:dyDescent="0.35">
      <c r="A17" s="179" t="s">
        <v>152</v>
      </c>
      <c r="B17" s="180">
        <v>0</v>
      </c>
      <c r="C17" s="180">
        <v>362</v>
      </c>
      <c r="D17" s="180">
        <v>743</v>
      </c>
      <c r="E17" s="180">
        <v>362</v>
      </c>
      <c r="F17" s="182">
        <f t="shared" si="0"/>
        <v>-51.278600269179002</v>
      </c>
      <c r="G17" s="2"/>
    </row>
    <row r="18" spans="1:22" ht="15.6" customHeight="1" x14ac:dyDescent="0.25">
      <c r="A18" s="179" t="s">
        <v>149</v>
      </c>
      <c r="B18" s="180">
        <v>137720</v>
      </c>
      <c r="C18" s="180">
        <v>155756</v>
      </c>
      <c r="D18" s="180">
        <v>669794</v>
      </c>
      <c r="E18" s="180">
        <v>731528</v>
      </c>
      <c r="F18" s="182">
        <f t="shared" si="0"/>
        <v>9.2168636924188689</v>
      </c>
    </row>
    <row r="19" spans="1:22" ht="15.6" customHeight="1" x14ac:dyDescent="0.25">
      <c r="A19" s="179" t="s">
        <v>145</v>
      </c>
      <c r="B19" s="180">
        <v>3800</v>
      </c>
      <c r="C19" s="180">
        <v>6770</v>
      </c>
      <c r="D19" s="180">
        <v>6963</v>
      </c>
      <c r="E19" s="180">
        <v>10384</v>
      </c>
      <c r="F19" s="182">
        <f t="shared" si="0"/>
        <v>49.131121642969987</v>
      </c>
    </row>
    <row r="20" spans="1:22" ht="15.6" customHeight="1" x14ac:dyDescent="0.25">
      <c r="A20" s="179" t="s">
        <v>144</v>
      </c>
      <c r="B20" s="180">
        <v>5591</v>
      </c>
      <c r="C20" s="180">
        <v>8227</v>
      </c>
      <c r="D20" s="180">
        <v>9399</v>
      </c>
      <c r="E20" s="180">
        <v>21911</v>
      </c>
      <c r="F20" s="182">
        <f t="shared" si="0"/>
        <v>133.12054473880201</v>
      </c>
    </row>
    <row r="21" spans="1:22" ht="15.6" customHeight="1" x14ac:dyDescent="0.25">
      <c r="A21" s="179" t="s">
        <v>151</v>
      </c>
      <c r="B21" s="180">
        <v>4034</v>
      </c>
      <c r="C21" s="180">
        <v>4481</v>
      </c>
      <c r="D21" s="180">
        <v>21967</v>
      </c>
      <c r="E21" s="180">
        <v>18910</v>
      </c>
      <c r="F21" s="182">
        <f t="shared" si="0"/>
        <v>-13.916329039013064</v>
      </c>
    </row>
    <row r="22" spans="1:22" ht="15.6" customHeight="1" x14ac:dyDescent="0.25">
      <c r="A22" s="179" t="s">
        <v>148</v>
      </c>
      <c r="B22" s="180">
        <v>163680</v>
      </c>
      <c r="C22" s="180">
        <v>150792</v>
      </c>
      <c r="D22" s="180">
        <v>1490755</v>
      </c>
      <c r="E22" s="180">
        <v>1736196</v>
      </c>
      <c r="F22" s="182">
        <f t="shared" si="0"/>
        <v>16.464207733665162</v>
      </c>
    </row>
    <row r="23" spans="1:22" ht="15.6" customHeight="1" x14ac:dyDescent="0.25">
      <c r="A23" s="179" t="s">
        <v>142</v>
      </c>
      <c r="B23" s="180">
        <v>78724</v>
      </c>
      <c r="C23" s="180">
        <v>82617</v>
      </c>
      <c r="D23" s="180">
        <v>240657</v>
      </c>
      <c r="E23" s="180">
        <v>284857</v>
      </c>
      <c r="F23" s="182">
        <f t="shared" si="0"/>
        <v>18.366388677661561</v>
      </c>
    </row>
    <row r="24" spans="1:22" ht="15.6" customHeight="1" x14ac:dyDescent="0.25">
      <c r="A24" s="179" t="s">
        <v>143</v>
      </c>
      <c r="B24" s="180">
        <v>765</v>
      </c>
      <c r="C24" s="180">
        <v>0</v>
      </c>
      <c r="D24" s="180">
        <v>765</v>
      </c>
      <c r="E24" s="180">
        <v>0</v>
      </c>
      <c r="F24" s="182">
        <f t="shared" si="0"/>
        <v>-100</v>
      </c>
    </row>
    <row r="25" spans="1:22" ht="15.6" customHeight="1" x14ac:dyDescent="0.25">
      <c r="A25" s="179" t="s">
        <v>141</v>
      </c>
      <c r="B25" s="180">
        <v>33535</v>
      </c>
      <c r="C25" s="180">
        <v>36488</v>
      </c>
      <c r="D25" s="180">
        <v>176758</v>
      </c>
      <c r="E25" s="180">
        <v>178379</v>
      </c>
      <c r="F25" s="182">
        <f t="shared" si="0"/>
        <v>0.91707306034238911</v>
      </c>
    </row>
    <row r="26" spans="1:22" ht="15.6" customHeight="1" x14ac:dyDescent="0.25">
      <c r="A26" s="179" t="s">
        <v>153</v>
      </c>
      <c r="B26" s="180">
        <v>4936</v>
      </c>
      <c r="C26" s="180">
        <v>11251</v>
      </c>
      <c r="D26" s="180">
        <v>44399</v>
      </c>
      <c r="E26" s="180">
        <v>51293</v>
      </c>
      <c r="F26" s="182">
        <f t="shared" si="0"/>
        <v>15.527376742719426</v>
      </c>
    </row>
    <row r="27" spans="1:22" ht="15.6" customHeight="1" x14ac:dyDescent="0.25">
      <c r="A27" s="179" t="s">
        <v>165</v>
      </c>
      <c r="B27" s="180">
        <v>131</v>
      </c>
      <c r="C27" s="180">
        <v>0</v>
      </c>
      <c r="D27" s="180">
        <v>558</v>
      </c>
      <c r="E27" s="180">
        <v>422</v>
      </c>
      <c r="F27" s="182">
        <f t="shared" si="0"/>
        <v>-24.372759856630822</v>
      </c>
    </row>
    <row r="28" spans="1:22" ht="15.6" customHeight="1" x14ac:dyDescent="0.25">
      <c r="A28" s="179" t="s">
        <v>168</v>
      </c>
      <c r="B28" s="180">
        <v>454682</v>
      </c>
      <c r="C28" s="180">
        <v>474262</v>
      </c>
      <c r="D28" s="180">
        <v>2820961</v>
      </c>
      <c r="E28" s="180">
        <v>3139000</v>
      </c>
      <c r="F28" s="182">
        <f t="shared" si="0"/>
        <v>11.274136721493136</v>
      </c>
    </row>
    <row r="29" spans="1:22" ht="15.6" customHeight="1" x14ac:dyDescent="0.25">
      <c r="A29" s="179" t="s">
        <v>169</v>
      </c>
      <c r="B29" s="180">
        <v>25627</v>
      </c>
      <c r="C29" s="180">
        <v>27345</v>
      </c>
      <c r="D29" s="180">
        <v>80209</v>
      </c>
      <c r="E29" s="180">
        <v>72921</v>
      </c>
      <c r="F29" s="182">
        <f t="shared" si="0"/>
        <v>-9.086262140158837</v>
      </c>
    </row>
    <row r="30" spans="1:22" ht="15.6" customHeight="1" x14ac:dyDescent="0.25">
      <c r="A30" s="179" t="s">
        <v>170</v>
      </c>
      <c r="B30" s="180">
        <v>2257</v>
      </c>
      <c r="C30" s="180">
        <v>2379</v>
      </c>
      <c r="D30" s="180">
        <v>8157</v>
      </c>
      <c r="E30" s="180">
        <v>7283</v>
      </c>
      <c r="F30" s="182">
        <f t="shared" si="0"/>
        <v>-10.714723550324877</v>
      </c>
    </row>
    <row r="31" spans="1:22" ht="15.6" customHeight="1" x14ac:dyDescent="0.25">
      <c r="A31" s="179" t="s">
        <v>171</v>
      </c>
      <c r="B31" s="180">
        <v>18808</v>
      </c>
      <c r="C31" s="180">
        <v>13778</v>
      </c>
      <c r="D31" s="180">
        <v>29945</v>
      </c>
      <c r="E31" s="180">
        <v>18035</v>
      </c>
      <c r="F31" s="182">
        <f t="shared" si="0"/>
        <v>-39.772917014526634</v>
      </c>
    </row>
    <row r="32" spans="1:22" ht="15.6" customHeight="1" x14ac:dyDescent="0.25">
      <c r="A32" s="179" t="s">
        <v>172</v>
      </c>
      <c r="B32" s="180">
        <v>149183</v>
      </c>
      <c r="C32" s="180">
        <v>147633</v>
      </c>
      <c r="D32" s="180">
        <v>491119</v>
      </c>
      <c r="E32" s="180">
        <v>493027</v>
      </c>
      <c r="F32" s="182">
        <f t="shared" si="0"/>
        <v>0.38850054671067369</v>
      </c>
      <c r="P32" s="183"/>
      <c r="Q32" s="183"/>
      <c r="R32" s="184"/>
      <c r="S32" s="184"/>
      <c r="U32" s="183"/>
      <c r="V32" s="183"/>
    </row>
    <row r="33" spans="1:19" ht="15.6" customHeight="1" x14ac:dyDescent="0.25">
      <c r="A33" s="179" t="s">
        <v>173</v>
      </c>
      <c r="B33" s="180">
        <v>26146</v>
      </c>
      <c r="C33" s="180">
        <v>24119</v>
      </c>
      <c r="D33" s="180">
        <v>46336</v>
      </c>
      <c r="E33" s="180">
        <v>93366</v>
      </c>
      <c r="F33" s="182">
        <f t="shared" si="0"/>
        <v>101.49775552486187</v>
      </c>
      <c r="P33" s="184"/>
      <c r="Q33" s="184"/>
      <c r="R33" s="183"/>
      <c r="S33" s="183"/>
    </row>
    <row r="34" spans="1:19" ht="15.6" customHeight="1" x14ac:dyDescent="0.25">
      <c r="A34" s="179" t="s">
        <v>174</v>
      </c>
      <c r="B34" s="180">
        <v>321</v>
      </c>
      <c r="C34" s="180">
        <v>252</v>
      </c>
      <c r="D34" s="180">
        <v>321</v>
      </c>
      <c r="E34" s="180">
        <v>252</v>
      </c>
      <c r="F34" s="182">
        <f t="shared" si="0"/>
        <v>-21.495327102803742</v>
      </c>
    </row>
    <row r="35" spans="1:19" ht="15.6" customHeight="1" x14ac:dyDescent="0.25">
      <c r="A35" s="147" t="s">
        <v>154</v>
      </c>
      <c r="B35" s="67">
        <f>SUM(B7:B34)</f>
        <v>3263853</v>
      </c>
      <c r="C35" s="68">
        <f>SUM(C7:C34)</f>
        <v>3404874</v>
      </c>
      <c r="D35" s="67">
        <f>SUM(D7:D34)</f>
        <v>12728638</v>
      </c>
      <c r="E35" s="69">
        <f>SUM(E7:E34)</f>
        <v>14033316</v>
      </c>
      <c r="F35" s="131">
        <f>E35*100/D35-100</f>
        <v>10.249941902660751</v>
      </c>
    </row>
    <row r="36" spans="1:19" ht="15.6" customHeight="1" x14ac:dyDescent="0.25">
      <c r="A36" s="64" t="s">
        <v>81</v>
      </c>
      <c r="B36" s="63"/>
      <c r="D36" s="63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25" priority="1">
      <formula>MOD(ROW(),2)=0</formula>
    </cfRule>
  </conditionalFormatting>
  <conditionalFormatting sqref="F35">
    <cfRule type="expression" dxfId="24" priority="3">
      <formula>F35&lt;0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62248B-65C8-4253-BD62-044AA7940BE6}">
  <sheetPr codeName="Hoja28">
    <pageSetUpPr fitToPage="1"/>
  </sheetPr>
  <dimension ref="A1:V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  <col min="16" max="19" width="8.85546875" customWidth="1"/>
  </cols>
  <sheetData>
    <row r="1" spans="1:14" ht="19.149999999999999" customHeight="1" x14ac:dyDescent="0.35">
      <c r="A1" s="32" t="s">
        <v>88</v>
      </c>
      <c r="E1" s="5"/>
      <c r="H1" s="4"/>
      <c r="I1" s="4"/>
      <c r="J1" s="4"/>
      <c r="K1" s="4"/>
      <c r="L1" s="4"/>
      <c r="M1" s="4"/>
    </row>
    <row r="2" spans="1:14" ht="15.6" customHeight="1" x14ac:dyDescent="0.3">
      <c r="A2" s="130"/>
      <c r="H2" s="3"/>
      <c r="I2" s="3"/>
      <c r="J2" s="3"/>
      <c r="K2" s="3"/>
      <c r="L2" s="3"/>
      <c r="M2" s="3"/>
    </row>
    <row r="3" spans="1:14" ht="15.6" customHeight="1" x14ac:dyDescent="0.3">
      <c r="H3" s="3"/>
      <c r="I3" s="3"/>
      <c r="J3" s="3"/>
      <c r="K3" s="3"/>
      <c r="L3" s="3"/>
      <c r="M3" s="3"/>
    </row>
    <row r="4" spans="1:14" ht="15.6" customHeight="1" x14ac:dyDescent="0.25">
      <c r="A4" s="31" t="s">
        <v>77</v>
      </c>
    </row>
    <row r="5" spans="1:14" ht="15.6" customHeight="1" x14ac:dyDescent="0.25">
      <c r="A5" s="273" t="s">
        <v>1</v>
      </c>
      <c r="B5" s="260" t="s">
        <v>175</v>
      </c>
      <c r="C5" s="260"/>
      <c r="D5" s="260" t="s">
        <v>0</v>
      </c>
      <c r="E5" s="260"/>
      <c r="F5" s="260"/>
      <c r="G5" s="6"/>
      <c r="M5" s="33"/>
      <c r="N5" s="65" t="str">
        <f>'Resumen general'!I4</f>
        <v>Fecha: 23/06/2025</v>
      </c>
    </row>
    <row r="6" spans="1:14" ht="15.6" customHeight="1" x14ac:dyDescent="0.25">
      <c r="A6" s="273"/>
      <c r="B6" s="155">
        <v>2024</v>
      </c>
      <c r="C6" s="155">
        <v>2025</v>
      </c>
      <c r="D6" s="155">
        <v>2024</v>
      </c>
      <c r="E6" s="155">
        <v>2025</v>
      </c>
      <c r="F6" s="145" t="s">
        <v>7</v>
      </c>
      <c r="G6" s="6"/>
    </row>
    <row r="7" spans="1:14" ht="15.6" customHeight="1" x14ac:dyDescent="0.25">
      <c r="A7" s="179" t="s">
        <v>18</v>
      </c>
      <c r="B7" s="180">
        <v>0</v>
      </c>
      <c r="C7" s="180">
        <v>0</v>
      </c>
      <c r="D7" s="180">
        <v>0</v>
      </c>
      <c r="E7" s="180">
        <v>0</v>
      </c>
      <c r="F7" s="182"/>
      <c r="G7" s="13"/>
    </row>
    <row r="8" spans="1:14" ht="15.6" customHeight="1" x14ac:dyDescent="0.25">
      <c r="A8" s="179" t="s">
        <v>11</v>
      </c>
      <c r="B8" s="180">
        <v>11909</v>
      </c>
      <c r="C8" s="180">
        <v>11555</v>
      </c>
      <c r="D8" s="180">
        <v>46248</v>
      </c>
      <c r="E8" s="180">
        <v>49783</v>
      </c>
      <c r="F8" s="182">
        <f t="shared" ref="F8:F32" si="0">((E8*100)/D8)-100</f>
        <v>7.6435737761632936</v>
      </c>
      <c r="G8" s="6"/>
    </row>
    <row r="9" spans="1:14" ht="15.6" customHeight="1" x14ac:dyDescent="0.25">
      <c r="A9" s="179" t="s">
        <v>8</v>
      </c>
      <c r="B9" s="180">
        <v>27742</v>
      </c>
      <c r="C9" s="180">
        <v>26844</v>
      </c>
      <c r="D9" s="180">
        <v>150067</v>
      </c>
      <c r="E9" s="180">
        <v>153223</v>
      </c>
      <c r="F9" s="182">
        <f t="shared" si="0"/>
        <v>2.1030606329172912</v>
      </c>
      <c r="G9" s="6"/>
    </row>
    <row r="10" spans="1:14" ht="15.6" customHeight="1" x14ac:dyDescent="0.25">
      <c r="A10" s="179" t="s">
        <v>10</v>
      </c>
      <c r="B10" s="180">
        <v>0</v>
      </c>
      <c r="C10" s="180">
        <v>0</v>
      </c>
      <c r="D10" s="180">
        <v>0</v>
      </c>
      <c r="E10" s="180">
        <v>0</v>
      </c>
      <c r="F10" s="182"/>
    </row>
    <row r="11" spans="1:14" ht="15.6" customHeight="1" x14ac:dyDescent="0.25">
      <c r="A11" s="179" t="s">
        <v>9</v>
      </c>
      <c r="B11" s="180">
        <v>328160</v>
      </c>
      <c r="C11" s="180">
        <v>379162</v>
      </c>
      <c r="D11" s="180">
        <v>1644640</v>
      </c>
      <c r="E11" s="180">
        <v>1826337</v>
      </c>
      <c r="F11" s="182">
        <f t="shared" si="0"/>
        <v>11.047828096118295</v>
      </c>
    </row>
    <row r="12" spans="1:14" ht="15.6" customHeight="1" x14ac:dyDescent="0.25">
      <c r="A12" s="179" t="s">
        <v>6</v>
      </c>
      <c r="B12" s="180">
        <v>3245</v>
      </c>
      <c r="C12" s="180">
        <v>3865</v>
      </c>
      <c r="D12" s="180">
        <v>10651</v>
      </c>
      <c r="E12" s="180">
        <v>15364</v>
      </c>
      <c r="F12" s="182">
        <f t="shared" si="0"/>
        <v>44.249366256689513</v>
      </c>
    </row>
    <row r="13" spans="1:14" ht="15.6" customHeight="1" x14ac:dyDescent="0.25">
      <c r="A13" s="179" t="s">
        <v>167</v>
      </c>
      <c r="B13" s="180">
        <v>701264</v>
      </c>
      <c r="C13" s="180">
        <v>695674</v>
      </c>
      <c r="D13" s="180">
        <v>2077648</v>
      </c>
      <c r="E13" s="180">
        <v>2119687</v>
      </c>
      <c r="F13" s="182">
        <f t="shared" si="0"/>
        <v>2.0233937606370347</v>
      </c>
    </row>
    <row r="14" spans="1:14" ht="15.6" customHeight="1" x14ac:dyDescent="0.25">
      <c r="A14" s="179" t="s">
        <v>150</v>
      </c>
      <c r="B14" s="180">
        <v>116830</v>
      </c>
      <c r="C14" s="180">
        <v>110887</v>
      </c>
      <c r="D14" s="180">
        <v>482638</v>
      </c>
      <c r="E14" s="180">
        <v>470061</v>
      </c>
      <c r="F14" s="182">
        <f t="shared" si="0"/>
        <v>-2.605886813719593</v>
      </c>
    </row>
    <row r="15" spans="1:14" ht="15.6" customHeight="1" x14ac:dyDescent="0.25">
      <c r="A15" s="179" t="s">
        <v>147</v>
      </c>
      <c r="B15" s="180">
        <v>14732</v>
      </c>
      <c r="C15" s="180">
        <v>15661</v>
      </c>
      <c r="D15" s="180">
        <v>33140</v>
      </c>
      <c r="E15" s="180">
        <v>45279</v>
      </c>
      <c r="F15" s="182">
        <f t="shared" si="0"/>
        <v>36.629450814725402</v>
      </c>
    </row>
    <row r="16" spans="1:14" ht="15.6" customHeight="1" x14ac:dyDescent="0.5">
      <c r="A16" s="179" t="s">
        <v>146</v>
      </c>
      <c r="B16" s="180">
        <v>0</v>
      </c>
      <c r="C16" s="180">
        <v>0</v>
      </c>
      <c r="D16" s="180">
        <v>0</v>
      </c>
      <c r="E16" s="180">
        <v>0</v>
      </c>
      <c r="F16" s="182"/>
      <c r="G16" s="1"/>
    </row>
    <row r="17" spans="1:22" ht="15.6" customHeight="1" x14ac:dyDescent="0.35">
      <c r="A17" s="179" t="s">
        <v>152</v>
      </c>
      <c r="B17" s="180">
        <v>0</v>
      </c>
      <c r="C17" s="180">
        <v>0</v>
      </c>
      <c r="D17" s="180">
        <v>0</v>
      </c>
      <c r="E17" s="180">
        <v>0</v>
      </c>
      <c r="F17" s="182"/>
      <c r="G17" s="2"/>
    </row>
    <row r="18" spans="1:22" ht="15.6" customHeight="1" x14ac:dyDescent="0.25">
      <c r="A18" s="179" t="s">
        <v>149</v>
      </c>
      <c r="B18" s="180">
        <v>137710</v>
      </c>
      <c r="C18" s="180">
        <v>153827</v>
      </c>
      <c r="D18" s="180">
        <v>669670</v>
      </c>
      <c r="E18" s="180">
        <v>724984</v>
      </c>
      <c r="F18" s="182">
        <f t="shared" si="0"/>
        <v>8.2598891991577972</v>
      </c>
    </row>
    <row r="19" spans="1:22" ht="15.6" customHeight="1" x14ac:dyDescent="0.25">
      <c r="A19" s="179" t="s">
        <v>145</v>
      </c>
      <c r="B19" s="180">
        <v>0</v>
      </c>
      <c r="C19" s="180">
        <v>0</v>
      </c>
      <c r="D19" s="180">
        <v>0</v>
      </c>
      <c r="E19" s="180">
        <v>0</v>
      </c>
      <c r="F19" s="182"/>
    </row>
    <row r="20" spans="1:22" ht="15.6" customHeight="1" x14ac:dyDescent="0.25">
      <c r="A20" s="179" t="s">
        <v>144</v>
      </c>
      <c r="B20" s="180">
        <v>0</v>
      </c>
      <c r="C20" s="180">
        <v>0</v>
      </c>
      <c r="D20" s="180">
        <v>0</v>
      </c>
      <c r="E20" s="180">
        <v>0</v>
      </c>
      <c r="F20" s="182"/>
    </row>
    <row r="21" spans="1:22" ht="15.6" customHeight="1" x14ac:dyDescent="0.25">
      <c r="A21" s="179" t="s">
        <v>151</v>
      </c>
      <c r="B21" s="180">
        <v>3481</v>
      </c>
      <c r="C21" s="180">
        <v>4115</v>
      </c>
      <c r="D21" s="180">
        <v>21360</v>
      </c>
      <c r="E21" s="180">
        <v>17272</v>
      </c>
      <c r="F21" s="182">
        <f t="shared" si="0"/>
        <v>-19.138576779026224</v>
      </c>
    </row>
    <row r="22" spans="1:22" ht="15.6" customHeight="1" x14ac:dyDescent="0.25">
      <c r="A22" s="179" t="s">
        <v>148</v>
      </c>
      <c r="B22" s="180">
        <v>134095</v>
      </c>
      <c r="C22" s="180">
        <v>125279</v>
      </c>
      <c r="D22" s="180">
        <v>570214</v>
      </c>
      <c r="E22" s="180">
        <v>560174</v>
      </c>
      <c r="F22" s="182">
        <f t="shared" si="0"/>
        <v>-1.7607424580946827</v>
      </c>
    </row>
    <row r="23" spans="1:22" ht="15.6" customHeight="1" x14ac:dyDescent="0.25">
      <c r="A23" s="179" t="s">
        <v>142</v>
      </c>
      <c r="B23" s="180">
        <v>20593</v>
      </c>
      <c r="C23" s="180">
        <v>22181</v>
      </c>
      <c r="D23" s="180">
        <v>104852</v>
      </c>
      <c r="E23" s="180">
        <v>110982</v>
      </c>
      <c r="F23" s="182">
        <f t="shared" si="0"/>
        <v>5.8463357875863124</v>
      </c>
    </row>
    <row r="24" spans="1:22" ht="15.6" customHeight="1" x14ac:dyDescent="0.25">
      <c r="A24" s="179" t="s">
        <v>143</v>
      </c>
      <c r="B24" s="180">
        <v>0</v>
      </c>
      <c r="C24" s="180">
        <v>0</v>
      </c>
      <c r="D24" s="180">
        <v>0</v>
      </c>
      <c r="E24" s="180">
        <v>0</v>
      </c>
      <c r="F24" s="182"/>
    </row>
    <row r="25" spans="1:22" ht="15.6" customHeight="1" x14ac:dyDescent="0.25">
      <c r="A25" s="179" t="s">
        <v>141</v>
      </c>
      <c r="B25" s="180">
        <v>33535</v>
      </c>
      <c r="C25" s="180">
        <v>35151</v>
      </c>
      <c r="D25" s="180">
        <v>174889</v>
      </c>
      <c r="E25" s="180">
        <v>174986</v>
      </c>
      <c r="F25" s="182">
        <f t="shared" si="0"/>
        <v>5.5463751293672203E-2</v>
      </c>
    </row>
    <row r="26" spans="1:22" ht="15.6" customHeight="1" x14ac:dyDescent="0.25">
      <c r="A26" s="179" t="s">
        <v>153</v>
      </c>
      <c r="B26" s="180">
        <v>4701</v>
      </c>
      <c r="C26" s="180">
        <v>7606</v>
      </c>
      <c r="D26" s="180">
        <v>34888</v>
      </c>
      <c r="E26" s="180">
        <v>34435</v>
      </c>
      <c r="F26" s="182">
        <f t="shared" si="0"/>
        <v>-1.2984407246044469</v>
      </c>
    </row>
    <row r="27" spans="1:22" ht="15.6" customHeight="1" x14ac:dyDescent="0.25">
      <c r="A27" s="179" t="s">
        <v>165</v>
      </c>
      <c r="B27" s="180">
        <v>0</v>
      </c>
      <c r="C27" s="180">
        <v>0</v>
      </c>
      <c r="D27" s="180">
        <v>0</v>
      </c>
      <c r="E27" s="180">
        <v>3</v>
      </c>
      <c r="F27" s="182"/>
    </row>
    <row r="28" spans="1:22" ht="15.6" customHeight="1" x14ac:dyDescent="0.25">
      <c r="A28" s="179" t="s">
        <v>168</v>
      </c>
      <c r="B28" s="180">
        <v>425203</v>
      </c>
      <c r="C28" s="180">
        <v>455336</v>
      </c>
      <c r="D28" s="180">
        <v>2187015</v>
      </c>
      <c r="E28" s="180">
        <v>2269087</v>
      </c>
      <c r="F28" s="182">
        <f t="shared" si="0"/>
        <v>3.7526948832083917</v>
      </c>
    </row>
    <row r="29" spans="1:22" ht="15.6" customHeight="1" x14ac:dyDescent="0.25">
      <c r="A29" s="179" t="s">
        <v>169</v>
      </c>
      <c r="B29" s="180">
        <v>21926</v>
      </c>
      <c r="C29" s="180">
        <v>22763</v>
      </c>
      <c r="D29" s="180">
        <v>72517</v>
      </c>
      <c r="E29" s="180">
        <v>62019</v>
      </c>
      <c r="F29" s="182">
        <f t="shared" si="0"/>
        <v>-14.476605485610264</v>
      </c>
    </row>
    <row r="30" spans="1:22" ht="15.6" customHeight="1" x14ac:dyDescent="0.25">
      <c r="A30" s="179" t="s">
        <v>170</v>
      </c>
      <c r="B30" s="180">
        <v>0</v>
      </c>
      <c r="C30" s="180">
        <v>0</v>
      </c>
      <c r="D30" s="180">
        <v>0</v>
      </c>
      <c r="E30" s="180">
        <v>0</v>
      </c>
      <c r="F30" s="182"/>
    </row>
    <row r="31" spans="1:22" ht="15.6" customHeight="1" x14ac:dyDescent="0.25">
      <c r="A31" s="179" t="s">
        <v>171</v>
      </c>
      <c r="B31" s="180">
        <v>0</v>
      </c>
      <c r="C31" s="180">
        <v>0</v>
      </c>
      <c r="D31" s="180">
        <v>0</v>
      </c>
      <c r="E31" s="180">
        <v>0</v>
      </c>
      <c r="F31" s="182"/>
    </row>
    <row r="32" spans="1:22" ht="15.6" customHeight="1" x14ac:dyDescent="0.25">
      <c r="A32" s="179" t="s">
        <v>172</v>
      </c>
      <c r="B32" s="180">
        <v>51697</v>
      </c>
      <c r="C32" s="180">
        <v>56654</v>
      </c>
      <c r="D32" s="180">
        <v>263207</v>
      </c>
      <c r="E32" s="180">
        <v>271093</v>
      </c>
      <c r="F32" s="182">
        <f t="shared" si="0"/>
        <v>2.996120923835619</v>
      </c>
      <c r="P32" s="183"/>
      <c r="Q32" s="183"/>
      <c r="R32" s="184"/>
      <c r="S32" s="184"/>
      <c r="U32" s="183"/>
      <c r="V32" s="183"/>
    </row>
    <row r="33" spans="1:19" ht="15.6" customHeight="1" x14ac:dyDescent="0.25">
      <c r="A33" s="179" t="s">
        <v>173</v>
      </c>
      <c r="B33" s="180">
        <v>0</v>
      </c>
      <c r="C33" s="180">
        <v>0</v>
      </c>
      <c r="D33" s="180">
        <v>0</v>
      </c>
      <c r="E33" s="180">
        <v>0</v>
      </c>
      <c r="F33" s="182"/>
      <c r="P33" s="184"/>
      <c r="Q33" s="184"/>
      <c r="R33" s="183"/>
      <c r="S33" s="183"/>
    </row>
    <row r="34" spans="1:19" ht="15.6" customHeight="1" x14ac:dyDescent="0.25">
      <c r="A34" s="179" t="s">
        <v>174</v>
      </c>
      <c r="B34" s="180">
        <v>0</v>
      </c>
      <c r="C34" s="180">
        <v>0</v>
      </c>
      <c r="D34" s="180">
        <v>0</v>
      </c>
      <c r="E34" s="180">
        <v>0</v>
      </c>
      <c r="F34" s="182"/>
    </row>
    <row r="35" spans="1:19" ht="15.6" customHeight="1" x14ac:dyDescent="0.25">
      <c r="A35" s="170" t="s">
        <v>154</v>
      </c>
      <c r="B35" s="169">
        <f>SUM(B7:B34)</f>
        <v>2036823</v>
      </c>
      <c r="C35" s="68">
        <f>SUM(C7:C34)</f>
        <v>2126560</v>
      </c>
      <c r="D35" s="67">
        <f>SUM(D7:D34)</f>
        <v>8543644</v>
      </c>
      <c r="E35" s="69">
        <f>SUM(E7:E34)</f>
        <v>8904769</v>
      </c>
      <c r="F35" s="131">
        <f>E35*100/D35-100</f>
        <v>4.2268263986654944</v>
      </c>
    </row>
    <row r="36" spans="1:19" ht="15.6" customHeight="1" x14ac:dyDescent="0.25">
      <c r="A36" s="64" t="s">
        <v>86</v>
      </c>
      <c r="B36" s="63"/>
      <c r="C36" s="23"/>
      <c r="D36" s="63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23" priority="1">
      <formula>MOD(ROW(),2)=0</formula>
    </cfRule>
  </conditionalFormatting>
  <conditionalFormatting sqref="F35">
    <cfRule type="expression" dxfId="22" priority="3">
      <formula>F35&lt;0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840842-7C59-4B35-975D-83C9335FA921}">
  <sheetPr codeName="Hoja29">
    <pageSetUpPr fitToPage="1"/>
  </sheetPr>
  <dimension ref="A1:V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  <col min="16" max="19" width="8.85546875" customWidth="1"/>
  </cols>
  <sheetData>
    <row r="1" spans="1:14" ht="19.149999999999999" customHeight="1" x14ac:dyDescent="0.35">
      <c r="A1" s="32" t="s">
        <v>84</v>
      </c>
      <c r="E1" s="5"/>
      <c r="H1" s="4"/>
      <c r="I1" s="4"/>
      <c r="J1" s="4"/>
      <c r="K1" s="4"/>
      <c r="L1" s="4"/>
      <c r="M1" s="4"/>
    </row>
    <row r="2" spans="1:14" ht="15.6" customHeight="1" x14ac:dyDescent="0.3">
      <c r="A2" s="130"/>
      <c r="H2" s="3"/>
      <c r="I2" s="3"/>
      <c r="J2" s="3"/>
      <c r="K2" s="3"/>
      <c r="L2" s="3"/>
      <c r="M2" s="3"/>
    </row>
    <row r="3" spans="1:14" ht="15.6" customHeight="1" x14ac:dyDescent="0.3">
      <c r="H3" s="3"/>
      <c r="I3" s="3"/>
      <c r="J3" s="3"/>
      <c r="K3" s="3"/>
      <c r="L3" s="3"/>
      <c r="M3" s="3"/>
    </row>
    <row r="4" spans="1:14" ht="15.6" customHeight="1" x14ac:dyDescent="0.25">
      <c r="A4" s="31" t="s">
        <v>77</v>
      </c>
    </row>
    <row r="5" spans="1:14" ht="15.6" customHeight="1" x14ac:dyDescent="0.25">
      <c r="A5" s="273" t="s">
        <v>1</v>
      </c>
      <c r="B5" s="260" t="s">
        <v>175</v>
      </c>
      <c r="C5" s="260"/>
      <c r="D5" s="260" t="s">
        <v>0</v>
      </c>
      <c r="E5" s="260"/>
      <c r="F5" s="260"/>
      <c r="G5" s="6"/>
      <c r="M5" s="33"/>
      <c r="N5" s="65" t="str">
        <f>'Resumen general'!I4</f>
        <v>Fecha: 23/06/2025</v>
      </c>
    </row>
    <row r="6" spans="1:14" ht="15.6" customHeight="1" x14ac:dyDescent="0.25">
      <c r="A6" s="273"/>
      <c r="B6" s="155">
        <v>2024</v>
      </c>
      <c r="C6" s="155">
        <v>2025</v>
      </c>
      <c r="D6" s="155">
        <v>2024</v>
      </c>
      <c r="E6" s="155">
        <v>2025</v>
      </c>
      <c r="F6" s="145" t="s">
        <v>7</v>
      </c>
      <c r="G6" s="6"/>
    </row>
    <row r="7" spans="1:14" ht="15.6" customHeight="1" x14ac:dyDescent="0.25">
      <c r="A7" s="179" t="s">
        <v>18</v>
      </c>
      <c r="B7" s="180">
        <v>48615</v>
      </c>
      <c r="C7" s="180">
        <v>45803</v>
      </c>
      <c r="D7" s="180">
        <v>117035</v>
      </c>
      <c r="E7" s="180">
        <v>145250</v>
      </c>
      <c r="F7" s="182">
        <f>((E7*100)/D7)-100</f>
        <v>24.108172768829832</v>
      </c>
      <c r="G7" s="13"/>
    </row>
    <row r="8" spans="1:14" ht="15.6" customHeight="1" x14ac:dyDescent="0.25">
      <c r="A8" s="179" t="s">
        <v>11</v>
      </c>
      <c r="B8" s="180">
        <v>36282</v>
      </c>
      <c r="C8" s="180">
        <v>35874</v>
      </c>
      <c r="D8" s="180">
        <v>73138</v>
      </c>
      <c r="E8" s="180">
        <v>75959</v>
      </c>
      <c r="F8" s="182">
        <f t="shared" ref="F8:F34" si="0">((E8*100)/D8)-100</f>
        <v>3.8570920725204445</v>
      </c>
      <c r="G8" s="6"/>
    </row>
    <row r="9" spans="1:14" ht="15.6" customHeight="1" x14ac:dyDescent="0.25">
      <c r="A9" s="179" t="s">
        <v>8</v>
      </c>
      <c r="B9" s="180">
        <v>881</v>
      </c>
      <c r="C9" s="180">
        <v>2426</v>
      </c>
      <c r="D9" s="180">
        <v>1977</v>
      </c>
      <c r="E9" s="180">
        <v>5001</v>
      </c>
      <c r="F9" s="182">
        <f t="shared" si="0"/>
        <v>152.95902883156296</v>
      </c>
      <c r="G9" s="6"/>
    </row>
    <row r="10" spans="1:14" ht="15.6" customHeight="1" x14ac:dyDescent="0.25">
      <c r="A10" s="179" t="s">
        <v>10</v>
      </c>
      <c r="B10" s="180">
        <v>0</v>
      </c>
      <c r="C10" s="180">
        <v>0</v>
      </c>
      <c r="D10" s="180">
        <v>0</v>
      </c>
      <c r="E10" s="180">
        <v>0</v>
      </c>
      <c r="F10" s="182"/>
    </row>
    <row r="11" spans="1:14" ht="15.6" customHeight="1" x14ac:dyDescent="0.25">
      <c r="A11" s="179" t="s">
        <v>9</v>
      </c>
      <c r="B11" s="180">
        <v>0</v>
      </c>
      <c r="C11" s="180">
        <v>0</v>
      </c>
      <c r="D11" s="180">
        <v>0</v>
      </c>
      <c r="E11" s="180">
        <v>0</v>
      </c>
      <c r="F11" s="182"/>
    </row>
    <row r="12" spans="1:14" ht="15.6" customHeight="1" x14ac:dyDescent="0.25">
      <c r="A12" s="179" t="s">
        <v>6</v>
      </c>
      <c r="B12" s="180">
        <v>65712</v>
      </c>
      <c r="C12" s="180">
        <v>55003</v>
      </c>
      <c r="D12" s="180">
        <v>191737</v>
      </c>
      <c r="E12" s="180">
        <v>168702</v>
      </c>
      <c r="F12" s="182">
        <f t="shared" si="0"/>
        <v>-12.013852308109549</v>
      </c>
    </row>
    <row r="13" spans="1:14" ht="15.6" customHeight="1" x14ac:dyDescent="0.25">
      <c r="A13" s="179" t="s">
        <v>167</v>
      </c>
      <c r="B13" s="180">
        <v>322617</v>
      </c>
      <c r="C13" s="180">
        <v>330740</v>
      </c>
      <c r="D13" s="180">
        <v>639415</v>
      </c>
      <c r="E13" s="180">
        <v>739537</v>
      </c>
      <c r="F13" s="182">
        <f t="shared" si="0"/>
        <v>15.658375233611977</v>
      </c>
    </row>
    <row r="14" spans="1:14" ht="15.6" customHeight="1" x14ac:dyDescent="0.25">
      <c r="A14" s="179" t="s">
        <v>150</v>
      </c>
      <c r="B14" s="180">
        <v>440310</v>
      </c>
      <c r="C14" s="180">
        <v>489917</v>
      </c>
      <c r="D14" s="180">
        <v>1035679</v>
      </c>
      <c r="E14" s="180">
        <v>1243031</v>
      </c>
      <c r="F14" s="182">
        <f t="shared" si="0"/>
        <v>20.020875193954879</v>
      </c>
    </row>
    <row r="15" spans="1:14" ht="15.6" customHeight="1" x14ac:dyDescent="0.25">
      <c r="A15" s="179" t="s">
        <v>147</v>
      </c>
      <c r="B15" s="180">
        <v>20554</v>
      </c>
      <c r="C15" s="180">
        <v>18084</v>
      </c>
      <c r="D15" s="180">
        <v>39710</v>
      </c>
      <c r="E15" s="180">
        <v>32550</v>
      </c>
      <c r="F15" s="182">
        <f t="shared" si="0"/>
        <v>-18.030722739864018</v>
      </c>
    </row>
    <row r="16" spans="1:14" ht="15.6" customHeight="1" x14ac:dyDescent="0.5">
      <c r="A16" s="179" t="s">
        <v>146</v>
      </c>
      <c r="B16" s="180">
        <v>15060</v>
      </c>
      <c r="C16" s="180">
        <v>36867</v>
      </c>
      <c r="D16" s="180">
        <v>45109</v>
      </c>
      <c r="E16" s="180">
        <v>85426</v>
      </c>
      <c r="F16" s="182">
        <f t="shared" si="0"/>
        <v>89.376842758651264</v>
      </c>
      <c r="G16" s="1"/>
    </row>
    <row r="17" spans="1:22" ht="15.6" customHeight="1" x14ac:dyDescent="0.35">
      <c r="A17" s="179" t="s">
        <v>152</v>
      </c>
      <c r="B17" s="180">
        <v>0</v>
      </c>
      <c r="C17" s="180">
        <v>362</v>
      </c>
      <c r="D17" s="180">
        <v>743</v>
      </c>
      <c r="E17" s="180">
        <v>362</v>
      </c>
      <c r="F17" s="182">
        <f t="shared" si="0"/>
        <v>-51.278600269179002</v>
      </c>
      <c r="G17" s="2"/>
    </row>
    <row r="18" spans="1:22" ht="15.6" customHeight="1" x14ac:dyDescent="0.25">
      <c r="A18" s="179" t="s">
        <v>149</v>
      </c>
      <c r="B18" s="180">
        <v>10</v>
      </c>
      <c r="C18" s="180">
        <v>1929</v>
      </c>
      <c r="D18" s="180">
        <v>124</v>
      </c>
      <c r="E18" s="180">
        <v>6544</v>
      </c>
      <c r="F18" s="182">
        <f t="shared" si="0"/>
        <v>5177.4193548387093</v>
      </c>
    </row>
    <row r="19" spans="1:22" ht="15.6" customHeight="1" x14ac:dyDescent="0.25">
      <c r="A19" s="179" t="s">
        <v>145</v>
      </c>
      <c r="B19" s="180">
        <v>3800</v>
      </c>
      <c r="C19" s="180">
        <v>6770</v>
      </c>
      <c r="D19" s="180">
        <v>6963</v>
      </c>
      <c r="E19" s="180">
        <v>10384</v>
      </c>
      <c r="F19" s="182">
        <f t="shared" si="0"/>
        <v>49.131121642969987</v>
      </c>
    </row>
    <row r="20" spans="1:22" ht="15.6" customHeight="1" x14ac:dyDescent="0.25">
      <c r="A20" s="179" t="s">
        <v>144</v>
      </c>
      <c r="B20" s="180">
        <v>5591</v>
      </c>
      <c r="C20" s="180">
        <v>8227</v>
      </c>
      <c r="D20" s="180">
        <v>9399</v>
      </c>
      <c r="E20" s="180">
        <v>21911</v>
      </c>
      <c r="F20" s="182">
        <f t="shared" si="0"/>
        <v>133.12054473880201</v>
      </c>
    </row>
    <row r="21" spans="1:22" ht="15.6" customHeight="1" x14ac:dyDescent="0.25">
      <c r="A21" s="179" t="s">
        <v>151</v>
      </c>
      <c r="B21" s="180">
        <v>553</v>
      </c>
      <c r="C21" s="180">
        <v>366</v>
      </c>
      <c r="D21" s="180">
        <v>607</v>
      </c>
      <c r="E21" s="180">
        <v>1638</v>
      </c>
      <c r="F21" s="182">
        <f t="shared" si="0"/>
        <v>169.85172981878088</v>
      </c>
    </row>
    <row r="22" spans="1:22" ht="15.6" customHeight="1" x14ac:dyDescent="0.25">
      <c r="A22" s="179" t="s">
        <v>148</v>
      </c>
      <c r="B22" s="180">
        <v>29585</v>
      </c>
      <c r="C22" s="180">
        <v>25513</v>
      </c>
      <c r="D22" s="180">
        <v>920541</v>
      </c>
      <c r="E22" s="180">
        <v>1176022</v>
      </c>
      <c r="F22" s="182">
        <f t="shared" si="0"/>
        <v>27.753353734380113</v>
      </c>
    </row>
    <row r="23" spans="1:22" ht="15.6" customHeight="1" x14ac:dyDescent="0.25">
      <c r="A23" s="179" t="s">
        <v>142</v>
      </c>
      <c r="B23" s="180">
        <v>58131</v>
      </c>
      <c r="C23" s="180">
        <v>60436</v>
      </c>
      <c r="D23" s="180">
        <v>135805</v>
      </c>
      <c r="E23" s="180">
        <v>173875</v>
      </c>
      <c r="F23" s="182">
        <f t="shared" si="0"/>
        <v>28.032841206141171</v>
      </c>
    </row>
    <row r="24" spans="1:22" ht="15.6" customHeight="1" x14ac:dyDescent="0.25">
      <c r="A24" s="179" t="s">
        <v>143</v>
      </c>
      <c r="B24" s="180">
        <v>765</v>
      </c>
      <c r="C24" s="180">
        <v>0</v>
      </c>
      <c r="D24" s="180">
        <v>765</v>
      </c>
      <c r="E24" s="180">
        <v>0</v>
      </c>
      <c r="F24" s="182">
        <f t="shared" si="0"/>
        <v>-100</v>
      </c>
    </row>
    <row r="25" spans="1:22" ht="15.6" customHeight="1" x14ac:dyDescent="0.25">
      <c r="A25" s="179" t="s">
        <v>141</v>
      </c>
      <c r="B25" s="180">
        <v>0</v>
      </c>
      <c r="C25" s="180">
        <v>1337</v>
      </c>
      <c r="D25" s="180">
        <v>1869</v>
      </c>
      <c r="E25" s="180">
        <v>3393</v>
      </c>
      <c r="F25" s="182">
        <f t="shared" si="0"/>
        <v>81.540930979133236</v>
      </c>
    </row>
    <row r="26" spans="1:22" ht="15.6" customHeight="1" x14ac:dyDescent="0.25">
      <c r="A26" s="179" t="s">
        <v>153</v>
      </c>
      <c r="B26" s="180">
        <v>235</v>
      </c>
      <c r="C26" s="180">
        <v>3645</v>
      </c>
      <c r="D26" s="180">
        <v>9511</v>
      </c>
      <c r="E26" s="180">
        <v>16858</v>
      </c>
      <c r="F26" s="182">
        <f t="shared" si="0"/>
        <v>77.247397749973715</v>
      </c>
    </row>
    <row r="27" spans="1:22" ht="15.6" customHeight="1" x14ac:dyDescent="0.25">
      <c r="A27" s="179" t="s">
        <v>165</v>
      </c>
      <c r="B27" s="180">
        <v>131</v>
      </c>
      <c r="C27" s="180">
        <v>0</v>
      </c>
      <c r="D27" s="180">
        <v>558</v>
      </c>
      <c r="E27" s="180">
        <v>419</v>
      </c>
      <c r="F27" s="182">
        <f t="shared" si="0"/>
        <v>-24.910394265232981</v>
      </c>
    </row>
    <row r="28" spans="1:22" ht="15.6" customHeight="1" x14ac:dyDescent="0.25">
      <c r="A28" s="179" t="s">
        <v>168</v>
      </c>
      <c r="B28" s="180">
        <v>29479</v>
      </c>
      <c r="C28" s="180">
        <v>18926</v>
      </c>
      <c r="D28" s="180">
        <v>633946</v>
      </c>
      <c r="E28" s="180">
        <v>869913</v>
      </c>
      <c r="F28" s="182">
        <f t="shared" si="0"/>
        <v>37.22194003905696</v>
      </c>
    </row>
    <row r="29" spans="1:22" ht="15.6" customHeight="1" x14ac:dyDescent="0.25">
      <c r="A29" s="179" t="s">
        <v>169</v>
      </c>
      <c r="B29" s="180">
        <v>3701</v>
      </c>
      <c r="C29" s="180">
        <v>4582</v>
      </c>
      <c r="D29" s="180">
        <v>7692</v>
      </c>
      <c r="E29" s="180">
        <v>10902</v>
      </c>
      <c r="F29" s="182">
        <f t="shared" si="0"/>
        <v>41.731669266770666</v>
      </c>
    </row>
    <row r="30" spans="1:22" ht="15.6" customHeight="1" x14ac:dyDescent="0.25">
      <c r="A30" s="179" t="s">
        <v>170</v>
      </c>
      <c r="B30" s="180">
        <v>2257</v>
      </c>
      <c r="C30" s="180">
        <v>2379</v>
      </c>
      <c r="D30" s="180">
        <v>8157</v>
      </c>
      <c r="E30" s="180">
        <v>7283</v>
      </c>
      <c r="F30" s="182">
        <f t="shared" si="0"/>
        <v>-10.714723550324877</v>
      </c>
    </row>
    <row r="31" spans="1:22" ht="15.6" customHeight="1" x14ac:dyDescent="0.25">
      <c r="A31" s="179" t="s">
        <v>171</v>
      </c>
      <c r="B31" s="180">
        <v>18808</v>
      </c>
      <c r="C31" s="180">
        <v>13778</v>
      </c>
      <c r="D31" s="180">
        <v>29945</v>
      </c>
      <c r="E31" s="180">
        <v>18035</v>
      </c>
      <c r="F31" s="182">
        <f t="shared" si="0"/>
        <v>-39.772917014526634</v>
      </c>
    </row>
    <row r="32" spans="1:22" ht="15.6" customHeight="1" x14ac:dyDescent="0.25">
      <c r="A32" s="179" t="s">
        <v>172</v>
      </c>
      <c r="B32" s="180">
        <v>97486</v>
      </c>
      <c r="C32" s="180">
        <v>90979</v>
      </c>
      <c r="D32" s="180">
        <v>227912</v>
      </c>
      <c r="E32" s="180">
        <v>221934</v>
      </c>
      <c r="F32" s="182">
        <f t="shared" si="0"/>
        <v>-2.6229421882129884</v>
      </c>
      <c r="P32" s="183"/>
      <c r="Q32" s="183"/>
      <c r="R32" s="184"/>
      <c r="S32" s="184"/>
      <c r="U32" s="183"/>
      <c r="V32" s="183"/>
    </row>
    <row r="33" spans="1:19" ht="15.6" customHeight="1" x14ac:dyDescent="0.25">
      <c r="A33" s="179" t="s">
        <v>173</v>
      </c>
      <c r="B33" s="180">
        <v>26146</v>
      </c>
      <c r="C33" s="180">
        <v>24119</v>
      </c>
      <c r="D33" s="180">
        <v>46336</v>
      </c>
      <c r="E33" s="180">
        <v>93366</v>
      </c>
      <c r="F33" s="182">
        <f t="shared" si="0"/>
        <v>101.49775552486187</v>
      </c>
      <c r="P33" s="184"/>
      <c r="Q33" s="184"/>
      <c r="R33" s="183"/>
      <c r="S33" s="183"/>
    </row>
    <row r="34" spans="1:19" ht="15.6" customHeight="1" x14ac:dyDescent="0.25">
      <c r="A34" s="179" t="s">
        <v>174</v>
      </c>
      <c r="B34" s="180">
        <v>321</v>
      </c>
      <c r="C34" s="180">
        <v>252</v>
      </c>
      <c r="D34" s="180">
        <v>321</v>
      </c>
      <c r="E34" s="180">
        <v>252</v>
      </c>
      <c r="F34" s="182">
        <f t="shared" si="0"/>
        <v>-21.495327102803742</v>
      </c>
    </row>
    <row r="35" spans="1:19" ht="15.6" customHeight="1" x14ac:dyDescent="0.25">
      <c r="A35" s="170" t="s">
        <v>154</v>
      </c>
      <c r="B35" s="67">
        <f>SUM(B7:B34)</f>
        <v>1227030</v>
      </c>
      <c r="C35" s="68">
        <f>SUM(C7:C34)</f>
        <v>1278314</v>
      </c>
      <c r="D35" s="67">
        <f>SUM(D7:D34)</f>
        <v>4184994</v>
      </c>
      <c r="E35" s="169">
        <f>SUM(E7:E34)</f>
        <v>5128547</v>
      </c>
      <c r="F35" s="131">
        <f>E35*100/D35-100</f>
        <v>22.546101619261577</v>
      </c>
    </row>
    <row r="36" spans="1:19" ht="15.6" customHeight="1" x14ac:dyDescent="0.25">
      <c r="A36" s="64" t="s">
        <v>158</v>
      </c>
      <c r="B36" s="63"/>
      <c r="D36" s="63"/>
      <c r="F36" s="23"/>
    </row>
  </sheetData>
  <mergeCells count="3">
    <mergeCell ref="B5:C5"/>
    <mergeCell ref="D5:F5"/>
    <mergeCell ref="A5:A6"/>
  </mergeCells>
  <conditionalFormatting sqref="A7:F34">
    <cfRule type="expression" dxfId="21" priority="1">
      <formula>MOD(ROW(),2)=0</formula>
    </cfRule>
  </conditionalFormatting>
  <conditionalFormatting sqref="F35">
    <cfRule type="expression" dxfId="20" priority="3">
      <formula>F35&lt;0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07E9E0-79F6-4C19-AFA3-2BC7BACD3B0B}">
  <sheetPr codeName="Hoja3">
    <pageSetUpPr fitToPage="1"/>
  </sheetPr>
  <dimension ref="A1:O39"/>
  <sheetViews>
    <sheetView zoomScaleNormal="100" workbookViewId="0"/>
  </sheetViews>
  <sheetFormatPr baseColWidth="10" defaultColWidth="8.85546875" defaultRowHeight="15" x14ac:dyDescent="0.25"/>
  <cols>
    <col min="1" max="1" width="32.85546875" customWidth="1"/>
    <col min="2" max="2" width="18.7109375" customWidth="1"/>
    <col min="3" max="3" width="22.5703125" customWidth="1"/>
    <col min="4" max="8" width="15.42578125" customWidth="1"/>
    <col min="9" max="9" width="11.85546875" customWidth="1"/>
    <col min="10" max="10" width="10.5703125" customWidth="1"/>
    <col min="11" max="11" width="11.140625" customWidth="1"/>
  </cols>
  <sheetData>
    <row r="1" spans="1:15" ht="19.149999999999999" customHeight="1" x14ac:dyDescent="0.35">
      <c r="A1" s="32" t="s">
        <v>20</v>
      </c>
      <c r="B1" s="13"/>
      <c r="C1" s="13"/>
      <c r="D1" s="13"/>
      <c r="E1" s="5"/>
      <c r="G1" s="4"/>
      <c r="H1" s="4"/>
      <c r="I1" s="4"/>
      <c r="J1" s="14"/>
      <c r="K1" s="14"/>
      <c r="L1" s="4"/>
    </row>
    <row r="2" spans="1:15" ht="15" customHeight="1" x14ac:dyDescent="0.3">
      <c r="A2" s="13"/>
      <c r="B2" s="13"/>
      <c r="C2" s="13"/>
      <c r="D2" s="13"/>
      <c r="E2" s="13"/>
      <c r="F2" s="13"/>
      <c r="G2" s="13"/>
      <c r="H2" s="13"/>
      <c r="I2" s="13"/>
      <c r="J2" s="13"/>
      <c r="K2" s="13"/>
      <c r="L2" s="3"/>
    </row>
    <row r="3" spans="1:15" ht="15" customHeight="1" x14ac:dyDescent="0.3">
      <c r="A3" s="13"/>
      <c r="B3" s="13"/>
      <c r="C3" s="13"/>
      <c r="D3" s="13"/>
      <c r="E3" s="13"/>
      <c r="F3" s="13"/>
      <c r="G3" s="13"/>
      <c r="H3" s="13"/>
      <c r="I3" s="13"/>
      <c r="J3" s="13"/>
      <c r="K3" s="13"/>
      <c r="L3" s="3"/>
    </row>
    <row r="4" spans="1:15" ht="15" customHeight="1" x14ac:dyDescent="0.25">
      <c r="A4" s="31" t="s">
        <v>19</v>
      </c>
      <c r="B4" s="13"/>
      <c r="C4" s="13"/>
      <c r="D4" s="13"/>
      <c r="E4" s="13"/>
      <c r="F4" s="13"/>
      <c r="G4" s="13"/>
      <c r="H4" s="33"/>
      <c r="I4" s="181" t="s">
        <v>177</v>
      </c>
      <c r="J4" s="13"/>
      <c r="K4" s="13"/>
    </row>
    <row r="5" spans="1:15" ht="15" customHeight="1" x14ac:dyDescent="0.25">
      <c r="A5" s="262" t="s">
        <v>15</v>
      </c>
      <c r="B5" s="262"/>
      <c r="C5" s="262"/>
      <c r="D5" s="260" t="s">
        <v>175</v>
      </c>
      <c r="E5" s="260"/>
      <c r="F5" s="261" t="s">
        <v>0</v>
      </c>
      <c r="G5" s="261"/>
      <c r="H5" s="260" t="s">
        <v>12</v>
      </c>
      <c r="I5" s="260"/>
      <c r="J5" s="36"/>
      <c r="K5" s="7"/>
    </row>
    <row r="6" spans="1:15" ht="15" customHeight="1" x14ac:dyDescent="0.25">
      <c r="A6" s="262"/>
      <c r="B6" s="262"/>
      <c r="C6" s="262"/>
      <c r="D6" s="155">
        <v>2024</v>
      </c>
      <c r="E6" s="155">
        <v>2025</v>
      </c>
      <c r="F6" s="155">
        <v>2024</v>
      </c>
      <c r="G6" s="155">
        <v>2025</v>
      </c>
      <c r="H6" s="155" t="s">
        <v>13</v>
      </c>
      <c r="I6" s="161" t="s">
        <v>14</v>
      </c>
      <c r="J6" s="157"/>
      <c r="K6" s="13"/>
    </row>
    <row r="7" spans="1:15" ht="15" customHeight="1" x14ac:dyDescent="0.25">
      <c r="A7" s="263" t="s">
        <v>16</v>
      </c>
      <c r="B7" s="146" t="s">
        <v>21</v>
      </c>
      <c r="C7" s="139" t="s">
        <v>2</v>
      </c>
      <c r="D7" s="51">
        <f>Líquidos!B35</f>
        <v>16014193</v>
      </c>
      <c r="E7" s="51">
        <f>Líquidos!C35</f>
        <v>14811419</v>
      </c>
      <c r="F7" s="51">
        <f>Líquidos!D35</f>
        <v>77073747</v>
      </c>
      <c r="G7" s="51">
        <f>Líquidos!E35</f>
        <v>73655740</v>
      </c>
      <c r="H7" s="156">
        <f>G7-F7</f>
        <v>-3418007</v>
      </c>
      <c r="I7" s="133">
        <f>((G7*100/F7)-100)</f>
        <v>-4.4347227597485244</v>
      </c>
      <c r="J7" s="162"/>
      <c r="K7" s="13"/>
    </row>
    <row r="8" spans="1:15" ht="15" customHeight="1" x14ac:dyDescent="0.25">
      <c r="A8" s="263"/>
      <c r="B8" s="41" t="s">
        <v>22</v>
      </c>
      <c r="C8" s="41" t="s">
        <v>2</v>
      </c>
      <c r="D8" s="51">
        <f>Sólidos!B35</f>
        <v>7707239</v>
      </c>
      <c r="E8" s="51">
        <f>Sólidos!C35</f>
        <v>6460425</v>
      </c>
      <c r="F8" s="51">
        <f>Sólidos!D35</f>
        <v>35013188</v>
      </c>
      <c r="G8" s="51">
        <f>Sólidos!E35</f>
        <v>33414085</v>
      </c>
      <c r="H8" s="46">
        <f t="shared" ref="H8:H18" si="0">G8-F8</f>
        <v>-1599103</v>
      </c>
      <c r="I8" s="132">
        <f t="shared" ref="I8:I30" si="1">((G8*100/F8)-100)</f>
        <v>-4.5671448141197573</v>
      </c>
      <c r="J8" s="36"/>
      <c r="K8" s="13"/>
    </row>
    <row r="9" spans="1:15" ht="15" customHeight="1" x14ac:dyDescent="0.25">
      <c r="A9" s="263"/>
      <c r="B9" s="256" t="s">
        <v>23</v>
      </c>
      <c r="C9" s="42" t="s">
        <v>2</v>
      </c>
      <c r="D9" s="51">
        <f>'Mercancía general'!B35</f>
        <v>26042916</v>
      </c>
      <c r="E9" s="51">
        <f>'Mercancía general'!C35</f>
        <v>25301054</v>
      </c>
      <c r="F9" s="51">
        <f>'Mercancía general'!D35</f>
        <v>118068621</v>
      </c>
      <c r="G9" s="51">
        <f>'Mercancía general'!E35</f>
        <v>116798780</v>
      </c>
      <c r="H9" s="46">
        <f t="shared" si="0"/>
        <v>-1269841</v>
      </c>
      <c r="I9" s="133">
        <f t="shared" si="1"/>
        <v>-1.0755109945766179</v>
      </c>
      <c r="J9" s="36"/>
      <c r="K9" s="13"/>
    </row>
    <row r="10" spans="1:15" ht="15" customHeight="1" x14ac:dyDescent="0.25">
      <c r="A10" s="263"/>
      <c r="B10" s="256"/>
      <c r="C10" s="35" t="s">
        <v>24</v>
      </c>
      <c r="D10" s="53">
        <f>'Mercancías contenedores'!B35</f>
        <v>17801069</v>
      </c>
      <c r="E10" s="53">
        <f>'Mercancías contenedores'!C35</f>
        <v>17068824</v>
      </c>
      <c r="F10" s="53">
        <f>'Mercancías contenedores'!D35</f>
        <v>81512331</v>
      </c>
      <c r="G10" s="53">
        <f>'Mercancías contenedores'!E35</f>
        <v>79300108</v>
      </c>
      <c r="H10" s="47">
        <f t="shared" si="0"/>
        <v>-2212223</v>
      </c>
      <c r="I10" s="134">
        <f t="shared" si="1"/>
        <v>-2.7139734232357995</v>
      </c>
      <c r="J10" s="36"/>
      <c r="K10" s="13"/>
    </row>
    <row r="11" spans="1:15" ht="15" customHeight="1" x14ac:dyDescent="0.25">
      <c r="A11" s="263"/>
      <c r="B11" s="256"/>
      <c r="C11" s="35" t="s">
        <v>25</v>
      </c>
      <c r="D11" s="60">
        <f>D9-D10</f>
        <v>8241847</v>
      </c>
      <c r="E11" s="60">
        <f t="shared" ref="E11:G11" si="2">E9-E10</f>
        <v>8232230</v>
      </c>
      <c r="F11" s="61">
        <f t="shared" si="2"/>
        <v>36556290</v>
      </c>
      <c r="G11" s="62">
        <f t="shared" si="2"/>
        <v>37498672</v>
      </c>
      <c r="H11" s="47">
        <f t="shared" si="0"/>
        <v>942382</v>
      </c>
      <c r="I11" s="135">
        <f t="shared" si="1"/>
        <v>2.5778928879270779</v>
      </c>
      <c r="J11" s="36"/>
      <c r="K11" s="13"/>
    </row>
    <row r="12" spans="1:15" ht="15" customHeight="1" x14ac:dyDescent="0.25">
      <c r="A12" s="263"/>
      <c r="B12" s="39"/>
      <c r="C12" s="40" t="s">
        <v>26</v>
      </c>
      <c r="D12" s="48">
        <f>+D7+D8+D9</f>
        <v>49764348</v>
      </c>
      <c r="E12" s="48">
        <f t="shared" ref="E12:G12" si="3">+E7+E8+E9</f>
        <v>46572898</v>
      </c>
      <c r="F12" s="48">
        <f t="shared" si="3"/>
        <v>230155556</v>
      </c>
      <c r="G12" s="48">
        <f t="shared" si="3"/>
        <v>223868605</v>
      </c>
      <c r="H12" s="49">
        <f t="shared" si="0"/>
        <v>-6286951</v>
      </c>
      <c r="I12" s="136">
        <f t="shared" si="1"/>
        <v>-2.7316094858904876</v>
      </c>
      <c r="J12" s="36"/>
      <c r="K12" s="13"/>
    </row>
    <row r="13" spans="1:15" ht="15" customHeight="1" x14ac:dyDescent="0.25">
      <c r="A13" s="258" t="s">
        <v>17</v>
      </c>
      <c r="B13" s="41" t="s">
        <v>27</v>
      </c>
      <c r="C13" s="42" t="s">
        <v>2</v>
      </c>
      <c r="D13" s="50">
        <f>Pesca!B35</f>
        <v>12561.041000000001</v>
      </c>
      <c r="E13" s="50">
        <f>Pesca!C35</f>
        <v>15592.062000000004</v>
      </c>
      <c r="F13" s="50">
        <f>Pesca!D35</f>
        <v>54051.883000000002</v>
      </c>
      <c r="G13" s="50">
        <f>Pesca!E35</f>
        <v>56092.810999999994</v>
      </c>
      <c r="H13" s="51">
        <f>G13-F13</f>
        <v>2040.9279999999926</v>
      </c>
      <c r="I13" s="137">
        <f t="shared" si="1"/>
        <v>3.77586845586859</v>
      </c>
      <c r="J13" s="37"/>
      <c r="K13" s="13"/>
    </row>
    <row r="14" spans="1:15" ht="15" customHeight="1" x14ac:dyDescent="0.25">
      <c r="A14" s="258"/>
      <c r="B14" s="256" t="s">
        <v>28</v>
      </c>
      <c r="C14" s="42" t="s">
        <v>2</v>
      </c>
      <c r="D14" s="52">
        <f>Avituallamiento!B35</f>
        <v>1075101</v>
      </c>
      <c r="E14" s="52">
        <f>Avituallamiento!C35</f>
        <v>938863</v>
      </c>
      <c r="F14" s="52">
        <f>Avituallamiento!D35</f>
        <v>4913327</v>
      </c>
      <c r="G14" s="52">
        <f>Avituallamiento!E35</f>
        <v>4538120</v>
      </c>
      <c r="H14" s="51">
        <f>G14-F14</f>
        <v>-375207</v>
      </c>
      <c r="I14" s="133">
        <f t="shared" si="1"/>
        <v>-7.6365159493760473</v>
      </c>
      <c r="J14" s="13"/>
      <c r="K14" s="13"/>
    </row>
    <row r="15" spans="1:15" ht="15" customHeight="1" x14ac:dyDescent="0.25">
      <c r="A15" s="258"/>
      <c r="B15" s="256"/>
      <c r="C15" s="35" t="s">
        <v>29</v>
      </c>
      <c r="D15" s="53">
        <f>'Avi. combustibles'!B35</f>
        <v>911415</v>
      </c>
      <c r="E15" s="53">
        <f>'Avi. combustibles'!C35</f>
        <v>795590</v>
      </c>
      <c r="F15" s="53">
        <f>'Avi. combustibles'!D35</f>
        <v>4166331</v>
      </c>
      <c r="G15" s="53">
        <f>'Avi. combustibles'!E35</f>
        <v>3792266</v>
      </c>
      <c r="H15" s="53">
        <f>G15-F15</f>
        <v>-374065</v>
      </c>
      <c r="I15" s="138">
        <f t="shared" si="1"/>
        <v>-8.9782832905018779</v>
      </c>
      <c r="J15" s="13"/>
      <c r="K15" s="13"/>
      <c r="L15" s="38"/>
      <c r="O15" s="38"/>
    </row>
    <row r="16" spans="1:15" ht="15" customHeight="1" x14ac:dyDescent="0.25">
      <c r="A16" s="258"/>
      <c r="B16" s="41" t="s">
        <v>30</v>
      </c>
      <c r="C16" s="42" t="s">
        <v>2</v>
      </c>
      <c r="D16" s="54">
        <f>'Tráfico interior'!B35</f>
        <v>305674</v>
      </c>
      <c r="E16" s="54">
        <f>'Tráfico interior'!C35</f>
        <v>275977</v>
      </c>
      <c r="F16" s="54">
        <f>'Tráfico interior'!D35</f>
        <v>1601207</v>
      </c>
      <c r="G16" s="54">
        <f>'Tráfico interior'!E35</f>
        <v>1507005</v>
      </c>
      <c r="H16" s="51">
        <f t="shared" si="0"/>
        <v>-94202</v>
      </c>
      <c r="I16" s="132">
        <f t="shared" si="1"/>
        <v>-5.8831868709042681</v>
      </c>
      <c r="J16" s="13"/>
      <c r="K16" s="13"/>
    </row>
    <row r="17" spans="1:14" ht="15" customHeight="1" x14ac:dyDescent="0.25">
      <c r="A17" s="258"/>
      <c r="B17" s="44"/>
      <c r="C17" s="44" t="s">
        <v>26</v>
      </c>
      <c r="D17" s="148">
        <f>+D13+D14+D16</f>
        <v>1393336.041</v>
      </c>
      <c r="E17" s="149">
        <f t="shared" ref="E17:G17" si="4">+E13+E14+E16</f>
        <v>1230432.0619999999</v>
      </c>
      <c r="F17" s="149">
        <f t="shared" si="4"/>
        <v>6568585.8830000004</v>
      </c>
      <c r="G17" s="149">
        <f t="shared" si="4"/>
        <v>6101217.8109999998</v>
      </c>
      <c r="H17" s="150">
        <f t="shared" ref="H17:I17" si="5">+H13+H15+H16</f>
        <v>-466226.07199999999</v>
      </c>
      <c r="I17" s="136">
        <f t="shared" si="5"/>
        <v>-11.085601705537556</v>
      </c>
      <c r="J17" s="13"/>
      <c r="K17" s="13"/>
    </row>
    <row r="18" spans="1:14" ht="15" customHeight="1" x14ac:dyDescent="0.25">
      <c r="A18" s="259" t="s">
        <v>31</v>
      </c>
      <c r="B18" s="259"/>
      <c r="C18" s="259"/>
      <c r="D18" s="144">
        <f>+D12+D17</f>
        <v>51157684.041000001</v>
      </c>
      <c r="E18" s="163">
        <f>+E12+E17</f>
        <v>47803330.061999999</v>
      </c>
      <c r="F18" s="163">
        <f>+F12+F17</f>
        <v>236724141.88299999</v>
      </c>
      <c r="G18" s="163">
        <f>+G12+G17</f>
        <v>229969822.81099999</v>
      </c>
      <c r="H18" s="165">
        <f t="shared" si="0"/>
        <v>-6754319.0719999969</v>
      </c>
      <c r="I18" s="164">
        <f t="shared" si="1"/>
        <v>-2.8532447169407362</v>
      </c>
      <c r="J18" s="36"/>
      <c r="K18" s="13"/>
    </row>
    <row r="19" spans="1:14" ht="15" customHeight="1" x14ac:dyDescent="0.25">
      <c r="A19" s="152"/>
      <c r="B19" s="154"/>
      <c r="C19" s="151"/>
      <c r="D19" s="153"/>
      <c r="E19" s="158"/>
      <c r="F19" s="159"/>
      <c r="G19" s="159"/>
      <c r="H19" s="160"/>
      <c r="I19" s="160"/>
      <c r="J19" s="36"/>
      <c r="K19" s="13"/>
      <c r="N19" s="38"/>
    </row>
    <row r="20" spans="1:14" ht="15" customHeight="1" x14ac:dyDescent="0.25">
      <c r="A20" s="257" t="s">
        <v>48</v>
      </c>
      <c r="B20" s="256" t="s">
        <v>32</v>
      </c>
      <c r="C20" s="41" t="s">
        <v>2</v>
      </c>
      <c r="D20" s="51">
        <f>'Mercancías tránsito'!B35</f>
        <v>13838885</v>
      </c>
      <c r="E20" s="51">
        <f>'Mercancías tránsito'!C35</f>
        <v>13622953</v>
      </c>
      <c r="F20" s="51">
        <f>'Mercancías tránsito'!D35</f>
        <v>63801839</v>
      </c>
      <c r="G20" s="51">
        <f>'Mercancías tránsito'!E35</f>
        <v>61744961</v>
      </c>
      <c r="H20" s="55">
        <f>G20-F20</f>
        <v>-2056878</v>
      </c>
      <c r="I20" s="56">
        <f t="shared" si="1"/>
        <v>-3.2238537826472395</v>
      </c>
      <c r="J20" s="13"/>
      <c r="K20" s="13"/>
      <c r="L20" s="13"/>
      <c r="M20" s="13"/>
    </row>
    <row r="21" spans="1:14" ht="15" customHeight="1" x14ac:dyDescent="0.25">
      <c r="A21" s="257"/>
      <c r="B21" s="256"/>
      <c r="C21" s="34" t="s">
        <v>24</v>
      </c>
      <c r="D21" s="57">
        <f>'Mercan. contene. tránsito'!B35</f>
        <v>11041601</v>
      </c>
      <c r="E21" s="57">
        <f>'Mercan. contene. tránsito'!C35</f>
        <v>10224829</v>
      </c>
      <c r="F21" s="57">
        <f>'Mercan. contene. tránsito'!D35</f>
        <v>50728030</v>
      </c>
      <c r="G21" s="57">
        <f>'Mercan. contene. tránsito'!E35</f>
        <v>46773474</v>
      </c>
      <c r="H21" s="58">
        <f>G21-F21</f>
        <v>-3954556</v>
      </c>
      <c r="I21" s="59">
        <f t="shared" si="1"/>
        <v>-7.7956033380361873</v>
      </c>
      <c r="J21" s="13"/>
      <c r="K21" s="13"/>
      <c r="L21" s="13"/>
      <c r="M21" s="13"/>
    </row>
    <row r="22" spans="1:14" ht="15" customHeight="1" x14ac:dyDescent="0.25">
      <c r="A22" s="257"/>
      <c r="B22" s="256" t="s">
        <v>33</v>
      </c>
      <c r="C22" s="41" t="s">
        <v>34</v>
      </c>
      <c r="D22" s="51">
        <f>'Ro-Ro'!B35</f>
        <v>6981822</v>
      </c>
      <c r="E22" s="51">
        <f>'Ro-Ro'!C35</f>
        <v>6967779</v>
      </c>
      <c r="F22" s="51">
        <f>'Ro-Ro'!D35</f>
        <v>31102156</v>
      </c>
      <c r="G22" s="51">
        <f>'Ro-Ro'!E35</f>
        <v>31783614</v>
      </c>
      <c r="H22" s="55">
        <f t="shared" ref="H22:H30" si="6">G22-F22</f>
        <v>681458</v>
      </c>
      <c r="I22" s="56">
        <f t="shared" si="1"/>
        <v>2.1910313870202458</v>
      </c>
      <c r="J22" s="13"/>
      <c r="K22" s="13"/>
      <c r="L22" s="13"/>
      <c r="M22" s="13"/>
    </row>
    <row r="23" spans="1:14" ht="15" customHeight="1" x14ac:dyDescent="0.25">
      <c r="A23" s="257"/>
      <c r="B23" s="256"/>
      <c r="C23" s="43" t="s">
        <v>35</v>
      </c>
      <c r="D23" s="57">
        <f>'Ro-Ro UTIS'!B35</f>
        <v>291320</v>
      </c>
      <c r="E23" s="57">
        <f>'Ro-Ro UTIS'!C35</f>
        <v>300542</v>
      </c>
      <c r="F23" s="57">
        <f>'Ro-Ro UTIS'!D35</f>
        <v>1325199</v>
      </c>
      <c r="G23" s="57">
        <f>'Ro-Ro UTIS'!E35</f>
        <v>1356750</v>
      </c>
      <c r="H23" s="58">
        <f>'Ro-Ro'!F36</f>
        <v>0</v>
      </c>
      <c r="I23" s="59">
        <f t="shared" si="1"/>
        <v>2.3808499704572625</v>
      </c>
      <c r="J23" s="13"/>
      <c r="K23" s="13"/>
      <c r="L23" s="13"/>
      <c r="M23" s="13"/>
    </row>
    <row r="24" spans="1:14" ht="15" customHeight="1" x14ac:dyDescent="0.25">
      <c r="A24" s="257"/>
      <c r="B24" s="256" t="s">
        <v>36</v>
      </c>
      <c r="C24" s="41" t="s">
        <v>2</v>
      </c>
      <c r="D24" s="51">
        <f>TEUS!B35</f>
        <v>1666927.25</v>
      </c>
      <c r="E24" s="51">
        <f>TEUS!C35</f>
        <v>1678282.75</v>
      </c>
      <c r="F24" s="51">
        <f>TEUS!D35</f>
        <v>7555977.5</v>
      </c>
      <c r="G24" s="51">
        <f>TEUS!E35</f>
        <v>7574043.25</v>
      </c>
      <c r="H24" s="55">
        <f t="shared" si="6"/>
        <v>18065.75</v>
      </c>
      <c r="I24" s="56">
        <f t="shared" si="1"/>
        <v>0.23909216246342169</v>
      </c>
      <c r="J24" s="13"/>
      <c r="K24" s="13"/>
      <c r="L24" s="13"/>
      <c r="M24" s="13"/>
    </row>
    <row r="25" spans="1:14" ht="15" customHeight="1" x14ac:dyDescent="0.25">
      <c r="A25" s="257"/>
      <c r="B25" s="256"/>
      <c r="C25" s="34" t="s">
        <v>40</v>
      </c>
      <c r="D25" s="57">
        <f>'TEUS tránsito'!B35</f>
        <v>910157.5</v>
      </c>
      <c r="E25" s="57">
        <f>'TEUS tránsito'!C35</f>
        <v>900785.25</v>
      </c>
      <c r="F25" s="57">
        <f>'TEUS tránsito'!D35</f>
        <v>4100689.25</v>
      </c>
      <c r="G25" s="57">
        <f>'TEUS tránsito'!E35</f>
        <v>3927114.25</v>
      </c>
      <c r="H25" s="58">
        <f t="shared" si="6"/>
        <v>-173575</v>
      </c>
      <c r="I25" s="59">
        <f t="shared" si="1"/>
        <v>-4.2328250061864594</v>
      </c>
      <c r="J25" s="13"/>
      <c r="K25" s="13"/>
      <c r="L25" s="13"/>
      <c r="M25" s="13"/>
    </row>
    <row r="26" spans="1:14" ht="15" customHeight="1" x14ac:dyDescent="0.25">
      <c r="A26" s="257"/>
      <c r="B26" s="256"/>
      <c r="C26" s="34" t="s">
        <v>240</v>
      </c>
      <c r="D26" s="57">
        <f>'TEUS nacional'!B35</f>
        <v>182213</v>
      </c>
      <c r="E26" s="57">
        <f>'TEUS nacional'!C35</f>
        <v>179269</v>
      </c>
      <c r="F26" s="57">
        <f>'TEUS nacional'!D35</f>
        <v>871247.25</v>
      </c>
      <c r="G26" s="57">
        <f>'TEUS nacional'!E35</f>
        <v>876576.5</v>
      </c>
      <c r="H26" s="58">
        <f t="shared" si="6"/>
        <v>5329.25</v>
      </c>
      <c r="I26" s="59">
        <f t="shared" si="1"/>
        <v>0.61168055336760574</v>
      </c>
      <c r="J26" s="13"/>
      <c r="K26" s="13"/>
      <c r="L26" s="13"/>
      <c r="M26" s="13"/>
    </row>
    <row r="27" spans="1:14" ht="15" customHeight="1" x14ac:dyDescent="0.25">
      <c r="A27" s="257"/>
      <c r="B27" s="256"/>
      <c r="C27" s="34" t="s">
        <v>241</v>
      </c>
      <c r="D27" s="57">
        <f>'TEUS exterior'!B35</f>
        <v>574556.75</v>
      </c>
      <c r="E27" s="57">
        <f>'TEUS exterior'!C35</f>
        <v>598228.5</v>
      </c>
      <c r="F27" s="57">
        <f>'TEUS exterior'!D35</f>
        <v>2584041</v>
      </c>
      <c r="G27" s="57">
        <f>'TEUS exterior'!E35</f>
        <v>2770352.5</v>
      </c>
      <c r="H27" s="58">
        <f t="shared" si="6"/>
        <v>186311.5</v>
      </c>
      <c r="I27" s="59">
        <f t="shared" si="1"/>
        <v>7.2100829669498268</v>
      </c>
      <c r="J27" s="13"/>
      <c r="K27" s="13"/>
      <c r="L27" s="13"/>
      <c r="M27" s="13"/>
    </row>
    <row r="28" spans="1:14" ht="15" customHeight="1" x14ac:dyDescent="0.25">
      <c r="A28" s="257"/>
      <c r="B28" s="256" t="s">
        <v>37</v>
      </c>
      <c r="C28" s="41" t="s">
        <v>41</v>
      </c>
      <c r="D28" s="51">
        <f>'Buques número'!B35</f>
        <v>14634</v>
      </c>
      <c r="E28" s="51">
        <f>'Buques número'!C35</f>
        <v>14262</v>
      </c>
      <c r="F28" s="51">
        <f>'Buques número'!D35</f>
        <v>64066</v>
      </c>
      <c r="G28" s="51">
        <f>'Buques número'!E35</f>
        <v>63353</v>
      </c>
      <c r="H28" s="55">
        <f t="shared" si="6"/>
        <v>-713</v>
      </c>
      <c r="I28" s="56">
        <f t="shared" si="1"/>
        <v>-1.1129148066056871</v>
      </c>
      <c r="J28" s="13"/>
      <c r="K28" s="13"/>
      <c r="L28" s="13"/>
      <c r="M28" s="13"/>
    </row>
    <row r="29" spans="1:14" ht="15" customHeight="1" x14ac:dyDescent="0.25">
      <c r="A29" s="257"/>
      <c r="B29" s="256"/>
      <c r="C29" s="41" t="s">
        <v>42</v>
      </c>
      <c r="D29" s="51">
        <f>'Buques GT'!B35</f>
        <v>240091645</v>
      </c>
      <c r="E29" s="51">
        <f>'Buques GT'!C35</f>
        <v>237089361</v>
      </c>
      <c r="F29" s="51">
        <f>'Buques GT'!D35</f>
        <v>1076007041</v>
      </c>
      <c r="G29" s="51">
        <f>'Buques GT'!E35</f>
        <v>1085417913</v>
      </c>
      <c r="H29" s="55">
        <f t="shared" si="6"/>
        <v>9410872</v>
      </c>
      <c r="I29" s="56">
        <f t="shared" si="1"/>
        <v>0.87461063370494685</v>
      </c>
      <c r="J29" s="13"/>
      <c r="K29" s="13"/>
      <c r="L29" s="13"/>
      <c r="M29" s="13"/>
    </row>
    <row r="30" spans="1:14" ht="15" customHeight="1" x14ac:dyDescent="0.25">
      <c r="A30" s="257"/>
      <c r="B30" s="256"/>
      <c r="C30" s="34" t="s">
        <v>43</v>
      </c>
      <c r="D30" s="57">
        <f>Cruceros!B35</f>
        <v>485</v>
      </c>
      <c r="E30" s="57">
        <f>Cruceros!C35</f>
        <v>529</v>
      </c>
      <c r="F30" s="57">
        <f>Cruceros!D35</f>
        <v>1662</v>
      </c>
      <c r="G30" s="57">
        <f>Cruceros!E35</f>
        <v>2106</v>
      </c>
      <c r="H30" s="58">
        <f t="shared" si="6"/>
        <v>444</v>
      </c>
      <c r="I30" s="59">
        <f t="shared" si="1"/>
        <v>26.714801444043317</v>
      </c>
      <c r="J30" s="13"/>
      <c r="K30" s="13"/>
      <c r="L30" s="13"/>
      <c r="M30" s="13"/>
    </row>
    <row r="31" spans="1:14" ht="15" customHeight="1" x14ac:dyDescent="0.25">
      <c r="A31" s="257"/>
      <c r="B31" s="256" t="s">
        <v>38</v>
      </c>
      <c r="C31" s="41" t="s">
        <v>2</v>
      </c>
      <c r="D31" s="51">
        <f>'Pasajeros total'!B35</f>
        <v>3263853</v>
      </c>
      <c r="E31" s="51">
        <f>'Pasajeros total'!C35</f>
        <v>3404874</v>
      </c>
      <c r="F31" s="51">
        <f>'Pasajeros total'!D35</f>
        <v>12728638</v>
      </c>
      <c r="G31" s="51">
        <f>'Pasajeros total'!E35</f>
        <v>14033316</v>
      </c>
      <c r="H31" s="55">
        <f>G31-F31</f>
        <v>1304678</v>
      </c>
      <c r="I31" s="56">
        <f>((G31*100/F31)-100)</f>
        <v>10.249941902660751</v>
      </c>
      <c r="J31" s="13"/>
      <c r="K31" s="13"/>
      <c r="L31" s="13"/>
      <c r="M31" s="13"/>
    </row>
    <row r="32" spans="1:14" ht="15" customHeight="1" x14ac:dyDescent="0.25">
      <c r="A32" s="257"/>
      <c r="B32" s="256"/>
      <c r="C32" s="34" t="s">
        <v>44</v>
      </c>
      <c r="D32" s="57">
        <f>'Pasajeros regulares'!B35</f>
        <v>2036823</v>
      </c>
      <c r="E32" s="57">
        <f>'Pasajeros regulares'!C35</f>
        <v>2126560</v>
      </c>
      <c r="F32" s="57">
        <f>'Pasajeros regulares'!D35</f>
        <v>8543644</v>
      </c>
      <c r="G32" s="57">
        <f>'Pasajeros regulares'!E35</f>
        <v>8904769</v>
      </c>
      <c r="H32" s="58">
        <f>G32-F32</f>
        <v>361125</v>
      </c>
      <c r="I32" s="59">
        <f>((G32*100/F32)-100)</f>
        <v>4.2268263986654944</v>
      </c>
      <c r="J32" s="13"/>
      <c r="K32" s="13"/>
      <c r="L32" s="13"/>
      <c r="M32" s="13"/>
    </row>
    <row r="33" spans="1:13" ht="15" customHeight="1" x14ac:dyDescent="0.25">
      <c r="A33" s="257"/>
      <c r="B33" s="256"/>
      <c r="C33" s="34" t="s">
        <v>45</v>
      </c>
      <c r="D33" s="57">
        <f>'Pasajeros crucero'!B35</f>
        <v>1227030</v>
      </c>
      <c r="E33" s="57">
        <f>'Pasajeros crucero'!C35</f>
        <v>1278314</v>
      </c>
      <c r="F33" s="57">
        <f>'Pasajeros crucero'!D35</f>
        <v>4184994</v>
      </c>
      <c r="G33" s="57">
        <f>'Pasajeros crucero'!E35</f>
        <v>5128547</v>
      </c>
      <c r="H33" s="58">
        <f>G33-F33</f>
        <v>943553</v>
      </c>
      <c r="I33" s="59">
        <f>((G33*100/F33)-100)</f>
        <v>22.546101619261577</v>
      </c>
      <c r="J33" s="13"/>
      <c r="K33" s="13"/>
      <c r="L33" s="13"/>
      <c r="M33" s="13"/>
    </row>
    <row r="34" spans="1:13" ht="15" customHeight="1" x14ac:dyDescent="0.25">
      <c r="A34" s="257"/>
      <c r="B34" s="256" t="s">
        <v>39</v>
      </c>
      <c r="C34" s="41" t="s">
        <v>46</v>
      </c>
      <c r="D34" s="51">
        <f>'Automóviles régimen pasaje'!B35</f>
        <v>527319</v>
      </c>
      <c r="E34" s="51">
        <f>'Automóviles régimen pasaje'!C35</f>
        <v>560058</v>
      </c>
      <c r="F34" s="51">
        <f>'Automóviles régimen pasaje'!D35</f>
        <v>2291682</v>
      </c>
      <c r="G34" s="51">
        <f>'Automóviles régimen pasaje'!E35</f>
        <v>2448688</v>
      </c>
      <c r="H34" s="55">
        <f>G34-F34</f>
        <v>157006</v>
      </c>
      <c r="I34" s="56">
        <f>((G34*100/F34)-100)</f>
        <v>6.8511250688358984</v>
      </c>
      <c r="J34" s="13"/>
      <c r="K34" s="13"/>
      <c r="L34" s="13"/>
      <c r="M34" s="13"/>
    </row>
    <row r="35" spans="1:13" ht="15" customHeight="1" x14ac:dyDescent="0.25">
      <c r="A35" s="257"/>
      <c r="B35" s="256"/>
      <c r="C35" s="41" t="s">
        <v>163</v>
      </c>
      <c r="D35" s="51">
        <f>'Automóviles régimen mercancía'!B35</f>
        <v>326713</v>
      </c>
      <c r="E35" s="51">
        <f>'Automóviles régimen mercancía'!C35</f>
        <v>326318</v>
      </c>
      <c r="F35" s="51">
        <f>'Automóviles régimen mercancía'!D35</f>
        <v>1550151</v>
      </c>
      <c r="G35" s="51">
        <f>'Automóviles régimen mercancía'!E35</f>
        <v>1560961</v>
      </c>
      <c r="H35" s="55">
        <f>G35-F35</f>
        <v>10810</v>
      </c>
      <c r="I35" s="56">
        <f>((G35*100/F35)-100)</f>
        <v>0.69735141931334965</v>
      </c>
      <c r="J35" s="13"/>
      <c r="K35" s="13"/>
      <c r="L35" s="13"/>
      <c r="M35" s="13"/>
    </row>
    <row r="36" spans="1:13" ht="15" customHeight="1" x14ac:dyDescent="0.25">
      <c r="A36" s="64" t="s">
        <v>49</v>
      </c>
      <c r="J36" s="13"/>
      <c r="K36" s="13"/>
      <c r="L36" s="13"/>
      <c r="M36" s="13"/>
    </row>
    <row r="37" spans="1:13" x14ac:dyDescent="0.25">
      <c r="A37" s="45"/>
      <c r="B37" s="13"/>
      <c r="C37" s="13"/>
      <c r="D37" s="13"/>
      <c r="E37" s="13"/>
      <c r="F37" s="13"/>
      <c r="G37" s="13"/>
      <c r="H37" s="13"/>
      <c r="I37" s="13"/>
      <c r="J37" s="13"/>
      <c r="K37" s="13"/>
      <c r="L37" s="13"/>
      <c r="M37" s="13"/>
    </row>
    <row r="38" spans="1:13" x14ac:dyDescent="0.25">
      <c r="B38" s="13"/>
      <c r="C38" s="13"/>
      <c r="D38" s="13"/>
      <c r="E38" s="13"/>
      <c r="F38" s="13"/>
      <c r="G38" s="13"/>
      <c r="H38" s="13"/>
      <c r="I38" s="13"/>
      <c r="J38" s="13"/>
      <c r="K38" s="13"/>
    </row>
    <row r="39" spans="1:13" x14ac:dyDescent="0.25">
      <c r="J39" s="13"/>
      <c r="K39" s="13"/>
    </row>
  </sheetData>
  <mergeCells count="16">
    <mergeCell ref="D5:E5"/>
    <mergeCell ref="F5:G5"/>
    <mergeCell ref="H5:I5"/>
    <mergeCell ref="A5:C6"/>
    <mergeCell ref="B9:B11"/>
    <mergeCell ref="A7:A12"/>
    <mergeCell ref="B14:B15"/>
    <mergeCell ref="A13:A17"/>
    <mergeCell ref="A18:C18"/>
    <mergeCell ref="B20:B21"/>
    <mergeCell ref="B22:B23"/>
    <mergeCell ref="B24:B27"/>
    <mergeCell ref="B28:B30"/>
    <mergeCell ref="B31:B33"/>
    <mergeCell ref="A20:A35"/>
    <mergeCell ref="B34:B35"/>
  </mergeCells>
  <conditionalFormatting sqref="H7:I35">
    <cfRule type="expression" dxfId="77" priority="1">
      <formula>H7&lt;0</formula>
    </cfRule>
  </conditionalFormatting>
  <pageMargins left="0.62992125984252001" right="0.23622047244094499" top="0.78740157480314998" bottom="0.23622047244094499" header="0.31496062992126" footer="0.15748031496063"/>
  <pageSetup paperSize="9" scale="84" orientation="landscape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2C4B9E-18C6-479C-92E5-179BCEEEDA34}">
  <sheetPr codeName="Hoja30">
    <pageSetUpPr fitToPage="1"/>
  </sheetPr>
  <dimension ref="A1:V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  <col min="16" max="19" width="8.85546875" customWidth="1"/>
  </cols>
  <sheetData>
    <row r="1" spans="1:14" ht="19.149999999999999" customHeight="1" x14ac:dyDescent="0.35">
      <c r="A1" s="32" t="s">
        <v>85</v>
      </c>
      <c r="E1" s="5"/>
      <c r="H1" s="4"/>
      <c r="I1" s="4"/>
      <c r="J1" s="4"/>
      <c r="K1" s="4"/>
      <c r="L1" s="4"/>
      <c r="M1" s="4"/>
    </row>
    <row r="2" spans="1:14" ht="15.6" customHeight="1" x14ac:dyDescent="0.3">
      <c r="A2" s="130"/>
      <c r="H2" s="3"/>
      <c r="I2" s="3"/>
      <c r="J2" s="3"/>
      <c r="K2" s="3"/>
      <c r="L2" s="3"/>
      <c r="M2" s="3"/>
    </row>
    <row r="3" spans="1:14" ht="15.6" customHeight="1" x14ac:dyDescent="0.3">
      <c r="H3" s="3"/>
      <c r="I3" s="3"/>
      <c r="J3" s="3"/>
      <c r="K3" s="3"/>
      <c r="L3" s="3"/>
      <c r="M3" s="3"/>
    </row>
    <row r="4" spans="1:14" ht="15.6" customHeight="1" x14ac:dyDescent="0.25">
      <c r="A4" s="31" t="s">
        <v>68</v>
      </c>
    </row>
    <row r="5" spans="1:14" ht="15.6" customHeight="1" x14ac:dyDescent="0.25">
      <c r="A5" s="273" t="s">
        <v>1</v>
      </c>
      <c r="B5" s="260" t="s">
        <v>175</v>
      </c>
      <c r="C5" s="260"/>
      <c r="D5" s="260" t="s">
        <v>0</v>
      </c>
      <c r="E5" s="260"/>
      <c r="F5" s="260"/>
      <c r="G5" s="6"/>
      <c r="M5" s="33"/>
      <c r="N5" s="65" t="str">
        <f>'Resumen general'!I4</f>
        <v>Fecha: 23/06/2025</v>
      </c>
    </row>
    <row r="6" spans="1:14" ht="15.6" customHeight="1" x14ac:dyDescent="0.25">
      <c r="A6" s="273"/>
      <c r="B6" s="155">
        <v>2024</v>
      </c>
      <c r="C6" s="155">
        <v>2025</v>
      </c>
      <c r="D6" s="155">
        <v>2024</v>
      </c>
      <c r="E6" s="155">
        <v>2025</v>
      </c>
      <c r="F6" s="145" t="s">
        <v>7</v>
      </c>
      <c r="G6" s="6"/>
    </row>
    <row r="7" spans="1:14" ht="15.6" customHeight="1" x14ac:dyDescent="0.25">
      <c r="A7" s="179" t="s">
        <v>18</v>
      </c>
      <c r="B7" s="180">
        <v>0</v>
      </c>
      <c r="C7" s="180">
        <v>0</v>
      </c>
      <c r="D7" s="180">
        <v>0</v>
      </c>
      <c r="E7" s="180">
        <v>0</v>
      </c>
      <c r="F7" s="182"/>
      <c r="G7" s="36"/>
    </row>
    <row r="8" spans="1:14" ht="15.6" customHeight="1" x14ac:dyDescent="0.25">
      <c r="A8" s="179" t="s">
        <v>11</v>
      </c>
      <c r="B8" s="180">
        <v>4705</v>
      </c>
      <c r="C8" s="180">
        <v>5152</v>
      </c>
      <c r="D8" s="180">
        <v>17205</v>
      </c>
      <c r="E8" s="180">
        <v>21365</v>
      </c>
      <c r="F8" s="182">
        <f t="shared" ref="F8:F32" si="0">((E8*100)/D8)-100</f>
        <v>24.179017727404826</v>
      </c>
      <c r="G8" s="6"/>
    </row>
    <row r="9" spans="1:14" ht="15.6" customHeight="1" x14ac:dyDescent="0.25">
      <c r="A9" s="179" t="s">
        <v>8</v>
      </c>
      <c r="B9" s="180">
        <v>8875</v>
      </c>
      <c r="C9" s="180">
        <v>8670</v>
      </c>
      <c r="D9" s="180">
        <v>45995</v>
      </c>
      <c r="E9" s="180">
        <v>49390</v>
      </c>
      <c r="F9" s="182">
        <f t="shared" si="0"/>
        <v>7.3812370909881508</v>
      </c>
      <c r="G9" s="6"/>
    </row>
    <row r="10" spans="1:14" ht="15.6" customHeight="1" x14ac:dyDescent="0.25">
      <c r="A10" s="179" t="s">
        <v>10</v>
      </c>
      <c r="B10" s="180">
        <v>0</v>
      </c>
      <c r="C10" s="180">
        <v>0</v>
      </c>
      <c r="D10" s="180">
        <v>0</v>
      </c>
      <c r="E10" s="180">
        <v>0</v>
      </c>
      <c r="F10" s="182"/>
    </row>
    <row r="11" spans="1:14" ht="15.6" customHeight="1" x14ac:dyDescent="0.25">
      <c r="A11" s="179" t="s">
        <v>9</v>
      </c>
      <c r="B11" s="180">
        <v>67242</v>
      </c>
      <c r="C11" s="180">
        <v>80392</v>
      </c>
      <c r="D11" s="180">
        <v>351571</v>
      </c>
      <c r="E11" s="180">
        <v>401394</v>
      </c>
      <c r="F11" s="182">
        <f t="shared" si="0"/>
        <v>14.17153291938186</v>
      </c>
    </row>
    <row r="12" spans="1:14" ht="15.6" customHeight="1" x14ac:dyDescent="0.25">
      <c r="A12" s="179" t="s">
        <v>6</v>
      </c>
      <c r="B12" s="180">
        <v>2061</v>
      </c>
      <c r="C12" s="180">
        <v>2294</v>
      </c>
      <c r="D12" s="180">
        <v>6652</v>
      </c>
      <c r="E12" s="180">
        <v>9381</v>
      </c>
      <c r="F12" s="182">
        <f t="shared" si="0"/>
        <v>41.025255562236907</v>
      </c>
    </row>
    <row r="13" spans="1:14" ht="15.6" customHeight="1" x14ac:dyDescent="0.25">
      <c r="A13" s="179" t="s">
        <v>167</v>
      </c>
      <c r="B13" s="180">
        <v>123965</v>
      </c>
      <c r="C13" s="180">
        <v>124832</v>
      </c>
      <c r="D13" s="180">
        <v>421311</v>
      </c>
      <c r="E13" s="180">
        <v>451566</v>
      </c>
      <c r="F13" s="182">
        <f t="shared" si="0"/>
        <v>7.1811559631721025</v>
      </c>
    </row>
    <row r="14" spans="1:14" ht="15.6" customHeight="1" x14ac:dyDescent="0.25">
      <c r="A14" s="179" t="s">
        <v>150</v>
      </c>
      <c r="B14" s="180">
        <v>35381</v>
      </c>
      <c r="C14" s="180">
        <v>37242</v>
      </c>
      <c r="D14" s="180">
        <v>135946</v>
      </c>
      <c r="E14" s="180">
        <v>147427</v>
      </c>
      <c r="F14" s="182">
        <f t="shared" si="0"/>
        <v>8.4452650317037694</v>
      </c>
    </row>
    <row r="15" spans="1:14" ht="15.6" customHeight="1" x14ac:dyDescent="0.25">
      <c r="A15" s="179" t="s">
        <v>147</v>
      </c>
      <c r="B15" s="180">
        <v>7642</v>
      </c>
      <c r="C15" s="180">
        <v>8291</v>
      </c>
      <c r="D15" s="180">
        <v>16515</v>
      </c>
      <c r="E15" s="180">
        <v>21979</v>
      </c>
      <c r="F15" s="182">
        <f t="shared" si="0"/>
        <v>33.085074174992428</v>
      </c>
    </row>
    <row r="16" spans="1:14" ht="15.6" customHeight="1" x14ac:dyDescent="0.5">
      <c r="A16" s="179" t="s">
        <v>146</v>
      </c>
      <c r="B16" s="180">
        <v>0</v>
      </c>
      <c r="C16" s="180">
        <v>0</v>
      </c>
      <c r="D16" s="180">
        <v>0</v>
      </c>
      <c r="E16" s="180">
        <v>0</v>
      </c>
      <c r="F16" s="182"/>
      <c r="G16" s="1"/>
    </row>
    <row r="17" spans="1:22" ht="15.6" customHeight="1" x14ac:dyDescent="0.35">
      <c r="A17" s="179" t="s">
        <v>152</v>
      </c>
      <c r="B17" s="180">
        <v>0</v>
      </c>
      <c r="C17" s="180">
        <v>0</v>
      </c>
      <c r="D17" s="180">
        <v>0</v>
      </c>
      <c r="E17" s="180">
        <v>0</v>
      </c>
      <c r="F17" s="182"/>
      <c r="G17" s="2"/>
    </row>
    <row r="18" spans="1:22" ht="15.6" customHeight="1" x14ac:dyDescent="0.25">
      <c r="A18" s="179" t="s">
        <v>149</v>
      </c>
      <c r="B18" s="180">
        <v>34321</v>
      </c>
      <c r="C18" s="180">
        <v>39500</v>
      </c>
      <c r="D18" s="180">
        <v>165876</v>
      </c>
      <c r="E18" s="180">
        <v>186639</v>
      </c>
      <c r="F18" s="182">
        <f t="shared" si="0"/>
        <v>12.517181509079066</v>
      </c>
    </row>
    <row r="19" spans="1:22" ht="15.6" customHeight="1" x14ac:dyDescent="0.25">
      <c r="A19" s="179" t="s">
        <v>145</v>
      </c>
      <c r="B19" s="180">
        <v>0</v>
      </c>
      <c r="C19" s="180">
        <v>0</v>
      </c>
      <c r="D19" s="180">
        <v>0</v>
      </c>
      <c r="E19" s="180">
        <v>0</v>
      </c>
      <c r="F19" s="182"/>
    </row>
    <row r="20" spans="1:22" ht="15.6" customHeight="1" x14ac:dyDescent="0.25">
      <c r="A20" s="179" t="s">
        <v>144</v>
      </c>
      <c r="B20" s="180">
        <v>0</v>
      </c>
      <c r="C20" s="180">
        <v>0</v>
      </c>
      <c r="D20" s="180">
        <v>0</v>
      </c>
      <c r="E20" s="180">
        <v>0</v>
      </c>
      <c r="F20" s="182"/>
    </row>
    <row r="21" spans="1:22" ht="15.6" customHeight="1" x14ac:dyDescent="0.25">
      <c r="A21" s="179" t="s">
        <v>151</v>
      </c>
      <c r="B21" s="180">
        <v>2143</v>
      </c>
      <c r="C21" s="180">
        <v>2608</v>
      </c>
      <c r="D21" s="180">
        <v>12837</v>
      </c>
      <c r="E21" s="180">
        <v>10610</v>
      </c>
      <c r="F21" s="182">
        <f t="shared" si="0"/>
        <v>-17.348290098932779</v>
      </c>
    </row>
    <row r="22" spans="1:22" ht="15.6" customHeight="1" x14ac:dyDescent="0.25">
      <c r="A22" s="179" t="s">
        <v>148</v>
      </c>
      <c r="B22" s="180">
        <v>57033</v>
      </c>
      <c r="C22" s="180">
        <v>54403</v>
      </c>
      <c r="D22" s="180">
        <v>246464</v>
      </c>
      <c r="E22" s="180">
        <v>245206</v>
      </c>
      <c r="F22" s="182">
        <f t="shared" si="0"/>
        <v>-0.5104193715917944</v>
      </c>
    </row>
    <row r="23" spans="1:22" ht="15.6" customHeight="1" x14ac:dyDescent="0.25">
      <c r="A23" s="179" t="s">
        <v>142</v>
      </c>
      <c r="B23" s="180">
        <v>4295</v>
      </c>
      <c r="C23" s="180">
        <v>4727</v>
      </c>
      <c r="D23" s="180">
        <v>22792</v>
      </c>
      <c r="E23" s="180">
        <v>24885</v>
      </c>
      <c r="F23" s="182">
        <f t="shared" si="0"/>
        <v>9.1830466830466833</v>
      </c>
    </row>
    <row r="24" spans="1:22" ht="15.6" customHeight="1" x14ac:dyDescent="0.25">
      <c r="A24" s="179" t="s">
        <v>143</v>
      </c>
      <c r="B24" s="180">
        <v>0</v>
      </c>
      <c r="C24" s="180">
        <v>0</v>
      </c>
      <c r="D24" s="180">
        <v>0</v>
      </c>
      <c r="E24" s="180">
        <v>0</v>
      </c>
      <c r="F24" s="182"/>
    </row>
    <row r="25" spans="1:22" ht="15.6" customHeight="1" x14ac:dyDescent="0.25">
      <c r="A25" s="179" t="s">
        <v>141</v>
      </c>
      <c r="B25" s="180">
        <v>8209</v>
      </c>
      <c r="C25" s="180">
        <v>8514</v>
      </c>
      <c r="D25" s="180">
        <v>43550</v>
      </c>
      <c r="E25" s="180">
        <v>44742</v>
      </c>
      <c r="F25" s="182">
        <f t="shared" si="0"/>
        <v>2.7370838117106757</v>
      </c>
    </row>
    <row r="26" spans="1:22" ht="15.6" customHeight="1" x14ac:dyDescent="0.25">
      <c r="A26" s="179" t="s">
        <v>153</v>
      </c>
      <c r="B26" s="180">
        <v>1545</v>
      </c>
      <c r="C26" s="180">
        <v>1926</v>
      </c>
      <c r="D26" s="180">
        <v>11150</v>
      </c>
      <c r="E26" s="180">
        <v>9405</v>
      </c>
      <c r="F26" s="182">
        <f t="shared" si="0"/>
        <v>-15.650224215246638</v>
      </c>
    </row>
    <row r="27" spans="1:22" ht="15.6" customHeight="1" x14ac:dyDescent="0.25">
      <c r="A27" s="179" t="s">
        <v>165</v>
      </c>
      <c r="B27" s="180">
        <v>0</v>
      </c>
      <c r="C27" s="180">
        <v>0</v>
      </c>
      <c r="D27" s="180">
        <v>0</v>
      </c>
      <c r="E27" s="180">
        <v>0</v>
      </c>
      <c r="F27" s="182"/>
    </row>
    <row r="28" spans="1:22" ht="15.6" customHeight="1" x14ac:dyDescent="0.25">
      <c r="A28" s="179" t="s">
        <v>168</v>
      </c>
      <c r="B28" s="180">
        <v>144197</v>
      </c>
      <c r="C28" s="180">
        <v>153667</v>
      </c>
      <c r="D28" s="180">
        <v>685100</v>
      </c>
      <c r="E28" s="180">
        <v>715952</v>
      </c>
      <c r="F28" s="182">
        <f t="shared" si="0"/>
        <v>4.5032841920887421</v>
      </c>
    </row>
    <row r="29" spans="1:22" ht="15.6" customHeight="1" x14ac:dyDescent="0.25">
      <c r="A29" s="179" t="s">
        <v>169</v>
      </c>
      <c r="B29" s="180">
        <v>11449</v>
      </c>
      <c r="C29" s="180">
        <v>11831</v>
      </c>
      <c r="D29" s="180">
        <v>35042</v>
      </c>
      <c r="E29" s="180">
        <v>30684</v>
      </c>
      <c r="F29" s="182">
        <f t="shared" si="0"/>
        <v>-12.436504765709714</v>
      </c>
    </row>
    <row r="30" spans="1:22" ht="15.6" customHeight="1" x14ac:dyDescent="0.25">
      <c r="A30" s="179" t="s">
        <v>170</v>
      </c>
      <c r="B30" s="180">
        <v>0</v>
      </c>
      <c r="C30" s="180">
        <v>0</v>
      </c>
      <c r="D30" s="180">
        <v>0</v>
      </c>
      <c r="E30" s="180">
        <v>0</v>
      </c>
      <c r="F30" s="182"/>
    </row>
    <row r="31" spans="1:22" ht="15.6" customHeight="1" x14ac:dyDescent="0.25">
      <c r="A31" s="179" t="s">
        <v>171</v>
      </c>
      <c r="B31" s="180">
        <v>0</v>
      </c>
      <c r="C31" s="180">
        <v>0</v>
      </c>
      <c r="D31" s="180">
        <v>0</v>
      </c>
      <c r="E31" s="180">
        <v>0</v>
      </c>
      <c r="F31" s="182"/>
    </row>
    <row r="32" spans="1:22" ht="15.6" customHeight="1" x14ac:dyDescent="0.25">
      <c r="A32" s="179" t="s">
        <v>172</v>
      </c>
      <c r="B32" s="180">
        <v>14256</v>
      </c>
      <c r="C32" s="180">
        <v>16009</v>
      </c>
      <c r="D32" s="180">
        <v>73676</v>
      </c>
      <c r="E32" s="180">
        <v>78063</v>
      </c>
      <c r="F32" s="182">
        <f t="shared" si="0"/>
        <v>5.9544492100548325</v>
      </c>
      <c r="P32" s="183"/>
      <c r="Q32" s="183"/>
      <c r="R32" s="184"/>
      <c r="S32" s="184"/>
      <c r="U32" s="183"/>
      <c r="V32" s="183"/>
    </row>
    <row r="33" spans="1:19" ht="15.6" customHeight="1" x14ac:dyDescent="0.25">
      <c r="A33" s="179" t="s">
        <v>173</v>
      </c>
      <c r="B33" s="180">
        <v>0</v>
      </c>
      <c r="C33" s="180">
        <v>0</v>
      </c>
      <c r="D33" s="180">
        <v>0</v>
      </c>
      <c r="E33" s="180">
        <v>0</v>
      </c>
      <c r="F33" s="182"/>
      <c r="P33" s="184"/>
      <c r="Q33" s="184"/>
      <c r="R33" s="183"/>
      <c r="S33" s="183"/>
    </row>
    <row r="34" spans="1:19" ht="15.6" customHeight="1" x14ac:dyDescent="0.25">
      <c r="A34" s="179" t="s">
        <v>174</v>
      </c>
      <c r="B34" s="180">
        <v>0</v>
      </c>
      <c r="C34" s="180">
        <v>0</v>
      </c>
      <c r="D34" s="180">
        <v>0</v>
      </c>
      <c r="E34" s="180">
        <v>0</v>
      </c>
      <c r="F34" s="182"/>
    </row>
    <row r="35" spans="1:19" ht="15.6" customHeight="1" x14ac:dyDescent="0.25">
      <c r="A35" s="147" t="s">
        <v>154</v>
      </c>
      <c r="B35" s="67">
        <f>SUM(B7:B34)</f>
        <v>527319</v>
      </c>
      <c r="C35" s="68">
        <f>SUM(C7:C34)</f>
        <v>560058</v>
      </c>
      <c r="D35" s="169">
        <f>SUM(D7:D34)</f>
        <v>2291682</v>
      </c>
      <c r="E35" s="169">
        <f>SUM(E7:E34)</f>
        <v>2448688</v>
      </c>
      <c r="F35" s="131">
        <f>E35*100/D35-100</f>
        <v>6.8511250688358984</v>
      </c>
    </row>
    <row r="36" spans="1:19" ht="15.6" customHeight="1" x14ac:dyDescent="0.25">
      <c r="A36" s="64" t="s">
        <v>86</v>
      </c>
      <c r="B36" s="63"/>
      <c r="D36" s="63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19" priority="1">
      <formula>MOD(ROW(),2)=0</formula>
    </cfRule>
  </conditionalFormatting>
  <conditionalFormatting sqref="F35">
    <cfRule type="expression" dxfId="18" priority="3">
      <formula>F35&lt;0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5380B0-AD85-48C4-B78C-BBE8604F2DDE}">
  <sheetPr codeName="Hoja31">
    <pageSetUpPr fitToPage="1"/>
  </sheetPr>
  <dimension ref="A1:V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  <col min="16" max="19" width="8.85546875" customWidth="1"/>
  </cols>
  <sheetData>
    <row r="1" spans="1:14" ht="19.149999999999999" customHeight="1" x14ac:dyDescent="0.35">
      <c r="A1" s="32" t="s">
        <v>156</v>
      </c>
      <c r="E1" s="5"/>
      <c r="H1" s="4"/>
      <c r="I1" s="4"/>
      <c r="J1" s="4"/>
      <c r="K1" s="4"/>
      <c r="L1" s="4"/>
      <c r="M1" s="4"/>
    </row>
    <row r="2" spans="1:14" ht="15.6" customHeight="1" x14ac:dyDescent="0.3">
      <c r="A2" s="130"/>
      <c r="H2" s="3"/>
      <c r="I2" s="3"/>
      <c r="J2" s="3"/>
      <c r="K2" s="3"/>
      <c r="L2" s="3"/>
      <c r="M2" s="3"/>
    </row>
    <row r="3" spans="1:14" ht="15.6" customHeight="1" x14ac:dyDescent="0.3">
      <c r="H3" s="3"/>
      <c r="I3" s="3"/>
      <c r="J3" s="3"/>
      <c r="K3" s="3"/>
      <c r="L3" s="3"/>
      <c r="M3" s="3"/>
    </row>
    <row r="4" spans="1:14" ht="15.6" customHeight="1" x14ac:dyDescent="0.25">
      <c r="A4" s="31" t="s">
        <v>68</v>
      </c>
    </row>
    <row r="5" spans="1:14" ht="15.6" customHeight="1" x14ac:dyDescent="0.25">
      <c r="A5" s="273" t="s">
        <v>1</v>
      </c>
      <c r="B5" s="260" t="s">
        <v>175</v>
      </c>
      <c r="C5" s="260"/>
      <c r="D5" s="260" t="s">
        <v>0</v>
      </c>
      <c r="E5" s="260"/>
      <c r="F5" s="260"/>
      <c r="G5" s="6"/>
      <c r="M5" s="33"/>
      <c r="N5" s="65" t="str">
        <f>'Resumen general'!I4</f>
        <v>Fecha: 23/06/2025</v>
      </c>
    </row>
    <row r="6" spans="1:14" ht="15.6" customHeight="1" x14ac:dyDescent="0.25">
      <c r="A6" s="273"/>
      <c r="B6" s="155">
        <v>2024</v>
      </c>
      <c r="C6" s="155">
        <v>2025</v>
      </c>
      <c r="D6" s="155">
        <v>2024</v>
      </c>
      <c r="E6" s="155">
        <v>2025</v>
      </c>
      <c r="F6" s="145" t="s">
        <v>7</v>
      </c>
      <c r="G6" s="6"/>
    </row>
    <row r="7" spans="1:14" ht="15.6" customHeight="1" x14ac:dyDescent="0.25">
      <c r="A7" s="179" t="s">
        <v>18</v>
      </c>
      <c r="B7" s="180">
        <v>0</v>
      </c>
      <c r="C7" s="180">
        <v>0</v>
      </c>
      <c r="D7" s="180">
        <v>0</v>
      </c>
      <c r="E7" s="180">
        <v>0</v>
      </c>
      <c r="F7" s="182"/>
      <c r="G7" s="13"/>
    </row>
    <row r="8" spans="1:14" ht="15.6" customHeight="1" x14ac:dyDescent="0.25">
      <c r="A8" s="179" t="s">
        <v>11</v>
      </c>
      <c r="B8" s="180">
        <v>382</v>
      </c>
      <c r="C8" s="180">
        <v>1116</v>
      </c>
      <c r="D8" s="180">
        <v>1174</v>
      </c>
      <c r="E8" s="180">
        <v>3654</v>
      </c>
      <c r="F8" s="182">
        <f t="shared" ref="F8:F34" si="0">((E8*100)/D8)-100</f>
        <v>211.24361158432708</v>
      </c>
      <c r="G8" s="6"/>
    </row>
    <row r="9" spans="1:14" ht="15.6" customHeight="1" x14ac:dyDescent="0.25">
      <c r="A9" s="179" t="s">
        <v>8</v>
      </c>
      <c r="B9" s="180">
        <v>263</v>
      </c>
      <c r="C9" s="180">
        <v>188</v>
      </c>
      <c r="D9" s="180">
        <v>2092</v>
      </c>
      <c r="E9" s="180">
        <v>1687</v>
      </c>
      <c r="F9" s="182">
        <f t="shared" si="0"/>
        <v>-19.359464627151056</v>
      </c>
      <c r="G9" s="6"/>
    </row>
    <row r="10" spans="1:14" ht="15.6" customHeight="1" x14ac:dyDescent="0.25">
      <c r="A10" s="179" t="s">
        <v>10</v>
      </c>
      <c r="B10" s="180">
        <v>0</v>
      </c>
      <c r="C10" s="180">
        <v>0</v>
      </c>
      <c r="D10" s="180">
        <v>0</v>
      </c>
      <c r="E10" s="180">
        <v>0</v>
      </c>
      <c r="F10" s="182"/>
    </row>
    <row r="11" spans="1:14" ht="15.6" customHeight="1" x14ac:dyDescent="0.25">
      <c r="A11" s="179" t="s">
        <v>9</v>
      </c>
      <c r="B11" s="180">
        <v>366</v>
      </c>
      <c r="C11" s="180">
        <v>591</v>
      </c>
      <c r="D11" s="180">
        <v>1754</v>
      </c>
      <c r="E11" s="180">
        <v>2362</v>
      </c>
      <c r="F11" s="182">
        <f t="shared" si="0"/>
        <v>34.663625997719492</v>
      </c>
    </row>
    <row r="12" spans="1:14" ht="15.6" customHeight="1" x14ac:dyDescent="0.25">
      <c r="A12" s="179" t="s">
        <v>6</v>
      </c>
      <c r="B12" s="180">
        <v>2015</v>
      </c>
      <c r="C12" s="180">
        <v>2072</v>
      </c>
      <c r="D12" s="180">
        <v>16119</v>
      </c>
      <c r="E12" s="180">
        <v>15339</v>
      </c>
      <c r="F12" s="182">
        <f t="shared" si="0"/>
        <v>-4.8390098641354911</v>
      </c>
    </row>
    <row r="13" spans="1:14" ht="15.6" customHeight="1" x14ac:dyDescent="0.25">
      <c r="A13" s="179" t="s">
        <v>167</v>
      </c>
      <c r="B13" s="180">
        <v>13150</v>
      </c>
      <c r="C13" s="180">
        <v>28699</v>
      </c>
      <c r="D13" s="180">
        <v>57729</v>
      </c>
      <c r="E13" s="180">
        <v>68732</v>
      </c>
      <c r="F13" s="182">
        <f t="shared" si="0"/>
        <v>19.059744669057153</v>
      </c>
    </row>
    <row r="14" spans="1:14" ht="15.6" customHeight="1" x14ac:dyDescent="0.25">
      <c r="A14" s="179" t="s">
        <v>150</v>
      </c>
      <c r="B14" s="180">
        <v>77134</v>
      </c>
      <c r="C14" s="180">
        <v>72003</v>
      </c>
      <c r="D14" s="180">
        <v>323563</v>
      </c>
      <c r="E14" s="180">
        <v>300880</v>
      </c>
      <c r="F14" s="182">
        <f t="shared" si="0"/>
        <v>-7.0103812858701389</v>
      </c>
    </row>
    <row r="15" spans="1:14" ht="15.6" customHeight="1" x14ac:dyDescent="0.25">
      <c r="A15" s="179" t="s">
        <v>147</v>
      </c>
      <c r="B15" s="180">
        <v>2937</v>
      </c>
      <c r="C15" s="180">
        <v>2922</v>
      </c>
      <c r="D15" s="180">
        <v>10447</v>
      </c>
      <c r="E15" s="180">
        <v>9683</v>
      </c>
      <c r="F15" s="182">
        <f t="shared" si="0"/>
        <v>-7.313104240451807</v>
      </c>
    </row>
    <row r="16" spans="1:14" ht="15.6" customHeight="1" x14ac:dyDescent="0.5">
      <c r="A16" s="179" t="s">
        <v>146</v>
      </c>
      <c r="B16" s="180">
        <v>28</v>
      </c>
      <c r="C16" s="180">
        <v>0</v>
      </c>
      <c r="D16" s="180">
        <v>2038</v>
      </c>
      <c r="E16" s="180">
        <v>288</v>
      </c>
      <c r="F16" s="182">
        <f t="shared" si="0"/>
        <v>-85.868498527968598</v>
      </c>
      <c r="G16" s="1"/>
    </row>
    <row r="17" spans="1:22" ht="15.6" customHeight="1" x14ac:dyDescent="0.35">
      <c r="A17" s="179" t="s">
        <v>152</v>
      </c>
      <c r="B17" s="180">
        <v>41</v>
      </c>
      <c r="C17" s="180">
        <v>1</v>
      </c>
      <c r="D17" s="180">
        <v>220</v>
      </c>
      <c r="E17" s="180">
        <v>55</v>
      </c>
      <c r="F17" s="182">
        <f t="shared" si="0"/>
        <v>-75</v>
      </c>
      <c r="G17" s="2"/>
    </row>
    <row r="18" spans="1:22" ht="15.6" customHeight="1" x14ac:dyDescent="0.25">
      <c r="A18" s="179" t="s">
        <v>149</v>
      </c>
      <c r="B18" s="180">
        <v>252</v>
      </c>
      <c r="C18" s="180">
        <v>138</v>
      </c>
      <c r="D18" s="180">
        <v>984</v>
      </c>
      <c r="E18" s="180">
        <v>634</v>
      </c>
      <c r="F18" s="182">
        <f t="shared" si="0"/>
        <v>-35.569105691056905</v>
      </c>
    </row>
    <row r="19" spans="1:22" ht="15.6" customHeight="1" x14ac:dyDescent="0.25">
      <c r="A19" s="179" t="s">
        <v>145</v>
      </c>
      <c r="B19" s="180">
        <v>0</v>
      </c>
      <c r="C19" s="180">
        <v>0</v>
      </c>
      <c r="D19" s="180">
        <v>0</v>
      </c>
      <c r="E19" s="180">
        <v>3251</v>
      </c>
      <c r="F19" s="182"/>
    </row>
    <row r="20" spans="1:22" ht="15.6" customHeight="1" x14ac:dyDescent="0.25">
      <c r="A20" s="179" t="s">
        <v>144</v>
      </c>
      <c r="B20" s="180">
        <v>1</v>
      </c>
      <c r="C20" s="180">
        <v>0</v>
      </c>
      <c r="D20" s="180">
        <v>7</v>
      </c>
      <c r="E20" s="180">
        <v>145</v>
      </c>
      <c r="F20" s="182">
        <f t="shared" si="0"/>
        <v>1971.4285714285716</v>
      </c>
    </row>
    <row r="21" spans="1:22" ht="15.6" customHeight="1" x14ac:dyDescent="0.25">
      <c r="A21" s="179" t="s">
        <v>151</v>
      </c>
      <c r="B21" s="180">
        <v>635</v>
      </c>
      <c r="C21" s="180">
        <v>1473</v>
      </c>
      <c r="D21" s="180">
        <v>8271</v>
      </c>
      <c r="E21" s="180">
        <v>7279</v>
      </c>
      <c r="F21" s="182">
        <f t="shared" si="0"/>
        <v>-11.993712973038328</v>
      </c>
    </row>
    <row r="22" spans="1:22" ht="15.6" customHeight="1" x14ac:dyDescent="0.25">
      <c r="A22" s="179" t="s">
        <v>148</v>
      </c>
      <c r="B22" s="180">
        <v>19505</v>
      </c>
      <c r="C22" s="180">
        <v>16020</v>
      </c>
      <c r="D22" s="180">
        <v>131824</v>
      </c>
      <c r="E22" s="180">
        <v>207075</v>
      </c>
      <c r="F22" s="182">
        <f t="shared" si="0"/>
        <v>57.084445927903886</v>
      </c>
    </row>
    <row r="23" spans="1:22" ht="15.6" customHeight="1" x14ac:dyDescent="0.25">
      <c r="A23" s="179" t="s">
        <v>142</v>
      </c>
      <c r="B23" s="180">
        <v>7557</v>
      </c>
      <c r="C23" s="180">
        <v>10664</v>
      </c>
      <c r="D23" s="180">
        <v>42661</v>
      </c>
      <c r="E23" s="180">
        <v>52114</v>
      </c>
      <c r="F23" s="182">
        <f t="shared" si="0"/>
        <v>22.158411664049126</v>
      </c>
    </row>
    <row r="24" spans="1:22" ht="15.6" customHeight="1" x14ac:dyDescent="0.25">
      <c r="A24" s="179" t="s">
        <v>143</v>
      </c>
      <c r="B24" s="180">
        <v>4</v>
      </c>
      <c r="C24" s="180">
        <v>67</v>
      </c>
      <c r="D24" s="180">
        <v>204</v>
      </c>
      <c r="E24" s="180">
        <v>275</v>
      </c>
      <c r="F24" s="182">
        <f t="shared" si="0"/>
        <v>34.803921568627459</v>
      </c>
    </row>
    <row r="25" spans="1:22" ht="15.6" customHeight="1" x14ac:dyDescent="0.25">
      <c r="A25" s="179" t="s">
        <v>141</v>
      </c>
      <c r="B25" s="180">
        <v>160</v>
      </c>
      <c r="C25" s="180">
        <v>240</v>
      </c>
      <c r="D25" s="180">
        <v>11638</v>
      </c>
      <c r="E25" s="180">
        <v>912</v>
      </c>
      <c r="F25" s="182">
        <f t="shared" si="0"/>
        <v>-92.163601993469669</v>
      </c>
    </row>
    <row r="26" spans="1:22" ht="15.6" customHeight="1" x14ac:dyDescent="0.25">
      <c r="A26" s="179" t="s">
        <v>153</v>
      </c>
      <c r="B26" s="180">
        <v>3</v>
      </c>
      <c r="C26" s="180">
        <v>0</v>
      </c>
      <c r="D26" s="180">
        <v>1561</v>
      </c>
      <c r="E26" s="180">
        <v>2138</v>
      </c>
      <c r="F26" s="182">
        <f t="shared" si="0"/>
        <v>36.963484945547719</v>
      </c>
    </row>
    <row r="27" spans="1:22" ht="15.6" customHeight="1" x14ac:dyDescent="0.25">
      <c r="A27" s="179" t="s">
        <v>165</v>
      </c>
      <c r="B27" s="180">
        <v>21512</v>
      </c>
      <c r="C27" s="180">
        <v>18174</v>
      </c>
      <c r="D27" s="180">
        <v>106427</v>
      </c>
      <c r="E27" s="180">
        <v>84396</v>
      </c>
      <c r="F27" s="182">
        <f t="shared" si="0"/>
        <v>-20.700574102436406</v>
      </c>
    </row>
    <row r="28" spans="1:22" ht="15.6" customHeight="1" x14ac:dyDescent="0.25">
      <c r="A28" s="179" t="s">
        <v>168</v>
      </c>
      <c r="B28" s="180">
        <v>7148</v>
      </c>
      <c r="C28" s="180">
        <v>7508</v>
      </c>
      <c r="D28" s="180">
        <v>33217</v>
      </c>
      <c r="E28" s="180">
        <v>36106</v>
      </c>
      <c r="F28" s="182">
        <f t="shared" si="0"/>
        <v>8.6973537646385921</v>
      </c>
    </row>
    <row r="29" spans="1:22" ht="15.6" customHeight="1" x14ac:dyDescent="0.25">
      <c r="A29" s="179" t="s">
        <v>169</v>
      </c>
      <c r="B29" s="180">
        <v>37165</v>
      </c>
      <c r="C29" s="180">
        <v>33286</v>
      </c>
      <c r="D29" s="180">
        <v>158861</v>
      </c>
      <c r="E29" s="180">
        <v>162897</v>
      </c>
      <c r="F29" s="182">
        <f t="shared" si="0"/>
        <v>2.5405857951290756</v>
      </c>
    </row>
    <row r="30" spans="1:22" ht="15.6" customHeight="1" x14ac:dyDescent="0.25">
      <c r="A30" s="179" t="s">
        <v>170</v>
      </c>
      <c r="B30" s="180">
        <v>1678</v>
      </c>
      <c r="C30" s="180">
        <v>551</v>
      </c>
      <c r="D30" s="180">
        <v>3892</v>
      </c>
      <c r="E30" s="180">
        <v>7594</v>
      </c>
      <c r="F30" s="182">
        <f t="shared" si="0"/>
        <v>95.118191161356634</v>
      </c>
    </row>
    <row r="31" spans="1:22" ht="15.6" customHeight="1" x14ac:dyDescent="0.25">
      <c r="A31" s="179" t="s">
        <v>171</v>
      </c>
      <c r="B31" s="180">
        <v>24398</v>
      </c>
      <c r="C31" s="180">
        <v>22514</v>
      </c>
      <c r="D31" s="180">
        <v>105749</v>
      </c>
      <c r="E31" s="180">
        <v>110634</v>
      </c>
      <c r="F31" s="182">
        <f t="shared" si="0"/>
        <v>4.6194290253335737</v>
      </c>
    </row>
    <row r="32" spans="1:22" ht="15.6" customHeight="1" x14ac:dyDescent="0.25">
      <c r="A32" s="179" t="s">
        <v>172</v>
      </c>
      <c r="B32" s="180">
        <v>58167</v>
      </c>
      <c r="C32" s="180">
        <v>44289</v>
      </c>
      <c r="D32" s="180">
        <v>254279</v>
      </c>
      <c r="E32" s="180">
        <v>202481</v>
      </c>
      <c r="F32" s="182">
        <f t="shared" si="0"/>
        <v>-20.370537873752852</v>
      </c>
      <c r="P32" s="183"/>
      <c r="Q32" s="183"/>
      <c r="R32" s="184"/>
      <c r="S32" s="184"/>
      <c r="U32" s="183"/>
      <c r="V32" s="183"/>
    </row>
    <row r="33" spans="1:19" ht="15.6" customHeight="1" x14ac:dyDescent="0.25">
      <c r="A33" s="179" t="s">
        <v>173</v>
      </c>
      <c r="B33" s="180">
        <v>52201</v>
      </c>
      <c r="C33" s="180">
        <v>63793</v>
      </c>
      <c r="D33" s="180">
        <v>275237</v>
      </c>
      <c r="E33" s="180">
        <v>280325</v>
      </c>
      <c r="F33" s="182">
        <f t="shared" si="0"/>
        <v>1.8485886708545678</v>
      </c>
      <c r="P33" s="184"/>
      <c r="Q33" s="184"/>
      <c r="R33" s="183"/>
      <c r="S33" s="183"/>
    </row>
    <row r="34" spans="1:19" ht="15.6" customHeight="1" x14ac:dyDescent="0.25">
      <c r="A34" s="179" t="s">
        <v>174</v>
      </c>
      <c r="B34" s="180">
        <v>11</v>
      </c>
      <c r="C34" s="180">
        <v>9</v>
      </c>
      <c r="D34" s="180">
        <v>203</v>
      </c>
      <c r="E34" s="180">
        <v>25</v>
      </c>
      <c r="F34" s="182">
        <f t="shared" si="0"/>
        <v>-87.684729064039402</v>
      </c>
    </row>
    <row r="35" spans="1:19" ht="15.6" customHeight="1" x14ac:dyDescent="0.25">
      <c r="A35" s="147" t="s">
        <v>154</v>
      </c>
      <c r="B35" s="67">
        <f>SUM(B7:B34)</f>
        <v>326713</v>
      </c>
      <c r="C35" s="68">
        <f>SUM(C7:C34)</f>
        <v>326318</v>
      </c>
      <c r="D35" s="67">
        <f>SUM(D7:D34)</f>
        <v>1550151</v>
      </c>
      <c r="E35" s="69">
        <f>SUM(E7:E34)</f>
        <v>1560961</v>
      </c>
      <c r="F35" s="131">
        <f>E35*100/D35-100</f>
        <v>0.69735141931334965</v>
      </c>
    </row>
    <row r="36" spans="1:19" ht="15.6" customHeight="1" x14ac:dyDescent="0.25">
      <c r="A36" s="64" t="s">
        <v>157</v>
      </c>
      <c r="B36" s="63"/>
      <c r="D36" s="63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17" priority="1">
      <formula>MOD(ROW(),2)=0</formula>
    </cfRule>
  </conditionalFormatting>
  <conditionalFormatting sqref="F35">
    <cfRule type="expression" dxfId="16" priority="3">
      <formula>F35&lt;0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C7A090-2866-4CFE-A33F-E8D408771A86}">
  <sheetPr>
    <pageSetUpPr fitToPage="1"/>
  </sheetPr>
  <dimension ref="A1:K51"/>
  <sheetViews>
    <sheetView zoomScale="80" zoomScaleNormal="80" workbookViewId="0"/>
  </sheetViews>
  <sheetFormatPr baseColWidth="10" defaultColWidth="11.42578125" defaultRowHeight="15" x14ac:dyDescent="0.25"/>
  <cols>
    <col min="1" max="1" width="32.85546875" style="189" customWidth="1"/>
    <col min="2" max="2" width="18.7109375" style="189" customWidth="1"/>
    <col min="3" max="3" width="22.5703125" style="189" customWidth="1"/>
    <col min="4" max="5" width="15.42578125" style="189" customWidth="1"/>
    <col min="6" max="6" width="15.5703125" style="189" customWidth="1"/>
    <col min="7" max="10" width="15.42578125" style="189" customWidth="1"/>
    <col min="11" max="11" width="11.85546875" style="189" customWidth="1"/>
    <col min="12" max="16384" width="11.42578125" style="189"/>
  </cols>
  <sheetData>
    <row r="1" spans="1:11" x14ac:dyDescent="0.25">
      <c r="A1" s="185"/>
      <c r="B1" s="186"/>
      <c r="C1" s="186"/>
      <c r="D1" s="187"/>
      <c r="E1" s="188"/>
      <c r="F1" s="187"/>
      <c r="H1" s="190"/>
      <c r="J1" s="190"/>
      <c r="K1" s="190"/>
    </row>
    <row r="2" spans="1:11" x14ac:dyDescent="0.25">
      <c r="A2" s="191"/>
      <c r="B2" s="187"/>
      <c r="C2" s="192"/>
      <c r="D2" s="187"/>
      <c r="E2" s="191"/>
      <c r="F2" s="187"/>
      <c r="G2" s="193"/>
      <c r="H2" s="187"/>
      <c r="I2" s="193"/>
      <c r="J2" s="187"/>
      <c r="K2" s="187"/>
    </row>
    <row r="3" spans="1:11" x14ac:dyDescent="0.25">
      <c r="A3" s="191"/>
      <c r="B3" s="186"/>
      <c r="C3" s="192"/>
      <c r="D3" s="187"/>
      <c r="E3" s="193"/>
      <c r="F3" s="187"/>
      <c r="G3" s="193"/>
      <c r="H3" s="187"/>
      <c r="I3" s="193"/>
      <c r="J3" s="187"/>
      <c r="K3" s="187"/>
    </row>
    <row r="4" spans="1:11" x14ac:dyDescent="0.25">
      <c r="A4" s="191"/>
      <c r="B4" s="187"/>
      <c r="C4" s="192"/>
      <c r="D4" s="190"/>
      <c r="E4" s="194"/>
      <c r="F4" s="187"/>
      <c r="G4" s="194"/>
      <c r="H4" s="190"/>
      <c r="I4" s="194"/>
      <c r="J4" s="190"/>
      <c r="K4" s="190"/>
    </row>
    <row r="5" spans="1:11" x14ac:dyDescent="0.25">
      <c r="A5" s="191"/>
      <c r="B5" s="187"/>
      <c r="C5" s="195"/>
      <c r="D5" s="187"/>
      <c r="E5" s="193"/>
      <c r="F5" s="187"/>
      <c r="G5" s="193"/>
      <c r="H5" s="187"/>
      <c r="I5" s="193"/>
      <c r="J5" s="187"/>
      <c r="K5" s="187"/>
    </row>
    <row r="6" spans="1:11" x14ac:dyDescent="0.25">
      <c r="A6" s="191"/>
      <c r="B6" s="187"/>
      <c r="C6" s="196"/>
      <c r="D6" s="187"/>
      <c r="E6" s="193"/>
      <c r="F6" s="187"/>
      <c r="G6" s="193"/>
      <c r="H6" s="187"/>
      <c r="I6" s="193"/>
      <c r="J6" s="187"/>
      <c r="K6" s="187"/>
    </row>
    <row r="7" spans="1:11" x14ac:dyDescent="0.25">
      <c r="A7" s="191"/>
      <c r="B7" s="187"/>
      <c r="C7" s="192"/>
      <c r="D7" s="187"/>
      <c r="E7" s="192"/>
      <c r="F7" s="187"/>
      <c r="G7" s="193"/>
      <c r="H7" s="187"/>
      <c r="I7" s="193"/>
      <c r="J7" s="187"/>
      <c r="K7" s="187"/>
    </row>
    <row r="8" spans="1:11" x14ac:dyDescent="0.25">
      <c r="A8" s="191"/>
      <c r="B8" s="187"/>
      <c r="C8" s="192"/>
      <c r="D8" s="190"/>
      <c r="E8" s="197"/>
      <c r="F8" s="187"/>
      <c r="G8" s="194"/>
      <c r="H8" s="190"/>
      <c r="I8" s="194"/>
      <c r="J8" s="190"/>
      <c r="K8" s="190"/>
    </row>
    <row r="9" spans="1:11" x14ac:dyDescent="0.25">
      <c r="A9" s="191"/>
      <c r="B9" s="187"/>
      <c r="C9" s="195"/>
      <c r="D9" s="187"/>
      <c r="E9" s="192"/>
      <c r="F9" s="187"/>
      <c r="G9" s="193"/>
      <c r="H9" s="187"/>
      <c r="I9" s="193"/>
      <c r="J9" s="187"/>
      <c r="K9" s="187"/>
    </row>
    <row r="10" spans="1:11" x14ac:dyDescent="0.25">
      <c r="A10" s="191"/>
      <c r="B10" s="187"/>
      <c r="C10" s="197"/>
      <c r="D10" s="190"/>
      <c r="E10" s="197"/>
      <c r="F10" s="187"/>
      <c r="G10" s="194"/>
      <c r="H10" s="190"/>
      <c r="I10" s="194"/>
      <c r="J10" s="190"/>
      <c r="K10" s="190"/>
    </row>
    <row r="11" spans="1:11" x14ac:dyDescent="0.25">
      <c r="A11" s="187"/>
      <c r="B11" s="187"/>
      <c r="C11" s="192"/>
      <c r="D11" s="187"/>
      <c r="E11" s="192"/>
      <c r="F11" s="187"/>
      <c r="G11" s="191"/>
      <c r="H11" s="187"/>
      <c r="I11" s="193"/>
      <c r="J11" s="187"/>
      <c r="K11" s="187"/>
    </row>
    <row r="12" spans="1:11" x14ac:dyDescent="0.25">
      <c r="A12" s="185"/>
      <c r="B12" s="186"/>
      <c r="C12" s="195"/>
      <c r="D12" s="186"/>
      <c r="E12" s="195"/>
      <c r="F12" s="186"/>
      <c r="G12" s="185"/>
      <c r="H12" s="186"/>
      <c r="I12" s="198"/>
      <c r="J12" s="186"/>
      <c r="K12" s="186"/>
    </row>
    <row r="13" spans="1:11" x14ac:dyDescent="0.25">
      <c r="A13" s="191"/>
      <c r="B13" s="187"/>
      <c r="C13" s="196"/>
      <c r="D13" s="199"/>
      <c r="E13" s="196"/>
      <c r="F13" s="187"/>
      <c r="G13" s="200"/>
      <c r="H13" s="199"/>
      <c r="J13" s="199"/>
      <c r="K13" s="199"/>
    </row>
    <row r="14" spans="1:11" x14ac:dyDescent="0.25">
      <c r="A14" s="191"/>
      <c r="B14" s="187"/>
      <c r="C14" s="192"/>
      <c r="D14" s="190"/>
      <c r="E14" s="197"/>
      <c r="F14" s="187"/>
      <c r="G14" s="188"/>
      <c r="H14" s="190"/>
      <c r="I14" s="194"/>
      <c r="J14" s="190"/>
      <c r="K14" s="190"/>
    </row>
    <row r="15" spans="1:11" x14ac:dyDescent="0.25">
      <c r="A15" s="191"/>
      <c r="B15" s="187"/>
      <c r="C15" s="192"/>
      <c r="D15" s="187"/>
      <c r="E15" s="192"/>
      <c r="F15" s="187"/>
      <c r="G15" s="191"/>
      <c r="H15" s="187"/>
      <c r="I15" s="193"/>
      <c r="J15" s="187"/>
      <c r="K15" s="187"/>
    </row>
    <row r="16" spans="1:11" x14ac:dyDescent="0.25">
      <c r="A16" s="191"/>
      <c r="B16" s="187"/>
      <c r="C16" s="195"/>
      <c r="D16" s="199"/>
      <c r="E16" s="196"/>
      <c r="F16" s="187"/>
      <c r="H16" s="199"/>
      <c r="J16" s="199"/>
      <c r="K16" s="199"/>
    </row>
    <row r="17" spans="1:11" x14ac:dyDescent="0.25">
      <c r="A17" s="191"/>
      <c r="B17" s="187"/>
      <c r="C17" s="192"/>
      <c r="D17" s="190"/>
      <c r="E17" s="197"/>
      <c r="F17" s="187"/>
      <c r="G17" s="194"/>
      <c r="H17" s="190"/>
      <c r="I17" s="194"/>
      <c r="J17" s="190"/>
      <c r="K17" s="190"/>
    </row>
    <row r="18" spans="1:11" x14ac:dyDescent="0.25">
      <c r="A18" s="191"/>
      <c r="B18" s="187"/>
      <c r="C18" s="192"/>
      <c r="D18" s="187"/>
      <c r="E18" s="187"/>
      <c r="F18" s="187"/>
      <c r="G18" s="193"/>
      <c r="H18" s="187"/>
      <c r="I18" s="193"/>
      <c r="J18" s="187"/>
      <c r="K18" s="187"/>
    </row>
    <row r="19" spans="1:11" x14ac:dyDescent="0.25">
      <c r="A19" s="191"/>
      <c r="B19" s="187"/>
      <c r="C19" s="192"/>
      <c r="D19" s="186"/>
      <c r="E19" s="186"/>
      <c r="F19" s="199"/>
      <c r="H19" s="199"/>
      <c r="J19" s="199"/>
      <c r="K19" s="199"/>
    </row>
    <row r="20" spans="1:11" x14ac:dyDescent="0.25">
      <c r="A20" s="191"/>
      <c r="B20" s="187"/>
      <c r="C20" s="192"/>
      <c r="D20" s="187"/>
      <c r="E20" s="192"/>
      <c r="F20" s="187"/>
      <c r="G20" s="193"/>
      <c r="H20" s="187"/>
      <c r="I20" s="193"/>
      <c r="J20" s="187"/>
      <c r="K20" s="187"/>
    </row>
    <row r="21" spans="1:11" x14ac:dyDescent="0.25">
      <c r="A21" s="191"/>
      <c r="B21" s="187"/>
      <c r="C21" s="198"/>
      <c r="D21" s="199"/>
      <c r="E21" s="196"/>
      <c r="F21" s="199"/>
      <c r="H21" s="199"/>
      <c r="J21" s="199"/>
      <c r="K21" s="199"/>
    </row>
    <row r="22" spans="1:11" x14ac:dyDescent="0.25">
      <c r="A22" s="191"/>
      <c r="B22" s="187"/>
      <c r="C22" s="192"/>
      <c r="D22" s="187"/>
      <c r="E22" s="192"/>
      <c r="F22" s="187"/>
      <c r="G22" s="193"/>
      <c r="H22" s="187"/>
      <c r="I22" s="193"/>
      <c r="J22" s="187"/>
      <c r="K22" s="187"/>
    </row>
    <row r="23" spans="1:11" x14ac:dyDescent="0.25">
      <c r="A23" s="191"/>
      <c r="B23" s="187"/>
      <c r="C23" s="192"/>
      <c r="D23" s="199"/>
      <c r="E23" s="196"/>
      <c r="F23" s="199"/>
      <c r="H23" s="199"/>
      <c r="J23" s="199"/>
      <c r="K23" s="199"/>
    </row>
    <row r="24" spans="1:11" x14ac:dyDescent="0.25">
      <c r="A24" s="191"/>
      <c r="B24" s="187"/>
      <c r="C24" s="192"/>
      <c r="D24" s="187"/>
      <c r="E24" s="192"/>
      <c r="F24" s="187"/>
      <c r="G24" s="193"/>
      <c r="H24" s="187"/>
      <c r="I24" s="193"/>
      <c r="J24" s="187"/>
      <c r="K24" s="187"/>
    </row>
    <row r="25" spans="1:11" x14ac:dyDescent="0.25">
      <c r="A25" s="191"/>
      <c r="B25" s="187"/>
      <c r="C25" s="192"/>
      <c r="D25" s="199"/>
      <c r="E25" s="196"/>
      <c r="F25" s="199"/>
      <c r="H25" s="199"/>
      <c r="J25" s="199"/>
      <c r="K25" s="199"/>
    </row>
    <row r="26" spans="1:11" x14ac:dyDescent="0.25">
      <c r="A26" s="191"/>
      <c r="B26" s="187"/>
      <c r="C26" s="198"/>
      <c r="D26" s="190"/>
      <c r="E26" s="197"/>
      <c r="F26" s="190"/>
      <c r="G26" s="194"/>
      <c r="H26" s="190"/>
      <c r="I26" s="194"/>
      <c r="J26" s="190"/>
      <c r="K26" s="190"/>
    </row>
    <row r="27" spans="1:11" x14ac:dyDescent="0.25">
      <c r="A27" s="191"/>
      <c r="B27" s="187"/>
      <c r="C27" s="197"/>
      <c r="D27" s="187"/>
      <c r="E27" s="192"/>
      <c r="F27" s="187"/>
      <c r="G27" s="193"/>
      <c r="H27" s="187"/>
      <c r="I27" s="193"/>
      <c r="J27" s="187"/>
      <c r="K27" s="187"/>
    </row>
    <row r="28" spans="1:11" ht="39" x14ac:dyDescent="0.7">
      <c r="A28" s="201" t="s">
        <v>176</v>
      </c>
      <c r="B28" s="187"/>
      <c r="C28" s="192"/>
      <c r="D28" s="190"/>
      <c r="E28" s="197"/>
      <c r="F28" s="190"/>
      <c r="G28" s="194"/>
      <c r="H28" s="190"/>
      <c r="I28" s="194"/>
      <c r="J28" s="190"/>
      <c r="K28" s="190"/>
    </row>
    <row r="29" spans="1:11" ht="17.25" x14ac:dyDescent="0.35">
      <c r="A29" s="202"/>
      <c r="B29" s="187"/>
      <c r="C29" s="192"/>
      <c r="D29" s="187"/>
      <c r="E29" s="192"/>
      <c r="F29" s="187"/>
      <c r="G29" s="191"/>
      <c r="H29" s="187"/>
      <c r="I29" s="193"/>
      <c r="J29" s="187"/>
      <c r="K29" s="187"/>
    </row>
    <row r="30" spans="1:11" x14ac:dyDescent="0.25">
      <c r="A30" s="191"/>
      <c r="B30" s="187"/>
      <c r="C30" s="195"/>
      <c r="D30" s="186"/>
      <c r="E30" s="195"/>
      <c r="F30" s="186"/>
      <c r="G30" s="185"/>
      <c r="H30" s="186"/>
      <c r="I30" s="198"/>
      <c r="J30" s="186"/>
      <c r="K30" s="186"/>
    </row>
    <row r="31" spans="1:11" x14ac:dyDescent="0.25">
      <c r="A31" s="191"/>
      <c r="B31" s="187"/>
      <c r="C31" s="192"/>
      <c r="D31" s="199"/>
      <c r="E31" s="196"/>
      <c r="F31" s="199"/>
      <c r="G31" s="200"/>
      <c r="H31" s="199"/>
      <c r="J31" s="199"/>
      <c r="K31" s="199"/>
    </row>
    <row r="32" spans="1:11" x14ac:dyDescent="0.25">
      <c r="A32" s="191"/>
      <c r="B32" s="187"/>
      <c r="C32" s="198"/>
      <c r="D32" s="190"/>
      <c r="E32" s="197"/>
      <c r="F32" s="190"/>
      <c r="G32" s="188"/>
      <c r="H32" s="190"/>
      <c r="I32" s="194"/>
      <c r="J32" s="190"/>
      <c r="K32" s="190"/>
    </row>
    <row r="33" spans="1:11" x14ac:dyDescent="0.25">
      <c r="A33" s="191"/>
      <c r="B33" s="187"/>
      <c r="C33" s="197"/>
      <c r="D33" s="187"/>
      <c r="E33" s="192"/>
      <c r="F33" s="187"/>
      <c r="G33" s="191"/>
      <c r="H33" s="187"/>
      <c r="I33" s="193"/>
      <c r="J33" s="187"/>
      <c r="K33" s="187"/>
    </row>
    <row r="34" spans="1:11" x14ac:dyDescent="0.25">
      <c r="A34" s="191"/>
      <c r="B34" s="187"/>
      <c r="C34" s="192"/>
      <c r="D34" s="187"/>
      <c r="E34" s="192"/>
      <c r="F34" s="187"/>
      <c r="G34" s="191"/>
      <c r="H34" s="187"/>
      <c r="I34" s="193"/>
      <c r="J34" s="187"/>
      <c r="K34" s="187"/>
    </row>
    <row r="35" spans="1:11" x14ac:dyDescent="0.25">
      <c r="A35" s="191"/>
      <c r="B35" s="187"/>
      <c r="D35" s="186"/>
      <c r="E35" s="195"/>
      <c r="F35" s="186"/>
      <c r="G35" s="185"/>
      <c r="H35" s="186"/>
      <c r="I35" s="198"/>
      <c r="J35" s="186"/>
      <c r="K35" s="186"/>
    </row>
    <row r="36" spans="1:11" x14ac:dyDescent="0.25">
      <c r="A36" s="191"/>
      <c r="B36" s="187"/>
      <c r="C36" s="192"/>
      <c r="D36" s="186"/>
      <c r="E36" s="195"/>
      <c r="F36" s="187"/>
      <c r="G36" s="191"/>
      <c r="H36" s="187"/>
      <c r="I36" s="191"/>
      <c r="J36" s="187"/>
      <c r="K36" s="187"/>
    </row>
    <row r="37" spans="1:11" x14ac:dyDescent="0.25">
      <c r="A37" s="191"/>
      <c r="B37" s="187"/>
      <c r="C37" s="192"/>
      <c r="D37" s="186"/>
      <c r="E37" s="195"/>
      <c r="F37" s="186"/>
      <c r="G37" s="185"/>
      <c r="H37" s="199"/>
      <c r="I37" s="200"/>
      <c r="J37" s="199"/>
      <c r="K37" s="199"/>
    </row>
    <row r="38" spans="1:11" x14ac:dyDescent="0.25">
      <c r="A38" s="191"/>
      <c r="B38" s="187"/>
      <c r="C38" s="196"/>
      <c r="D38" s="199"/>
      <c r="E38" s="196"/>
      <c r="F38" s="199"/>
      <c r="G38" s="200"/>
      <c r="H38" s="190"/>
      <c r="I38" s="187"/>
      <c r="J38" s="187"/>
      <c r="K38" s="187"/>
    </row>
    <row r="39" spans="1:11" x14ac:dyDescent="0.25">
      <c r="A39" s="191"/>
      <c r="B39" s="187"/>
      <c r="C39" s="187"/>
      <c r="D39" s="190"/>
      <c r="E39" s="187"/>
      <c r="F39" s="187"/>
      <c r="G39" s="191"/>
      <c r="H39" s="187"/>
      <c r="I39" s="198"/>
      <c r="J39" s="186"/>
      <c r="K39" s="186"/>
    </row>
    <row r="40" spans="1:11" x14ac:dyDescent="0.25">
      <c r="A40" s="191"/>
      <c r="B40" s="187"/>
      <c r="C40" s="187"/>
      <c r="D40" s="187"/>
      <c r="E40" s="186"/>
      <c r="F40" s="186"/>
      <c r="G40" s="185"/>
      <c r="H40" s="199"/>
      <c r="J40" s="199"/>
      <c r="K40" s="199"/>
    </row>
    <row r="41" spans="1:11" x14ac:dyDescent="0.25">
      <c r="A41" s="191"/>
      <c r="B41" s="187"/>
      <c r="C41" s="199"/>
      <c r="D41" s="186"/>
      <c r="F41" s="199"/>
      <c r="G41" s="200"/>
      <c r="H41" s="187"/>
      <c r="I41" s="193"/>
      <c r="J41" s="187"/>
      <c r="K41" s="187"/>
    </row>
    <row r="42" spans="1:11" x14ac:dyDescent="0.25">
      <c r="A42" s="191"/>
      <c r="B42" s="187"/>
      <c r="C42" s="187"/>
      <c r="D42" s="187"/>
      <c r="E42" s="192"/>
      <c r="F42" s="187"/>
      <c r="G42" s="191"/>
      <c r="H42" s="187"/>
      <c r="I42" s="193"/>
      <c r="J42" s="187"/>
      <c r="K42" s="187"/>
    </row>
    <row r="43" spans="1:11" x14ac:dyDescent="0.25">
      <c r="A43" s="185"/>
      <c r="B43" s="187"/>
      <c r="C43" s="190"/>
      <c r="D43" s="197"/>
      <c r="E43" s="199"/>
      <c r="F43" s="199"/>
      <c r="G43" s="191"/>
      <c r="H43" s="187"/>
      <c r="I43" s="193"/>
      <c r="J43" s="187"/>
      <c r="K43" s="187"/>
    </row>
    <row r="44" spans="1:11" x14ac:dyDescent="0.25">
      <c r="A44" s="191"/>
      <c r="B44" s="187"/>
      <c r="C44" s="187"/>
      <c r="D44" s="192"/>
      <c r="E44" s="187"/>
      <c r="F44" s="187"/>
      <c r="G44" s="185"/>
      <c r="H44" s="186"/>
      <c r="I44" s="198"/>
      <c r="J44" s="186"/>
      <c r="K44" s="186"/>
    </row>
    <row r="45" spans="1:11" x14ac:dyDescent="0.25">
      <c r="A45" s="191"/>
      <c r="B45" s="187"/>
      <c r="C45" s="186"/>
      <c r="D45" s="195"/>
      <c r="E45" s="186"/>
      <c r="F45" s="186"/>
      <c r="G45" s="185"/>
      <c r="H45" s="187"/>
      <c r="I45" s="187"/>
      <c r="J45" s="187"/>
      <c r="K45" s="187"/>
    </row>
    <row r="46" spans="1:11" x14ac:dyDescent="0.25">
      <c r="A46" s="188"/>
      <c r="B46" s="190"/>
      <c r="C46" s="190"/>
      <c r="D46" s="197"/>
      <c r="E46" s="190"/>
      <c r="F46" s="190"/>
      <c r="G46" s="188"/>
      <c r="H46" s="190"/>
      <c r="I46" s="194"/>
      <c r="J46" s="190"/>
      <c r="K46" s="190"/>
    </row>
    <row r="47" spans="1:11" x14ac:dyDescent="0.25">
      <c r="A47" s="187"/>
      <c r="B47" s="187"/>
      <c r="C47" s="187"/>
      <c r="D47" s="192"/>
      <c r="E47" s="187"/>
      <c r="F47" s="187"/>
      <c r="G47" s="193"/>
      <c r="H47" s="187"/>
      <c r="I47" s="193"/>
      <c r="J47" s="187"/>
      <c r="K47" s="187"/>
    </row>
    <row r="48" spans="1:11" x14ac:dyDescent="0.25">
      <c r="A48" s="203"/>
      <c r="B48" s="204"/>
      <c r="C48" s="204"/>
      <c r="D48" s="197"/>
      <c r="E48" s="190"/>
      <c r="F48" s="190"/>
      <c r="G48" s="204"/>
      <c r="H48" s="204"/>
      <c r="I48" s="204"/>
      <c r="J48" s="204"/>
      <c r="K48" s="204"/>
    </row>
    <row r="51" spans="8:8" x14ac:dyDescent="0.25">
      <c r="H51" s="205"/>
    </row>
  </sheetData>
  <pageMargins left="0.62992125984252001" right="0.23622047244094499" top="0.47244094488188998" bottom="0.196850393700787" header="0.31496062992126" footer="0.15748031496063"/>
  <pageSetup paperSize="9" scale="71" orientation="landscape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E35831-3D4D-4A49-8313-A4CAEE85F6C8}">
  <sheetPr>
    <pageSetUpPr fitToPage="1"/>
  </sheetPr>
  <dimension ref="A1:AA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27" ht="19.149999999999999" customHeight="1" x14ac:dyDescent="0.35">
      <c r="A1" s="32" t="s">
        <v>178</v>
      </c>
      <c r="E1" s="5"/>
      <c r="H1" s="4"/>
      <c r="I1" s="4"/>
      <c r="J1" s="4"/>
      <c r="K1" s="4"/>
      <c r="L1" s="4"/>
      <c r="M1" s="4"/>
      <c r="AA1" s="38" t="str">
        <f>"Acumulado "&amp;E6</f>
        <v>Acumulado 2025</v>
      </c>
    </row>
    <row r="2" spans="1:27" ht="15.6" customHeight="1" x14ac:dyDescent="0.3">
      <c r="H2" s="3"/>
      <c r="I2" s="3"/>
      <c r="J2" s="3"/>
      <c r="K2" s="3"/>
      <c r="L2" s="3"/>
      <c r="M2" s="3"/>
      <c r="AA2" s="38" t="str">
        <f>"Acumulado "&amp;D6</f>
        <v>Acumulado 2024</v>
      </c>
    </row>
    <row r="3" spans="1:27" ht="15.6" customHeight="1" x14ac:dyDescent="0.3">
      <c r="H3" s="3"/>
      <c r="I3" s="3"/>
      <c r="J3" s="3"/>
      <c r="K3" s="3"/>
      <c r="L3" s="3"/>
      <c r="M3" s="3"/>
    </row>
    <row r="4" spans="1:27" ht="15.6" customHeight="1" x14ac:dyDescent="0.25">
      <c r="A4" s="31" t="s">
        <v>51</v>
      </c>
    </row>
    <row r="5" spans="1:27" ht="15.6" customHeight="1" x14ac:dyDescent="0.25">
      <c r="A5" s="275" t="s">
        <v>1</v>
      </c>
      <c r="B5" s="276" t="s">
        <v>179</v>
      </c>
      <c r="C5" s="276"/>
      <c r="D5" s="276" t="s">
        <v>0</v>
      </c>
      <c r="E5" s="276"/>
      <c r="F5" s="276"/>
      <c r="N5" s="65" t="s">
        <v>180</v>
      </c>
    </row>
    <row r="6" spans="1:27" ht="15.6" customHeight="1" x14ac:dyDescent="0.25">
      <c r="A6" s="275"/>
      <c r="B6" s="206">
        <v>2024</v>
      </c>
      <c r="C6" s="206">
        <v>2025</v>
      </c>
      <c r="D6" s="206">
        <v>2024</v>
      </c>
      <c r="E6" s="206">
        <v>2025</v>
      </c>
      <c r="F6" s="145" t="s">
        <v>181</v>
      </c>
    </row>
    <row r="7" spans="1:27" ht="15.6" customHeight="1" x14ac:dyDescent="0.25">
      <c r="A7" s="207" t="s">
        <v>18</v>
      </c>
      <c r="B7" s="208">
        <v>718371</v>
      </c>
      <c r="C7" s="208">
        <v>830693</v>
      </c>
      <c r="D7" s="208">
        <v>3827744</v>
      </c>
      <c r="E7" s="208">
        <v>3625344</v>
      </c>
      <c r="F7" s="209">
        <v>-5.2877099408946862</v>
      </c>
      <c r="G7" s="6"/>
    </row>
    <row r="8" spans="1:27" s="33" customFormat="1" ht="15.6" customHeight="1" x14ac:dyDescent="0.2">
      <c r="A8" s="207" t="s">
        <v>11</v>
      </c>
      <c r="B8" s="208">
        <v>27221</v>
      </c>
      <c r="C8" s="208">
        <v>35484</v>
      </c>
      <c r="D8" s="208">
        <v>399494</v>
      </c>
      <c r="E8" s="208">
        <v>327988</v>
      </c>
      <c r="F8" s="209">
        <v>-17.899142415155168</v>
      </c>
      <c r="G8" s="210"/>
    </row>
    <row r="9" spans="1:27" ht="15.6" customHeight="1" x14ac:dyDescent="0.25">
      <c r="A9" s="207" t="s">
        <v>8</v>
      </c>
      <c r="B9" s="208">
        <v>70380</v>
      </c>
      <c r="C9" s="208">
        <v>89277</v>
      </c>
      <c r="D9" s="208">
        <v>357809</v>
      </c>
      <c r="E9" s="208">
        <v>397725</v>
      </c>
      <c r="F9" s="209">
        <v>11.15567243976535</v>
      </c>
      <c r="G9" s="6"/>
    </row>
    <row r="10" spans="1:27" ht="15.6" customHeight="1" x14ac:dyDescent="0.25">
      <c r="A10" s="207" t="s">
        <v>10</v>
      </c>
      <c r="B10" s="208">
        <v>254268</v>
      </c>
      <c r="C10" s="208">
        <v>158508</v>
      </c>
      <c r="D10" s="208">
        <v>943951</v>
      </c>
      <c r="E10" s="208">
        <v>735894</v>
      </c>
      <c r="F10" s="209">
        <v>-22.041080522188121</v>
      </c>
    </row>
    <row r="11" spans="1:27" ht="15.6" customHeight="1" x14ac:dyDescent="0.25">
      <c r="A11" s="207" t="s">
        <v>9</v>
      </c>
      <c r="B11" s="208">
        <v>1342165</v>
      </c>
      <c r="C11" s="208">
        <v>1477496</v>
      </c>
      <c r="D11" s="208">
        <v>7607362</v>
      </c>
      <c r="E11" s="208">
        <v>7367694</v>
      </c>
      <c r="F11" s="209">
        <v>-3.1504745008847981</v>
      </c>
    </row>
    <row r="12" spans="1:27" ht="15.6" customHeight="1" x14ac:dyDescent="0.25">
      <c r="A12" s="207" t="s">
        <v>6</v>
      </c>
      <c r="B12" s="208">
        <v>51698</v>
      </c>
      <c r="C12" s="208">
        <v>32194</v>
      </c>
      <c r="D12" s="208">
        <v>472876</v>
      </c>
      <c r="E12" s="208">
        <v>396494</v>
      </c>
      <c r="F12" s="209">
        <v>-16.152648897385362</v>
      </c>
    </row>
    <row r="13" spans="1:27" ht="15.6" customHeight="1" x14ac:dyDescent="0.25">
      <c r="A13" s="207" t="s">
        <v>167</v>
      </c>
      <c r="B13" s="208">
        <v>51398</v>
      </c>
      <c r="C13" s="208">
        <v>58343</v>
      </c>
      <c r="D13" s="208">
        <v>209591</v>
      </c>
      <c r="E13" s="208">
        <v>118783</v>
      </c>
      <c r="F13" s="209">
        <v>-43.326287865414074</v>
      </c>
    </row>
    <row r="14" spans="1:27" ht="15.6" customHeight="1" x14ac:dyDescent="0.25">
      <c r="A14" s="207" t="s">
        <v>150</v>
      </c>
      <c r="B14" s="208">
        <v>1597319</v>
      </c>
      <c r="C14" s="208">
        <v>1686951</v>
      </c>
      <c r="D14" s="208">
        <v>6938281</v>
      </c>
      <c r="E14" s="208">
        <v>7753577</v>
      </c>
      <c r="F14" s="209">
        <v>11.750691561785979</v>
      </c>
    </row>
    <row r="15" spans="1:27" ht="15.6" customHeight="1" x14ac:dyDescent="0.25">
      <c r="A15" s="207" t="s">
        <v>147</v>
      </c>
      <c r="B15" s="208">
        <v>2299719</v>
      </c>
      <c r="C15" s="208">
        <v>1436709</v>
      </c>
      <c r="D15" s="208">
        <v>9971802</v>
      </c>
      <c r="E15" s="208">
        <v>8739078</v>
      </c>
      <c r="F15" s="209">
        <v>-12.36209864576132</v>
      </c>
    </row>
    <row r="16" spans="1:27" ht="15.6" customHeight="1" x14ac:dyDescent="0.5">
      <c r="A16" s="207" t="s">
        <v>146</v>
      </c>
      <c r="B16" s="208">
        <v>2167573</v>
      </c>
      <c r="C16" s="208">
        <v>1957716</v>
      </c>
      <c r="D16" s="208">
        <v>10635169</v>
      </c>
      <c r="E16" s="208">
        <v>10076293</v>
      </c>
      <c r="F16" s="209">
        <v>-5.2549799631768934</v>
      </c>
      <c r="G16" s="1"/>
    </row>
    <row r="17" spans="1:7" ht="15.6" customHeight="1" x14ac:dyDescent="0.35">
      <c r="A17" s="207" t="s">
        <v>152</v>
      </c>
      <c r="B17" s="208">
        <v>1198727</v>
      </c>
      <c r="C17" s="208">
        <v>1059062</v>
      </c>
      <c r="D17" s="208">
        <v>5062994</v>
      </c>
      <c r="E17" s="208">
        <v>5269278</v>
      </c>
      <c r="F17" s="209">
        <v>4.0743481031184254</v>
      </c>
      <c r="G17" s="2"/>
    </row>
    <row r="18" spans="1:7" ht="15.6" customHeight="1" x14ac:dyDescent="0.25">
      <c r="A18" s="207" t="s">
        <v>149</v>
      </c>
      <c r="B18" s="208">
        <v>51356</v>
      </c>
      <c r="C18" s="208">
        <v>62883</v>
      </c>
      <c r="D18" s="208">
        <v>141445</v>
      </c>
      <c r="E18" s="208">
        <v>189095</v>
      </c>
      <c r="F18" s="209">
        <v>33.688005938704087</v>
      </c>
    </row>
    <row r="19" spans="1:7" ht="15.6" customHeight="1" x14ac:dyDescent="0.25">
      <c r="A19" s="207" t="s">
        <v>145</v>
      </c>
      <c r="B19" s="208">
        <v>529338</v>
      </c>
      <c r="C19" s="208">
        <v>464134</v>
      </c>
      <c r="D19" s="208">
        <v>1944382</v>
      </c>
      <c r="E19" s="208">
        <v>1878740</v>
      </c>
      <c r="F19" s="209">
        <v>-3.3759827029873719</v>
      </c>
    </row>
    <row r="20" spans="1:7" ht="15.6" customHeight="1" x14ac:dyDescent="0.25">
      <c r="A20" s="207" t="s">
        <v>144</v>
      </c>
      <c r="B20" s="208">
        <v>1152671</v>
      </c>
      <c r="C20" s="208">
        <v>1048034</v>
      </c>
      <c r="D20" s="208">
        <v>4066881</v>
      </c>
      <c r="E20" s="208">
        <v>5010452</v>
      </c>
      <c r="F20" s="209">
        <v>23.201342748902661</v>
      </c>
    </row>
    <row r="21" spans="1:7" ht="15.6" customHeight="1" x14ac:dyDescent="0.25">
      <c r="A21" s="207" t="s">
        <v>151</v>
      </c>
      <c r="B21" s="208">
        <v>1423704</v>
      </c>
      <c r="C21" s="208">
        <v>1199272</v>
      </c>
      <c r="D21" s="208">
        <v>7178475</v>
      </c>
      <c r="E21" s="208">
        <v>6259357</v>
      </c>
      <c r="F21" s="209">
        <v>-12.803805822267259</v>
      </c>
    </row>
    <row r="22" spans="1:7" ht="15.6" customHeight="1" x14ac:dyDescent="0.25">
      <c r="A22" s="207" t="s">
        <v>148</v>
      </c>
      <c r="B22" s="208">
        <v>186809</v>
      </c>
      <c r="C22" s="208">
        <v>186097</v>
      </c>
      <c r="D22" s="208">
        <v>885749</v>
      </c>
      <c r="E22" s="208">
        <v>815261</v>
      </c>
      <c r="F22" s="209">
        <v>-7.9580106779685877</v>
      </c>
    </row>
    <row r="23" spans="1:7" ht="15.6" customHeight="1" x14ac:dyDescent="0.25">
      <c r="A23" s="207" t="s">
        <v>142</v>
      </c>
      <c r="B23" s="208">
        <v>63715</v>
      </c>
      <c r="C23" s="208">
        <v>43984</v>
      </c>
      <c r="D23" s="208">
        <v>556441</v>
      </c>
      <c r="E23" s="208">
        <v>359613</v>
      </c>
      <c r="F23" s="209">
        <v>-35.372663049631498</v>
      </c>
    </row>
    <row r="24" spans="1:7" ht="15.6" customHeight="1" x14ac:dyDescent="0.25">
      <c r="A24" s="207" t="s">
        <v>143</v>
      </c>
      <c r="B24" s="208">
        <v>204762</v>
      </c>
      <c r="C24" s="208">
        <v>151871</v>
      </c>
      <c r="D24" s="208">
        <v>716936</v>
      </c>
      <c r="E24" s="208">
        <v>674996</v>
      </c>
      <c r="F24" s="209">
        <v>-5.8498945512570231</v>
      </c>
    </row>
    <row r="25" spans="1:7" ht="15.6" customHeight="1" x14ac:dyDescent="0.25">
      <c r="A25" s="207" t="s">
        <v>141</v>
      </c>
      <c r="B25" s="208">
        <v>1</v>
      </c>
      <c r="C25" s="208">
        <v>92</v>
      </c>
      <c r="D25" s="208">
        <v>12</v>
      </c>
      <c r="E25" s="208">
        <v>92</v>
      </c>
      <c r="F25" s="209">
        <v>666.66666666666663</v>
      </c>
    </row>
    <row r="26" spans="1:7" ht="15.6" customHeight="1" x14ac:dyDescent="0.25">
      <c r="A26" s="207" t="s">
        <v>153</v>
      </c>
      <c r="B26" s="208">
        <v>127964</v>
      </c>
      <c r="C26" s="208">
        <v>185971</v>
      </c>
      <c r="D26" s="208">
        <v>606613</v>
      </c>
      <c r="E26" s="208">
        <v>559976</v>
      </c>
      <c r="F26" s="209">
        <v>-7.6880976833664931</v>
      </c>
    </row>
    <row r="27" spans="1:7" ht="15.6" customHeight="1" x14ac:dyDescent="0.25">
      <c r="A27" s="207" t="s">
        <v>165</v>
      </c>
      <c r="B27" s="208">
        <v>185446</v>
      </c>
      <c r="C27" s="208">
        <v>198461</v>
      </c>
      <c r="D27" s="208">
        <v>869366</v>
      </c>
      <c r="E27" s="208">
        <v>939719</v>
      </c>
      <c r="F27" s="209">
        <v>8.0924489800613344</v>
      </c>
    </row>
    <row r="28" spans="1:7" ht="15.6" customHeight="1" x14ac:dyDescent="0.25">
      <c r="A28" s="207" t="s">
        <v>168</v>
      </c>
      <c r="B28" s="208">
        <v>106184</v>
      </c>
      <c r="C28" s="208">
        <v>147903</v>
      </c>
      <c r="D28" s="208">
        <v>375455</v>
      </c>
      <c r="E28" s="208">
        <v>544591</v>
      </c>
      <c r="F28" s="209">
        <v>45.048274759957913</v>
      </c>
    </row>
    <row r="29" spans="1:7" ht="15.6" customHeight="1" x14ac:dyDescent="0.25">
      <c r="A29" s="207" t="s">
        <v>169</v>
      </c>
      <c r="B29" s="208">
        <v>271429</v>
      </c>
      <c r="C29" s="208">
        <v>170216</v>
      </c>
      <c r="D29" s="208">
        <v>1409105</v>
      </c>
      <c r="E29" s="208">
        <v>1145656</v>
      </c>
      <c r="F29" s="209">
        <v>-18.696193683224461</v>
      </c>
    </row>
    <row r="30" spans="1:7" ht="15.6" customHeight="1" x14ac:dyDescent="0.25">
      <c r="A30" s="207" t="s">
        <v>170</v>
      </c>
      <c r="B30" s="208">
        <v>202350</v>
      </c>
      <c r="C30" s="208">
        <v>203012</v>
      </c>
      <c r="D30" s="208">
        <v>934309</v>
      </c>
      <c r="E30" s="208">
        <v>901697</v>
      </c>
      <c r="F30" s="209">
        <v>-3.4904940442615811</v>
      </c>
    </row>
    <row r="31" spans="1:7" ht="15.6" customHeight="1" x14ac:dyDescent="0.25">
      <c r="A31" s="207" t="s">
        <v>171</v>
      </c>
      <c r="B31" s="208">
        <v>2001234</v>
      </c>
      <c r="C31" s="208">
        <v>1478955</v>
      </c>
      <c r="D31" s="208">
        <v>9983850</v>
      </c>
      <c r="E31" s="208">
        <v>8603282</v>
      </c>
      <c r="F31" s="209">
        <v>-13.82801223976722</v>
      </c>
    </row>
    <row r="32" spans="1:7" ht="15.6" customHeight="1" x14ac:dyDescent="0.25">
      <c r="A32" s="207" t="s">
        <v>172</v>
      </c>
      <c r="B32" s="208">
        <v>1460531</v>
      </c>
      <c r="C32" s="208">
        <v>1472104</v>
      </c>
      <c r="D32" s="208">
        <v>6858552</v>
      </c>
      <c r="E32" s="208">
        <v>7127067</v>
      </c>
      <c r="F32" s="209">
        <v>3.9150392094424542</v>
      </c>
    </row>
    <row r="33" spans="1:6" ht="15.6" customHeight="1" x14ac:dyDescent="0.25">
      <c r="A33" s="207" t="s">
        <v>173</v>
      </c>
      <c r="B33" s="208">
        <v>155165</v>
      </c>
      <c r="C33" s="208">
        <v>177524</v>
      </c>
      <c r="D33" s="208">
        <v>707874</v>
      </c>
      <c r="E33" s="208">
        <v>744964</v>
      </c>
      <c r="F33" s="209">
        <v>5.2396330420385482</v>
      </c>
    </row>
    <row r="34" spans="1:6" ht="15.6" customHeight="1" x14ac:dyDescent="0.25">
      <c r="A34" s="207" t="s">
        <v>174</v>
      </c>
      <c r="B34" s="208">
        <v>64168</v>
      </c>
      <c r="C34" s="208">
        <v>59638</v>
      </c>
      <c r="D34" s="208">
        <v>328249</v>
      </c>
      <c r="E34" s="208">
        <v>321604</v>
      </c>
      <c r="F34" s="209">
        <v>-2.024377835119068</v>
      </c>
    </row>
    <row r="35" spans="1:6" ht="15.6" customHeight="1" x14ac:dyDescent="0.25">
      <c r="A35" s="211" t="s">
        <v>154</v>
      </c>
      <c r="B35" s="212">
        <f>SUM(B7:B34)</f>
        <v>17965666</v>
      </c>
      <c r="C35" s="212">
        <f>SUM(C7:C34)</f>
        <v>16072584</v>
      </c>
      <c r="D35" s="212">
        <f>SUM(D7:D34)</f>
        <v>83990767</v>
      </c>
      <c r="E35" s="212">
        <f>SUM(E7:E34)</f>
        <v>80884310</v>
      </c>
      <c r="F35" s="213">
        <f>E35*100/D35-100</f>
        <v>-3.6985696296832202</v>
      </c>
    </row>
    <row r="36" spans="1:6" ht="15.6" customHeight="1" x14ac:dyDescent="0.25">
      <c r="A36" s="45" t="s">
        <v>182</v>
      </c>
    </row>
  </sheetData>
  <mergeCells count="3">
    <mergeCell ref="A5:A6"/>
    <mergeCell ref="B5:C5"/>
    <mergeCell ref="D5:F5"/>
  </mergeCells>
  <conditionalFormatting sqref="A7:F34">
    <cfRule type="expression" dxfId="15" priority="2">
      <formula>MOD(ROW(),2)=0</formula>
    </cfRule>
  </conditionalFormatting>
  <conditionalFormatting sqref="F7:F35">
    <cfRule type="expression" dxfId="14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D5A6A2-583D-4FD1-AEB2-91005075DAC6}">
  <sheetPr>
    <pageSetUpPr fitToPage="1"/>
  </sheetPr>
  <dimension ref="A1:N36"/>
  <sheetViews>
    <sheetView workbookViewId="0"/>
  </sheetViews>
  <sheetFormatPr baseColWidth="10" defaultColWidth="8.85546875" defaultRowHeight="15.6" customHeight="1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32" t="s">
        <v>183</v>
      </c>
      <c r="E1" s="5"/>
      <c r="H1" s="4"/>
      <c r="I1" s="4"/>
      <c r="J1" s="4"/>
      <c r="K1" s="4"/>
      <c r="L1" s="4"/>
      <c r="M1" s="4"/>
    </row>
    <row r="2" spans="1:14" ht="15.6" customHeight="1" x14ac:dyDescent="0.3">
      <c r="H2" s="3"/>
      <c r="I2" s="3"/>
      <c r="J2" s="3"/>
      <c r="K2" s="3"/>
      <c r="L2" s="3"/>
      <c r="M2" s="3"/>
    </row>
    <row r="3" spans="1:14" ht="15.6" customHeight="1" x14ac:dyDescent="0.3">
      <c r="H3" s="3"/>
      <c r="I3" s="3"/>
      <c r="J3" s="3"/>
      <c r="K3" s="3"/>
      <c r="L3" s="3"/>
      <c r="M3" s="3"/>
    </row>
    <row r="4" spans="1:14" ht="15.6" customHeight="1" x14ac:dyDescent="0.25">
      <c r="A4" s="31" t="s">
        <v>51</v>
      </c>
    </row>
    <row r="5" spans="1:14" ht="15.6" customHeight="1" x14ac:dyDescent="0.25">
      <c r="A5" s="275" t="s">
        <v>1</v>
      </c>
      <c r="B5" s="276" t="s">
        <v>179</v>
      </c>
      <c r="C5" s="276"/>
      <c r="D5" s="276" t="s">
        <v>0</v>
      </c>
      <c r="E5" s="276"/>
      <c r="F5" s="276"/>
      <c r="N5" s="65" t="s">
        <v>180</v>
      </c>
    </row>
    <row r="6" spans="1:14" ht="15.6" customHeight="1" x14ac:dyDescent="0.25">
      <c r="A6" s="275"/>
      <c r="B6" s="206">
        <v>2024</v>
      </c>
      <c r="C6" s="206">
        <v>2025</v>
      </c>
      <c r="D6" s="206">
        <v>2024</v>
      </c>
      <c r="E6" s="206">
        <v>2025</v>
      </c>
      <c r="F6" s="145" t="s">
        <v>181</v>
      </c>
    </row>
    <row r="7" spans="1:14" ht="15.6" customHeight="1" x14ac:dyDescent="0.25">
      <c r="A7" s="207" t="s">
        <v>18</v>
      </c>
      <c r="B7" s="208">
        <v>468021</v>
      </c>
      <c r="C7" s="208">
        <v>604860</v>
      </c>
      <c r="D7" s="208">
        <v>2440018</v>
      </c>
      <c r="E7" s="208">
        <v>2412567</v>
      </c>
      <c r="F7" s="209">
        <v>-1.125032684185115</v>
      </c>
      <c r="G7" s="6"/>
    </row>
    <row r="8" spans="1:14" s="33" customFormat="1" ht="15.6" customHeight="1" x14ac:dyDescent="0.2">
      <c r="A8" s="207" t="s">
        <v>11</v>
      </c>
      <c r="B8" s="208">
        <v>0</v>
      </c>
      <c r="C8" s="208">
        <v>0</v>
      </c>
      <c r="D8" s="208">
        <v>5201</v>
      </c>
      <c r="E8" s="208">
        <v>2000</v>
      </c>
      <c r="F8" s="209">
        <v>-61.545856566044989</v>
      </c>
    </row>
    <row r="9" spans="1:14" ht="15.6" customHeight="1" x14ac:dyDescent="0.25">
      <c r="A9" s="207" t="s">
        <v>8</v>
      </c>
      <c r="B9" s="208">
        <v>5200</v>
      </c>
      <c r="C9" s="208">
        <v>5400</v>
      </c>
      <c r="D9" s="208">
        <v>32921</v>
      </c>
      <c r="E9" s="208">
        <v>17432</v>
      </c>
      <c r="F9" s="209">
        <v>-47.048996081528507</v>
      </c>
      <c r="G9" s="6"/>
    </row>
    <row r="10" spans="1:14" ht="15.6" customHeight="1" x14ac:dyDescent="0.25">
      <c r="A10" s="207" t="s">
        <v>10</v>
      </c>
      <c r="B10" s="208">
        <v>29849</v>
      </c>
      <c r="C10" s="208">
        <v>16656</v>
      </c>
      <c r="D10" s="208">
        <v>109196</v>
      </c>
      <c r="E10" s="208">
        <v>115845</v>
      </c>
      <c r="F10" s="209">
        <v>6.089050880984658</v>
      </c>
    </row>
    <row r="11" spans="1:14" ht="15.6" customHeight="1" x14ac:dyDescent="0.25">
      <c r="A11" s="207" t="s">
        <v>9</v>
      </c>
      <c r="B11" s="208">
        <v>841342</v>
      </c>
      <c r="C11" s="208">
        <v>925439</v>
      </c>
      <c r="D11" s="208">
        <v>5107318</v>
      </c>
      <c r="E11" s="208">
        <v>4764986</v>
      </c>
      <c r="F11" s="209">
        <v>-6.7027743328298746</v>
      </c>
    </row>
    <row r="12" spans="1:14" ht="15.6" customHeight="1" x14ac:dyDescent="0.25">
      <c r="A12" s="207" t="s">
        <v>6</v>
      </c>
      <c r="B12" s="208">
        <v>1963</v>
      </c>
      <c r="C12" s="208">
        <v>7574</v>
      </c>
      <c r="D12" s="208">
        <v>18504</v>
      </c>
      <c r="E12" s="208">
        <v>23337</v>
      </c>
      <c r="F12" s="209">
        <v>26.118677042801551</v>
      </c>
    </row>
    <row r="13" spans="1:14" ht="15.6" customHeight="1" x14ac:dyDescent="0.25">
      <c r="A13" s="207" t="s">
        <v>167</v>
      </c>
      <c r="B13" s="208">
        <v>38661</v>
      </c>
      <c r="C13" s="208">
        <v>51348</v>
      </c>
      <c r="D13" s="208">
        <v>159920</v>
      </c>
      <c r="E13" s="208">
        <v>82340</v>
      </c>
      <c r="F13" s="209">
        <v>-48.511755877938967</v>
      </c>
    </row>
    <row r="14" spans="1:14" ht="15.6" customHeight="1" x14ac:dyDescent="0.25">
      <c r="A14" s="207" t="s">
        <v>150</v>
      </c>
      <c r="B14" s="208">
        <v>699889</v>
      </c>
      <c r="C14" s="208">
        <v>811148</v>
      </c>
      <c r="D14" s="208">
        <v>2588843</v>
      </c>
      <c r="E14" s="208">
        <v>3310830</v>
      </c>
      <c r="F14" s="209">
        <v>27.88840420218607</v>
      </c>
    </row>
    <row r="15" spans="1:14" ht="15.6" customHeight="1" x14ac:dyDescent="0.25">
      <c r="A15" s="207" t="s">
        <v>147</v>
      </c>
      <c r="B15" s="208">
        <v>1658119</v>
      </c>
      <c r="C15" s="208">
        <v>879074</v>
      </c>
      <c r="D15" s="208">
        <v>7466424</v>
      </c>
      <c r="E15" s="208">
        <v>6313719</v>
      </c>
      <c r="F15" s="209">
        <v>-15.43851514459933</v>
      </c>
    </row>
    <row r="16" spans="1:14" ht="15.6" customHeight="1" x14ac:dyDescent="0.5">
      <c r="A16" s="207" t="s">
        <v>146</v>
      </c>
      <c r="B16" s="208">
        <v>1564802</v>
      </c>
      <c r="C16" s="208">
        <v>1605905</v>
      </c>
      <c r="D16" s="208">
        <v>8185468</v>
      </c>
      <c r="E16" s="208">
        <v>7940610</v>
      </c>
      <c r="F16" s="209">
        <v>-2.9913744699753271</v>
      </c>
      <c r="G16" s="1"/>
    </row>
    <row r="17" spans="1:7" ht="15.6" customHeight="1" x14ac:dyDescent="0.35">
      <c r="A17" s="207" t="s">
        <v>152</v>
      </c>
      <c r="B17" s="208">
        <v>581523</v>
      </c>
      <c r="C17" s="208">
        <v>606467</v>
      </c>
      <c r="D17" s="208">
        <v>2513661</v>
      </c>
      <c r="E17" s="208">
        <v>2660999</v>
      </c>
      <c r="F17" s="209">
        <v>5.8614904714677181</v>
      </c>
      <c r="G17" s="2"/>
    </row>
    <row r="18" spans="1:7" ht="15.6" customHeight="1" x14ac:dyDescent="0.25">
      <c r="A18" s="207" t="s">
        <v>149</v>
      </c>
      <c r="B18" s="208">
        <v>51160</v>
      </c>
      <c r="C18" s="208">
        <v>62659</v>
      </c>
      <c r="D18" s="208">
        <v>140192</v>
      </c>
      <c r="E18" s="208">
        <v>188426</v>
      </c>
      <c r="F18" s="209">
        <v>34.405672220954131</v>
      </c>
    </row>
    <row r="19" spans="1:7" ht="15.6" customHeight="1" x14ac:dyDescent="0.25">
      <c r="A19" s="207" t="s">
        <v>145</v>
      </c>
      <c r="B19" s="208">
        <v>292142</v>
      </c>
      <c r="C19" s="208">
        <v>231730</v>
      </c>
      <c r="D19" s="208">
        <v>910323</v>
      </c>
      <c r="E19" s="208">
        <v>936125</v>
      </c>
      <c r="F19" s="209">
        <v>2.834378566728518</v>
      </c>
    </row>
    <row r="20" spans="1:7" ht="15.6" customHeight="1" x14ac:dyDescent="0.25">
      <c r="A20" s="207" t="s">
        <v>144</v>
      </c>
      <c r="B20" s="208">
        <v>153677</v>
      </c>
      <c r="C20" s="208">
        <v>92335</v>
      </c>
      <c r="D20" s="208">
        <v>517974</v>
      </c>
      <c r="E20" s="208">
        <v>469166</v>
      </c>
      <c r="F20" s="209">
        <v>-9.4228667848193197</v>
      </c>
    </row>
    <row r="21" spans="1:7" ht="15.6" customHeight="1" x14ac:dyDescent="0.25">
      <c r="A21" s="207" t="s">
        <v>151</v>
      </c>
      <c r="B21" s="208">
        <v>1151435</v>
      </c>
      <c r="C21" s="208">
        <v>1003161</v>
      </c>
      <c r="D21" s="208">
        <v>5802001</v>
      </c>
      <c r="E21" s="208">
        <v>5054086</v>
      </c>
      <c r="F21" s="209">
        <v>-12.890638936463469</v>
      </c>
    </row>
    <row r="22" spans="1:7" ht="15.6" customHeight="1" x14ac:dyDescent="0.25">
      <c r="A22" s="207" t="s">
        <v>148</v>
      </c>
      <c r="B22" s="208">
        <v>139681</v>
      </c>
      <c r="C22" s="208">
        <v>121047</v>
      </c>
      <c r="D22" s="208">
        <v>632492</v>
      </c>
      <c r="E22" s="208">
        <v>491105</v>
      </c>
      <c r="F22" s="209">
        <v>-22.353958627144689</v>
      </c>
    </row>
    <row r="23" spans="1:7" ht="15.6" customHeight="1" x14ac:dyDescent="0.25">
      <c r="A23" s="207" t="s">
        <v>142</v>
      </c>
      <c r="B23" s="208">
        <v>0</v>
      </c>
      <c r="C23" s="208">
        <v>0</v>
      </c>
      <c r="D23" s="208">
        <v>25209</v>
      </c>
      <c r="E23" s="208">
        <v>12659</v>
      </c>
      <c r="F23" s="209">
        <v>-49.783807370383592</v>
      </c>
    </row>
    <row r="24" spans="1:7" ht="15.6" customHeight="1" x14ac:dyDescent="0.25">
      <c r="A24" s="207" t="s">
        <v>143</v>
      </c>
      <c r="B24" s="208">
        <v>0</v>
      </c>
      <c r="C24" s="208">
        <v>0</v>
      </c>
      <c r="D24" s="208">
        <v>0</v>
      </c>
      <c r="E24" s="208">
        <v>0</v>
      </c>
      <c r="F24" s="209"/>
    </row>
    <row r="25" spans="1:7" ht="15.6" customHeight="1" x14ac:dyDescent="0.25">
      <c r="A25" s="207" t="s">
        <v>141</v>
      </c>
      <c r="B25" s="208">
        <v>0</v>
      </c>
      <c r="C25" s="208">
        <v>0</v>
      </c>
      <c r="D25" s="208">
        <v>0</v>
      </c>
      <c r="E25" s="208">
        <v>0</v>
      </c>
      <c r="F25" s="209"/>
    </row>
    <row r="26" spans="1:7" ht="15.6" customHeight="1" x14ac:dyDescent="0.25">
      <c r="A26" s="207" t="s">
        <v>153</v>
      </c>
      <c r="B26" s="208">
        <v>85646</v>
      </c>
      <c r="C26" s="208">
        <v>128771</v>
      </c>
      <c r="D26" s="208">
        <v>413854</v>
      </c>
      <c r="E26" s="208">
        <v>333323</v>
      </c>
      <c r="F26" s="209">
        <v>-19.45879464738772</v>
      </c>
    </row>
    <row r="27" spans="1:7" ht="15.6" customHeight="1" x14ac:dyDescent="0.25">
      <c r="A27" s="207" t="s">
        <v>165</v>
      </c>
      <c r="B27" s="208">
        <v>0</v>
      </c>
      <c r="C27" s="208">
        <v>0</v>
      </c>
      <c r="D27" s="208">
        <v>0</v>
      </c>
      <c r="E27" s="208">
        <v>0</v>
      </c>
      <c r="F27" s="209"/>
    </row>
    <row r="28" spans="1:7" ht="15.6" customHeight="1" x14ac:dyDescent="0.25">
      <c r="A28" s="207" t="s">
        <v>168</v>
      </c>
      <c r="B28" s="208">
        <v>74714</v>
      </c>
      <c r="C28" s="208">
        <v>109153</v>
      </c>
      <c r="D28" s="208">
        <v>184678</v>
      </c>
      <c r="E28" s="208">
        <v>249266</v>
      </c>
      <c r="F28" s="209">
        <v>34.973304887425677</v>
      </c>
    </row>
    <row r="29" spans="1:7" ht="15.6" customHeight="1" x14ac:dyDescent="0.25">
      <c r="A29" s="207" t="s">
        <v>169</v>
      </c>
      <c r="B29" s="208">
        <v>6201</v>
      </c>
      <c r="C29" s="208">
        <v>3021</v>
      </c>
      <c r="D29" s="208">
        <v>66410</v>
      </c>
      <c r="E29" s="208">
        <v>59933</v>
      </c>
      <c r="F29" s="209">
        <v>-9.7530492395723485</v>
      </c>
    </row>
    <row r="30" spans="1:7" ht="15.6" customHeight="1" x14ac:dyDescent="0.25">
      <c r="A30" s="207" t="s">
        <v>170</v>
      </c>
      <c r="B30" s="208">
        <v>69508</v>
      </c>
      <c r="C30" s="208">
        <v>51113</v>
      </c>
      <c r="D30" s="208">
        <v>257187</v>
      </c>
      <c r="E30" s="208">
        <v>175626</v>
      </c>
      <c r="F30" s="209">
        <v>-31.71272264927855</v>
      </c>
    </row>
    <row r="31" spans="1:7" ht="15.6" customHeight="1" x14ac:dyDescent="0.25">
      <c r="A31" s="207" t="s">
        <v>171</v>
      </c>
      <c r="B31" s="208">
        <v>1284899</v>
      </c>
      <c r="C31" s="208">
        <v>1005077</v>
      </c>
      <c r="D31" s="208">
        <v>6050534</v>
      </c>
      <c r="E31" s="208">
        <v>5617207</v>
      </c>
      <c r="F31" s="209">
        <v>-7.1617976198464541</v>
      </c>
    </row>
    <row r="32" spans="1:7" ht="15.6" customHeight="1" x14ac:dyDescent="0.25">
      <c r="A32" s="207" t="s">
        <v>172</v>
      </c>
      <c r="B32" s="208">
        <v>149548</v>
      </c>
      <c r="C32" s="208">
        <v>266068</v>
      </c>
      <c r="D32" s="208">
        <v>998319</v>
      </c>
      <c r="E32" s="208">
        <v>1159657</v>
      </c>
      <c r="F32" s="209">
        <v>16.160966584829101</v>
      </c>
    </row>
    <row r="33" spans="1:6" ht="15.6" customHeight="1" x14ac:dyDescent="0.25">
      <c r="A33" s="207" t="s">
        <v>173</v>
      </c>
      <c r="B33" s="208">
        <v>6000</v>
      </c>
      <c r="C33" s="208">
        <v>0</v>
      </c>
      <c r="D33" s="208">
        <v>15000</v>
      </c>
      <c r="E33" s="208">
        <v>6435</v>
      </c>
      <c r="F33" s="209">
        <v>-57.1</v>
      </c>
    </row>
    <row r="34" spans="1:6" ht="15.6" customHeight="1" x14ac:dyDescent="0.25">
      <c r="A34" s="207" t="s">
        <v>174</v>
      </c>
      <c r="B34" s="208">
        <v>21627</v>
      </c>
      <c r="C34" s="208">
        <v>28119</v>
      </c>
      <c r="D34" s="208">
        <v>125430</v>
      </c>
      <c r="E34" s="208">
        <v>137660</v>
      </c>
      <c r="F34" s="209">
        <v>9.7504584230247957</v>
      </c>
    </row>
    <row r="35" spans="1:6" ht="15.6" customHeight="1" x14ac:dyDescent="0.25">
      <c r="A35" s="211" t="s">
        <v>154</v>
      </c>
      <c r="B35" s="212">
        <f>SUM(B7:B34)</f>
        <v>9375607</v>
      </c>
      <c r="C35" s="212">
        <f>SUM(C7:C34)</f>
        <v>8616125</v>
      </c>
      <c r="D35" s="212">
        <f>SUM(D7:D34)</f>
        <v>44767077</v>
      </c>
      <c r="E35" s="212">
        <f>SUM(E7:E34)</f>
        <v>42535339</v>
      </c>
      <c r="F35" s="213">
        <f>E35*100/D35-100</f>
        <v>-4.9852216172165953</v>
      </c>
    </row>
    <row r="36" spans="1:6" ht="15.6" customHeight="1" x14ac:dyDescent="0.25">
      <c r="A36" s="45" t="s">
        <v>182</v>
      </c>
    </row>
  </sheetData>
  <mergeCells count="3">
    <mergeCell ref="A5:A6"/>
    <mergeCell ref="B5:C5"/>
    <mergeCell ref="D5:F5"/>
  </mergeCells>
  <conditionalFormatting sqref="A7:F34">
    <cfRule type="expression" dxfId="13" priority="2">
      <formula>MOD(ROW(),2)=0</formula>
    </cfRule>
  </conditionalFormatting>
  <conditionalFormatting sqref="F7:F35">
    <cfRule type="expression" dxfId="12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DF3BF5-97F4-46F3-9F35-9BFF9FB7840D}">
  <sheetPr>
    <pageSetUpPr fitToPage="1"/>
  </sheetPr>
  <dimension ref="A1:N36"/>
  <sheetViews>
    <sheetView workbookViewId="0"/>
  </sheetViews>
  <sheetFormatPr baseColWidth="10" defaultColWidth="8.85546875" defaultRowHeight="15.6" customHeight="1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32" t="s">
        <v>184</v>
      </c>
      <c r="E1" s="5"/>
      <c r="H1" s="4"/>
      <c r="I1" s="4"/>
      <c r="J1" s="4"/>
      <c r="K1" s="4"/>
      <c r="L1" s="4"/>
      <c r="M1" s="4"/>
    </row>
    <row r="2" spans="1:14" ht="15.6" customHeight="1" x14ac:dyDescent="0.3">
      <c r="H2" s="3"/>
      <c r="I2" s="3"/>
      <c r="J2" s="3"/>
      <c r="K2" s="3"/>
      <c r="L2" s="3"/>
      <c r="M2" s="3"/>
    </row>
    <row r="3" spans="1:14" ht="15.6" customHeight="1" x14ac:dyDescent="0.3">
      <c r="H3" s="3"/>
      <c r="I3" s="3"/>
      <c r="J3" s="3"/>
      <c r="K3" s="3"/>
      <c r="L3" s="3"/>
      <c r="M3" s="3"/>
    </row>
    <row r="4" spans="1:14" ht="15.6" customHeight="1" x14ac:dyDescent="0.25">
      <c r="A4" s="31" t="s">
        <v>51</v>
      </c>
    </row>
    <row r="5" spans="1:14" ht="15.6" customHeight="1" x14ac:dyDescent="0.25">
      <c r="A5" s="275" t="s">
        <v>1</v>
      </c>
      <c r="B5" s="276" t="s">
        <v>179</v>
      </c>
      <c r="C5" s="276"/>
      <c r="D5" s="276" t="s">
        <v>0</v>
      </c>
      <c r="E5" s="276"/>
      <c r="F5" s="276"/>
      <c r="N5" s="65" t="s">
        <v>180</v>
      </c>
    </row>
    <row r="6" spans="1:14" ht="15.6" customHeight="1" x14ac:dyDescent="0.25">
      <c r="A6" s="275"/>
      <c r="B6" s="206">
        <v>2024</v>
      </c>
      <c r="C6" s="206">
        <v>2025</v>
      </c>
      <c r="D6" s="206">
        <v>2024</v>
      </c>
      <c r="E6" s="206">
        <v>2025</v>
      </c>
      <c r="F6" s="145" t="s">
        <v>181</v>
      </c>
    </row>
    <row r="7" spans="1:14" ht="15.6" customHeight="1" x14ac:dyDescent="0.25">
      <c r="A7" s="207" t="s">
        <v>18</v>
      </c>
      <c r="B7" s="208">
        <v>217412</v>
      </c>
      <c r="C7" s="208">
        <v>204833</v>
      </c>
      <c r="D7" s="208">
        <v>1220092</v>
      </c>
      <c r="E7" s="208">
        <v>1100219</v>
      </c>
      <c r="F7" s="209">
        <v>-9.8249148424872885</v>
      </c>
      <c r="G7" s="6"/>
    </row>
    <row r="8" spans="1:14" ht="15.6" customHeight="1" x14ac:dyDescent="0.25">
      <c r="A8" s="207" t="s">
        <v>11</v>
      </c>
      <c r="B8" s="208">
        <v>22055</v>
      </c>
      <c r="C8" s="208">
        <v>20157</v>
      </c>
      <c r="D8" s="208">
        <v>345764</v>
      </c>
      <c r="E8" s="208">
        <v>237763</v>
      </c>
      <c r="F8" s="209">
        <v>-31.235466965907381</v>
      </c>
    </row>
    <row r="9" spans="1:14" ht="15.6" customHeight="1" x14ac:dyDescent="0.25">
      <c r="A9" s="207" t="s">
        <v>8</v>
      </c>
      <c r="B9" s="208">
        <v>9279</v>
      </c>
      <c r="C9" s="208">
        <v>16917</v>
      </c>
      <c r="D9" s="208">
        <v>95328</v>
      </c>
      <c r="E9" s="208">
        <v>102589</v>
      </c>
      <c r="F9" s="209">
        <v>7.6168596844578786</v>
      </c>
    </row>
    <row r="10" spans="1:14" ht="15.6" customHeight="1" x14ac:dyDescent="0.25">
      <c r="A10" s="207" t="s">
        <v>10</v>
      </c>
      <c r="B10" s="208">
        <v>181085</v>
      </c>
      <c r="C10" s="208">
        <v>130356</v>
      </c>
      <c r="D10" s="208">
        <v>665995</v>
      </c>
      <c r="E10" s="208">
        <v>586198</v>
      </c>
      <c r="F10" s="209">
        <v>-11.981621483644769</v>
      </c>
    </row>
    <row r="11" spans="1:14" ht="15.6" customHeight="1" x14ac:dyDescent="0.25">
      <c r="A11" s="207" t="s">
        <v>9</v>
      </c>
      <c r="B11" s="208">
        <v>0</v>
      </c>
      <c r="C11" s="208">
        <v>24828</v>
      </c>
      <c r="D11" s="208">
        <v>42624</v>
      </c>
      <c r="E11" s="208">
        <v>91047</v>
      </c>
      <c r="F11" s="209">
        <v>113.6050112612613</v>
      </c>
    </row>
    <row r="12" spans="1:14" ht="15.6" customHeight="1" x14ac:dyDescent="0.25">
      <c r="A12" s="207" t="s">
        <v>6</v>
      </c>
      <c r="B12" s="208">
        <v>43891</v>
      </c>
      <c r="C12" s="208">
        <v>17671</v>
      </c>
      <c r="D12" s="208">
        <v>435365</v>
      </c>
      <c r="E12" s="208">
        <v>345938</v>
      </c>
      <c r="F12" s="209">
        <v>-20.540695738058869</v>
      </c>
    </row>
    <row r="13" spans="1:14" ht="15.6" customHeight="1" x14ac:dyDescent="0.25">
      <c r="A13" s="207" t="s">
        <v>167</v>
      </c>
      <c r="B13" s="208">
        <v>9966</v>
      </c>
      <c r="C13" s="208">
        <v>4900</v>
      </c>
      <c r="D13" s="208">
        <v>42756</v>
      </c>
      <c r="E13" s="208">
        <v>31140</v>
      </c>
      <c r="F13" s="209">
        <v>-27.168116755543078</v>
      </c>
    </row>
    <row r="14" spans="1:14" ht="15.6" customHeight="1" x14ac:dyDescent="0.25">
      <c r="A14" s="207" t="s">
        <v>150</v>
      </c>
      <c r="B14" s="208">
        <v>185951</v>
      </c>
      <c r="C14" s="208">
        <v>126812</v>
      </c>
      <c r="D14" s="208">
        <v>1061451</v>
      </c>
      <c r="E14" s="208">
        <v>942290</v>
      </c>
      <c r="F14" s="209">
        <v>-11.226236538474231</v>
      </c>
    </row>
    <row r="15" spans="1:14" ht="15.6" customHeight="1" x14ac:dyDescent="0.25">
      <c r="A15" s="207" t="s">
        <v>147</v>
      </c>
      <c r="B15" s="208">
        <v>242748</v>
      </c>
      <c r="C15" s="208">
        <v>194894</v>
      </c>
      <c r="D15" s="208">
        <v>897001</v>
      </c>
      <c r="E15" s="208">
        <v>874600</v>
      </c>
      <c r="F15" s="209">
        <v>-2.497321630633635</v>
      </c>
    </row>
    <row r="16" spans="1:14" ht="15.6" customHeight="1" x14ac:dyDescent="0.5">
      <c r="A16" s="207" t="s">
        <v>146</v>
      </c>
      <c r="B16" s="208">
        <v>531139</v>
      </c>
      <c r="C16" s="208">
        <v>297057</v>
      </c>
      <c r="D16" s="208">
        <v>2236942</v>
      </c>
      <c r="E16" s="208">
        <v>1925070</v>
      </c>
      <c r="F16" s="209">
        <v>-13.941890312757319</v>
      </c>
      <c r="G16" s="1"/>
    </row>
    <row r="17" spans="1:7" ht="15.6" customHeight="1" x14ac:dyDescent="0.35">
      <c r="A17" s="207" t="s">
        <v>152</v>
      </c>
      <c r="B17" s="208">
        <v>597940</v>
      </c>
      <c r="C17" s="208">
        <v>443314</v>
      </c>
      <c r="D17" s="208">
        <v>2472005</v>
      </c>
      <c r="E17" s="208">
        <v>2564520</v>
      </c>
      <c r="F17" s="209">
        <v>3.7425086114308068</v>
      </c>
      <c r="G17" s="2"/>
    </row>
    <row r="18" spans="1:7" ht="15.6" customHeight="1" x14ac:dyDescent="0.25">
      <c r="A18" s="207" t="s">
        <v>149</v>
      </c>
      <c r="B18" s="208">
        <v>0</v>
      </c>
      <c r="C18" s="208">
        <v>0</v>
      </c>
      <c r="D18" s="208">
        <v>0</v>
      </c>
      <c r="E18" s="208">
        <v>0</v>
      </c>
      <c r="F18" s="209"/>
    </row>
    <row r="19" spans="1:7" ht="15.6" customHeight="1" x14ac:dyDescent="0.25">
      <c r="A19" s="207" t="s">
        <v>145</v>
      </c>
      <c r="B19" s="208">
        <v>229574</v>
      </c>
      <c r="C19" s="208">
        <v>220783</v>
      </c>
      <c r="D19" s="208">
        <v>993079</v>
      </c>
      <c r="E19" s="208">
        <v>906121</v>
      </c>
      <c r="F19" s="209">
        <v>-8.7564030656171354</v>
      </c>
    </row>
    <row r="20" spans="1:7" ht="15.6" customHeight="1" x14ac:dyDescent="0.25">
      <c r="A20" s="207" t="s">
        <v>144</v>
      </c>
      <c r="B20" s="208">
        <v>921939</v>
      </c>
      <c r="C20" s="208">
        <v>879225</v>
      </c>
      <c r="D20" s="208">
        <v>3183177</v>
      </c>
      <c r="E20" s="208">
        <v>4283790</v>
      </c>
      <c r="F20" s="209">
        <v>34.575928388525057</v>
      </c>
    </row>
    <row r="21" spans="1:7" ht="15.6" customHeight="1" x14ac:dyDescent="0.25">
      <c r="A21" s="207" t="s">
        <v>151</v>
      </c>
      <c r="B21" s="208">
        <v>240531</v>
      </c>
      <c r="C21" s="208">
        <v>185238</v>
      </c>
      <c r="D21" s="208">
        <v>1286940</v>
      </c>
      <c r="E21" s="208">
        <v>1163463</v>
      </c>
      <c r="F21" s="209">
        <v>-9.5946197957946708</v>
      </c>
    </row>
    <row r="22" spans="1:7" ht="15.6" customHeight="1" x14ac:dyDescent="0.25">
      <c r="A22" s="207" t="s">
        <v>148</v>
      </c>
      <c r="B22" s="208">
        <v>7004</v>
      </c>
      <c r="C22" s="208">
        <v>23911</v>
      </c>
      <c r="D22" s="208">
        <v>77682</v>
      </c>
      <c r="E22" s="208">
        <v>140383</v>
      </c>
      <c r="F22" s="209">
        <v>80.714966144023066</v>
      </c>
    </row>
    <row r="23" spans="1:7" ht="15.6" customHeight="1" x14ac:dyDescent="0.25">
      <c r="A23" s="207" t="s">
        <v>142</v>
      </c>
      <c r="B23" s="208">
        <v>43180</v>
      </c>
      <c r="C23" s="208">
        <v>20006</v>
      </c>
      <c r="D23" s="208">
        <v>445530</v>
      </c>
      <c r="E23" s="208">
        <v>272410</v>
      </c>
      <c r="F23" s="209">
        <v>-38.857091553879648</v>
      </c>
    </row>
    <row r="24" spans="1:7" ht="15.6" customHeight="1" x14ac:dyDescent="0.25">
      <c r="A24" s="207" t="s">
        <v>143</v>
      </c>
      <c r="B24" s="208">
        <v>169036</v>
      </c>
      <c r="C24" s="208">
        <v>106928</v>
      </c>
      <c r="D24" s="208">
        <v>569744</v>
      </c>
      <c r="E24" s="208">
        <v>485864</v>
      </c>
      <c r="F24" s="209">
        <v>-14.722401640034819</v>
      </c>
    </row>
    <row r="25" spans="1:7" ht="15.6" customHeight="1" x14ac:dyDescent="0.25">
      <c r="A25" s="207" t="s">
        <v>141</v>
      </c>
      <c r="B25" s="208">
        <v>0</v>
      </c>
      <c r="C25" s="208">
        <v>92</v>
      </c>
      <c r="D25" s="208">
        <v>0</v>
      </c>
      <c r="E25" s="208">
        <v>92</v>
      </c>
      <c r="F25" s="209"/>
    </row>
    <row r="26" spans="1:7" ht="15.6" customHeight="1" x14ac:dyDescent="0.25">
      <c r="A26" s="207" t="s">
        <v>153</v>
      </c>
      <c r="B26" s="208">
        <v>13781</v>
      </c>
      <c r="C26" s="208">
        <v>23950</v>
      </c>
      <c r="D26" s="208">
        <v>61219</v>
      </c>
      <c r="E26" s="208">
        <v>74030</v>
      </c>
      <c r="F26" s="209">
        <v>20.926509743707019</v>
      </c>
    </row>
    <row r="27" spans="1:7" ht="15.6" customHeight="1" x14ac:dyDescent="0.25">
      <c r="A27" s="207" t="s">
        <v>165</v>
      </c>
      <c r="B27" s="208">
        <v>63928</v>
      </c>
      <c r="C27" s="208">
        <v>73868</v>
      </c>
      <c r="D27" s="208">
        <v>281432</v>
      </c>
      <c r="E27" s="208">
        <v>377075</v>
      </c>
      <c r="F27" s="209">
        <v>33.984408311776917</v>
      </c>
    </row>
    <row r="28" spans="1:7" ht="15.6" customHeight="1" x14ac:dyDescent="0.25">
      <c r="A28" s="207" t="s">
        <v>168</v>
      </c>
      <c r="B28" s="208">
        <v>7611</v>
      </c>
      <c r="C28" s="208">
        <v>13325</v>
      </c>
      <c r="D28" s="208">
        <v>50346</v>
      </c>
      <c r="E28" s="208">
        <v>67561</v>
      </c>
      <c r="F28" s="209">
        <v>34.193381797958118</v>
      </c>
    </row>
    <row r="29" spans="1:7" ht="15.6" customHeight="1" x14ac:dyDescent="0.25">
      <c r="A29" s="207" t="s">
        <v>169</v>
      </c>
      <c r="B29" s="208">
        <v>184814</v>
      </c>
      <c r="C29" s="208">
        <v>86927</v>
      </c>
      <c r="D29" s="208">
        <v>992472</v>
      </c>
      <c r="E29" s="208">
        <v>706518</v>
      </c>
      <c r="F29" s="209">
        <v>-28.812298986772419</v>
      </c>
    </row>
    <row r="30" spans="1:7" ht="15.6" customHeight="1" x14ac:dyDescent="0.25">
      <c r="A30" s="207" t="s">
        <v>170</v>
      </c>
      <c r="B30" s="208">
        <v>119063</v>
      </c>
      <c r="C30" s="208">
        <v>129690</v>
      </c>
      <c r="D30" s="208">
        <v>571264</v>
      </c>
      <c r="E30" s="208">
        <v>645164</v>
      </c>
      <c r="F30" s="209">
        <v>12.9362256329823</v>
      </c>
    </row>
    <row r="31" spans="1:7" ht="15.6" customHeight="1" x14ac:dyDescent="0.25">
      <c r="A31" s="207" t="s">
        <v>171</v>
      </c>
      <c r="B31" s="208">
        <v>609961</v>
      </c>
      <c r="C31" s="208">
        <v>363225</v>
      </c>
      <c r="D31" s="208">
        <v>3472978</v>
      </c>
      <c r="E31" s="208">
        <v>2546137</v>
      </c>
      <c r="F31" s="209">
        <v>-26.687211954697091</v>
      </c>
    </row>
    <row r="32" spans="1:7" ht="15.6" customHeight="1" x14ac:dyDescent="0.25">
      <c r="A32" s="207" t="s">
        <v>172</v>
      </c>
      <c r="B32" s="208">
        <v>240801</v>
      </c>
      <c r="C32" s="208">
        <v>142651</v>
      </c>
      <c r="D32" s="208">
        <v>969918</v>
      </c>
      <c r="E32" s="208">
        <v>791101</v>
      </c>
      <c r="F32" s="209">
        <v>-18.43630080068624</v>
      </c>
    </row>
    <row r="33" spans="1:7" ht="15.6" customHeight="1" x14ac:dyDescent="0.25">
      <c r="A33" s="207" t="s">
        <v>173</v>
      </c>
      <c r="B33" s="208">
        <v>6052</v>
      </c>
      <c r="C33" s="208">
        <v>8557</v>
      </c>
      <c r="D33" s="208">
        <v>27776</v>
      </c>
      <c r="E33" s="208">
        <v>26019</v>
      </c>
      <c r="F33" s="209">
        <v>-6.3256048387096797</v>
      </c>
    </row>
    <row r="34" spans="1:7" ht="15.6" customHeight="1" x14ac:dyDescent="0.25">
      <c r="A34" s="207" t="s">
        <v>174</v>
      </c>
      <c r="B34" s="208">
        <v>20947</v>
      </c>
      <c r="C34" s="208">
        <v>10972</v>
      </c>
      <c r="D34" s="208">
        <v>95587</v>
      </c>
      <c r="E34" s="208">
        <v>67525</v>
      </c>
      <c r="F34" s="209">
        <v>-29.357548620628322</v>
      </c>
    </row>
    <row r="35" spans="1:7" s="33" customFormat="1" ht="15.6" customHeight="1" x14ac:dyDescent="0.2">
      <c r="A35" s="211" t="s">
        <v>154</v>
      </c>
      <c r="B35" s="212">
        <f>SUM(B7:B34)</f>
        <v>4919688</v>
      </c>
      <c r="C35" s="212">
        <f>SUM(C7:C34)</f>
        <v>3771087</v>
      </c>
      <c r="D35" s="212">
        <f>SUM(D7:D34)</f>
        <v>22594467</v>
      </c>
      <c r="E35" s="212">
        <f>SUM(E7:E34)</f>
        <v>21354627</v>
      </c>
      <c r="F35" s="213">
        <f>E35*100/D35-100</f>
        <v>-5.4873611313778667</v>
      </c>
      <c r="G35" s="210"/>
    </row>
    <row r="36" spans="1:7" ht="15.6" customHeight="1" x14ac:dyDescent="0.25">
      <c r="A36" s="45" t="s">
        <v>182</v>
      </c>
      <c r="B36" s="142"/>
      <c r="C36" s="142"/>
      <c r="D36" s="142"/>
      <c r="E36" s="142"/>
      <c r="F36" s="142"/>
      <c r="G36" s="6"/>
    </row>
  </sheetData>
  <mergeCells count="3">
    <mergeCell ref="A5:A6"/>
    <mergeCell ref="B5:C5"/>
    <mergeCell ref="D5:F5"/>
  </mergeCells>
  <conditionalFormatting sqref="A7:F34">
    <cfRule type="expression" dxfId="11" priority="2">
      <formula>MOD(ROW(),2)=0</formula>
    </cfRule>
  </conditionalFormatting>
  <conditionalFormatting sqref="F7:F35">
    <cfRule type="expression" dxfId="1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CF6117-9088-48B7-9AAB-EBB33485A104}">
  <sheetPr>
    <pageSetUpPr fitToPage="1"/>
  </sheetPr>
  <dimension ref="A1:N36"/>
  <sheetViews>
    <sheetView workbookViewId="0"/>
  </sheetViews>
  <sheetFormatPr baseColWidth="10" defaultColWidth="8.85546875" defaultRowHeight="15.6" customHeight="1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32" t="s">
        <v>185</v>
      </c>
      <c r="E1" s="5"/>
      <c r="H1" s="4"/>
      <c r="I1" s="4"/>
      <c r="J1" s="4"/>
      <c r="K1" s="4"/>
      <c r="L1" s="4"/>
      <c r="M1" s="4"/>
    </row>
    <row r="2" spans="1:14" ht="15.6" customHeight="1" x14ac:dyDescent="0.3">
      <c r="H2" s="3"/>
      <c r="I2" s="3"/>
      <c r="J2" s="3"/>
      <c r="K2" s="3"/>
      <c r="L2" s="3"/>
      <c r="M2" s="3"/>
    </row>
    <row r="3" spans="1:14" ht="15.6" customHeight="1" x14ac:dyDescent="0.3">
      <c r="H3" s="3"/>
      <c r="I3" s="3"/>
      <c r="J3" s="3"/>
      <c r="K3" s="3"/>
      <c r="L3" s="3"/>
      <c r="M3" s="3"/>
    </row>
    <row r="4" spans="1:14" ht="15.6" customHeight="1" x14ac:dyDescent="0.25">
      <c r="A4" s="31" t="s">
        <v>51</v>
      </c>
    </row>
    <row r="5" spans="1:14" ht="15.6" customHeight="1" x14ac:dyDescent="0.25">
      <c r="A5" s="275" t="s">
        <v>1</v>
      </c>
      <c r="B5" s="276" t="s">
        <v>179</v>
      </c>
      <c r="C5" s="276"/>
      <c r="D5" s="276" t="s">
        <v>0</v>
      </c>
      <c r="E5" s="276"/>
      <c r="F5" s="276"/>
      <c r="N5" s="65" t="s">
        <v>180</v>
      </c>
    </row>
    <row r="6" spans="1:14" ht="15.6" customHeight="1" x14ac:dyDescent="0.25">
      <c r="A6" s="275"/>
      <c r="B6" s="206">
        <v>2024</v>
      </c>
      <c r="C6" s="206">
        <v>2025</v>
      </c>
      <c r="D6" s="206">
        <v>2024</v>
      </c>
      <c r="E6" s="206">
        <v>2025</v>
      </c>
      <c r="F6" s="145" t="s">
        <v>181</v>
      </c>
    </row>
    <row r="7" spans="1:14" ht="15.6" customHeight="1" x14ac:dyDescent="0.25">
      <c r="A7" s="207" t="s">
        <v>18</v>
      </c>
      <c r="B7" s="208">
        <v>32938</v>
      </c>
      <c r="C7" s="208">
        <v>21000</v>
      </c>
      <c r="D7" s="208">
        <v>167634</v>
      </c>
      <c r="E7" s="208">
        <v>112558</v>
      </c>
      <c r="F7" s="209">
        <v>-32.854910101769327</v>
      </c>
      <c r="G7" s="6"/>
    </row>
    <row r="8" spans="1:14" s="33" customFormat="1" ht="15.6" customHeight="1" x14ac:dyDescent="0.2">
      <c r="A8" s="207" t="s">
        <v>11</v>
      </c>
      <c r="B8" s="208">
        <v>5166</v>
      </c>
      <c r="C8" s="208">
        <v>15327</v>
      </c>
      <c r="D8" s="208">
        <v>48529</v>
      </c>
      <c r="E8" s="208">
        <v>88225</v>
      </c>
      <c r="F8" s="209">
        <v>81.798512229800735</v>
      </c>
      <c r="G8" s="210"/>
    </row>
    <row r="9" spans="1:14" ht="15.6" customHeight="1" x14ac:dyDescent="0.25">
      <c r="A9" s="207" t="s">
        <v>8</v>
      </c>
      <c r="B9" s="208">
        <v>55901</v>
      </c>
      <c r="C9" s="208">
        <v>66960</v>
      </c>
      <c r="D9" s="208">
        <v>229560</v>
      </c>
      <c r="E9" s="208">
        <v>277704</v>
      </c>
      <c r="F9" s="209">
        <v>20.972294824882379</v>
      </c>
      <c r="G9" s="214"/>
    </row>
    <row r="10" spans="1:14" ht="15.6" customHeight="1" x14ac:dyDescent="0.25">
      <c r="A10" s="207" t="s">
        <v>10</v>
      </c>
      <c r="B10" s="208">
        <v>43334</v>
      </c>
      <c r="C10" s="208">
        <v>11496</v>
      </c>
      <c r="D10" s="208">
        <v>168760</v>
      </c>
      <c r="E10" s="208">
        <v>33851</v>
      </c>
      <c r="F10" s="209">
        <v>-79.941336809670531</v>
      </c>
      <c r="G10" s="215"/>
    </row>
    <row r="11" spans="1:14" ht="15.6" customHeight="1" x14ac:dyDescent="0.25">
      <c r="A11" s="207" t="s">
        <v>9</v>
      </c>
      <c r="B11" s="208">
        <v>500823</v>
      </c>
      <c r="C11" s="208">
        <v>527229</v>
      </c>
      <c r="D11" s="208">
        <v>2457420</v>
      </c>
      <c r="E11" s="208">
        <v>2511661</v>
      </c>
      <c r="F11" s="209">
        <v>2.207233602721558</v>
      </c>
    </row>
    <row r="12" spans="1:14" ht="15.6" customHeight="1" x14ac:dyDescent="0.25">
      <c r="A12" s="207" t="s">
        <v>6</v>
      </c>
      <c r="B12" s="208">
        <v>5844</v>
      </c>
      <c r="C12" s="208">
        <v>6949</v>
      </c>
      <c r="D12" s="208">
        <v>19007</v>
      </c>
      <c r="E12" s="208">
        <v>27219</v>
      </c>
      <c r="F12" s="209">
        <v>43.205134950281462</v>
      </c>
    </row>
    <row r="13" spans="1:14" ht="15.6" customHeight="1" x14ac:dyDescent="0.25">
      <c r="A13" s="207" t="s">
        <v>167</v>
      </c>
      <c r="B13" s="208">
        <v>2771</v>
      </c>
      <c r="C13" s="208">
        <v>2095</v>
      </c>
      <c r="D13" s="208">
        <v>6915</v>
      </c>
      <c r="E13" s="208">
        <v>5303</v>
      </c>
      <c r="F13" s="209">
        <v>-23.311641359363701</v>
      </c>
    </row>
    <row r="14" spans="1:14" ht="15.6" customHeight="1" x14ac:dyDescent="0.25">
      <c r="A14" s="207" t="s">
        <v>150</v>
      </c>
      <c r="B14" s="208">
        <v>711479</v>
      </c>
      <c r="C14" s="208">
        <v>748991</v>
      </c>
      <c r="D14" s="208">
        <v>3287987</v>
      </c>
      <c r="E14" s="208">
        <v>3500457</v>
      </c>
      <c r="F14" s="209">
        <v>6.4620085176735804</v>
      </c>
    </row>
    <row r="15" spans="1:14" ht="15.6" customHeight="1" x14ac:dyDescent="0.25">
      <c r="A15" s="207" t="s">
        <v>147</v>
      </c>
      <c r="B15" s="208">
        <v>398852</v>
      </c>
      <c r="C15" s="208">
        <v>362741</v>
      </c>
      <c r="D15" s="208">
        <v>1608377</v>
      </c>
      <c r="E15" s="208">
        <v>1550759</v>
      </c>
      <c r="F15" s="209">
        <v>-3.582369058995496</v>
      </c>
    </row>
    <row r="16" spans="1:14" ht="15.6" customHeight="1" x14ac:dyDescent="0.5">
      <c r="A16" s="207" t="s">
        <v>146</v>
      </c>
      <c r="B16" s="208">
        <v>71632</v>
      </c>
      <c r="C16" s="208">
        <v>54754</v>
      </c>
      <c r="D16" s="208">
        <v>212759</v>
      </c>
      <c r="E16" s="208">
        <v>210613</v>
      </c>
      <c r="F16" s="209">
        <v>-1.0086529829525399</v>
      </c>
      <c r="G16" s="1"/>
    </row>
    <row r="17" spans="1:7" ht="15.6" customHeight="1" x14ac:dyDescent="0.35">
      <c r="A17" s="207" t="s">
        <v>152</v>
      </c>
      <c r="B17" s="208">
        <v>19264</v>
      </c>
      <c r="C17" s="208">
        <v>9281</v>
      </c>
      <c r="D17" s="208">
        <v>77328</v>
      </c>
      <c r="E17" s="208">
        <v>43759</v>
      </c>
      <c r="F17" s="209">
        <v>-43.411183529898622</v>
      </c>
      <c r="G17" s="2"/>
    </row>
    <row r="18" spans="1:7" ht="15.6" customHeight="1" x14ac:dyDescent="0.25">
      <c r="A18" s="207" t="s">
        <v>149</v>
      </c>
      <c r="B18" s="208">
        <v>196</v>
      </c>
      <c r="C18" s="208">
        <v>224</v>
      </c>
      <c r="D18" s="208">
        <v>1253</v>
      </c>
      <c r="E18" s="208">
        <v>669</v>
      </c>
      <c r="F18" s="209">
        <v>-46.608140462889068</v>
      </c>
    </row>
    <row r="19" spans="1:7" ht="15.6" customHeight="1" x14ac:dyDescent="0.25">
      <c r="A19" s="207" t="s">
        <v>145</v>
      </c>
      <c r="B19" s="208">
        <v>7622</v>
      </c>
      <c r="C19" s="208">
        <v>11621</v>
      </c>
      <c r="D19" s="208">
        <v>40980</v>
      </c>
      <c r="E19" s="208">
        <v>36494</v>
      </c>
      <c r="F19" s="209">
        <v>-10.94680331869205</v>
      </c>
    </row>
    <row r="20" spans="1:7" ht="15.6" customHeight="1" x14ac:dyDescent="0.25">
      <c r="A20" s="207" t="s">
        <v>144</v>
      </c>
      <c r="B20" s="208">
        <v>77055</v>
      </c>
      <c r="C20" s="208">
        <v>76474</v>
      </c>
      <c r="D20" s="208">
        <v>365730</v>
      </c>
      <c r="E20" s="208">
        <v>257496</v>
      </c>
      <c r="F20" s="209">
        <v>-29.59396275941268</v>
      </c>
    </row>
    <row r="21" spans="1:7" ht="15.6" customHeight="1" x14ac:dyDescent="0.25">
      <c r="A21" s="207" t="s">
        <v>151</v>
      </c>
      <c r="B21" s="208">
        <v>31738</v>
      </c>
      <c r="C21" s="208">
        <v>10873</v>
      </c>
      <c r="D21" s="208">
        <v>89534</v>
      </c>
      <c r="E21" s="208">
        <v>41808</v>
      </c>
      <c r="F21" s="209">
        <v>-53.304889762548306</v>
      </c>
    </row>
    <row r="22" spans="1:7" ht="15.6" customHeight="1" x14ac:dyDescent="0.25">
      <c r="A22" s="207" t="s">
        <v>148</v>
      </c>
      <c r="B22" s="208">
        <v>40124</v>
      </c>
      <c r="C22" s="208">
        <v>41139</v>
      </c>
      <c r="D22" s="208">
        <v>175575</v>
      </c>
      <c r="E22" s="208">
        <v>183773</v>
      </c>
      <c r="F22" s="209">
        <v>4.6692296739285268</v>
      </c>
    </row>
    <row r="23" spans="1:7" ht="15.6" customHeight="1" x14ac:dyDescent="0.25">
      <c r="A23" s="207" t="s">
        <v>142</v>
      </c>
      <c r="B23" s="208">
        <v>20535</v>
      </c>
      <c r="C23" s="208">
        <v>23978</v>
      </c>
      <c r="D23" s="208">
        <v>85702</v>
      </c>
      <c r="E23" s="208">
        <v>74544</v>
      </c>
      <c r="F23" s="209">
        <v>-13.019532799701301</v>
      </c>
    </row>
    <row r="24" spans="1:7" ht="15.6" customHeight="1" x14ac:dyDescent="0.25">
      <c r="A24" s="207" t="s">
        <v>143</v>
      </c>
      <c r="B24" s="208">
        <v>35726</v>
      </c>
      <c r="C24" s="208">
        <v>44943</v>
      </c>
      <c r="D24" s="208">
        <v>147192</v>
      </c>
      <c r="E24" s="208">
        <v>189132</v>
      </c>
      <c r="F24" s="209">
        <v>28.493396380238071</v>
      </c>
    </row>
    <row r="25" spans="1:7" ht="15.6" customHeight="1" x14ac:dyDescent="0.25">
      <c r="A25" s="207" t="s">
        <v>141</v>
      </c>
      <c r="B25" s="208">
        <v>1</v>
      </c>
      <c r="C25" s="208">
        <v>0</v>
      </c>
      <c r="D25" s="208">
        <v>12</v>
      </c>
      <c r="E25" s="208">
        <v>0</v>
      </c>
      <c r="F25" s="209">
        <v>-100</v>
      </c>
    </row>
    <row r="26" spans="1:7" ht="15.6" customHeight="1" x14ac:dyDescent="0.25">
      <c r="A26" s="207" t="s">
        <v>153</v>
      </c>
      <c r="B26" s="208">
        <v>28537</v>
      </c>
      <c r="C26" s="208">
        <v>33250</v>
      </c>
      <c r="D26" s="208">
        <v>131540</v>
      </c>
      <c r="E26" s="208">
        <v>152623</v>
      </c>
      <c r="F26" s="209">
        <v>16.027824235973849</v>
      </c>
    </row>
    <row r="27" spans="1:7" ht="15.6" customHeight="1" x14ac:dyDescent="0.25">
      <c r="A27" s="207" t="s">
        <v>165</v>
      </c>
      <c r="B27" s="208">
        <v>121518</v>
      </c>
      <c r="C27" s="208">
        <v>124593</v>
      </c>
      <c r="D27" s="208">
        <v>587934</v>
      </c>
      <c r="E27" s="208">
        <v>562644</v>
      </c>
      <c r="F27" s="209">
        <v>-4.3015032299543776</v>
      </c>
    </row>
    <row r="28" spans="1:7" ht="15.6" customHeight="1" x14ac:dyDescent="0.25">
      <c r="A28" s="207" t="s">
        <v>168</v>
      </c>
      <c r="B28" s="208">
        <v>23859</v>
      </c>
      <c r="C28" s="208">
        <v>25425</v>
      </c>
      <c r="D28" s="208">
        <v>140431</v>
      </c>
      <c r="E28" s="208">
        <v>227764</v>
      </c>
      <c r="F28" s="209">
        <v>62.189260206079858</v>
      </c>
    </row>
    <row r="29" spans="1:7" ht="15.6" customHeight="1" x14ac:dyDescent="0.25">
      <c r="A29" s="207" t="s">
        <v>169</v>
      </c>
      <c r="B29" s="208">
        <v>80414</v>
      </c>
      <c r="C29" s="208">
        <v>80268</v>
      </c>
      <c r="D29" s="208">
        <v>350223</v>
      </c>
      <c r="E29" s="208">
        <v>379205</v>
      </c>
      <c r="F29" s="209">
        <v>8.2752988809986761</v>
      </c>
    </row>
    <row r="30" spans="1:7" ht="15.6" customHeight="1" x14ac:dyDescent="0.25">
      <c r="A30" s="207" t="s">
        <v>170</v>
      </c>
      <c r="B30" s="208">
        <v>13779</v>
      </c>
      <c r="C30" s="208">
        <v>22209</v>
      </c>
      <c r="D30" s="208">
        <v>105858</v>
      </c>
      <c r="E30" s="208">
        <v>80907</v>
      </c>
      <c r="F30" s="209">
        <v>-23.570254491866461</v>
      </c>
    </row>
    <row r="31" spans="1:7" ht="15.6" customHeight="1" x14ac:dyDescent="0.25">
      <c r="A31" s="207" t="s">
        <v>171</v>
      </c>
      <c r="B31" s="208">
        <v>106374</v>
      </c>
      <c r="C31" s="208">
        <v>110653</v>
      </c>
      <c r="D31" s="208">
        <v>460338</v>
      </c>
      <c r="E31" s="208">
        <v>439938</v>
      </c>
      <c r="F31" s="209">
        <v>-4.4315264001668311</v>
      </c>
    </row>
    <row r="32" spans="1:7" ht="15.6" customHeight="1" x14ac:dyDescent="0.25">
      <c r="A32" s="207" t="s">
        <v>172</v>
      </c>
      <c r="B32" s="208">
        <v>1070182</v>
      </c>
      <c r="C32" s="208">
        <v>1063385</v>
      </c>
      <c r="D32" s="208">
        <v>4890315</v>
      </c>
      <c r="E32" s="208">
        <v>5176309</v>
      </c>
      <c r="F32" s="209">
        <v>5.8481713345663868</v>
      </c>
    </row>
    <row r="33" spans="1:6" ht="15.6" customHeight="1" x14ac:dyDescent="0.25">
      <c r="A33" s="207" t="s">
        <v>173</v>
      </c>
      <c r="B33" s="208">
        <v>143113</v>
      </c>
      <c r="C33" s="208">
        <v>168967</v>
      </c>
      <c r="D33" s="208">
        <v>665098</v>
      </c>
      <c r="E33" s="208">
        <v>712510</v>
      </c>
      <c r="F33" s="209">
        <v>7.1285735335243894</v>
      </c>
    </row>
    <row r="34" spans="1:6" ht="15.6" customHeight="1" x14ac:dyDescent="0.25">
      <c r="A34" s="207" t="s">
        <v>174</v>
      </c>
      <c r="B34" s="208">
        <v>21594</v>
      </c>
      <c r="C34" s="208">
        <v>20547</v>
      </c>
      <c r="D34" s="208">
        <v>107232</v>
      </c>
      <c r="E34" s="208">
        <v>116419</v>
      </c>
      <c r="F34" s="209">
        <v>8.5674052521635389</v>
      </c>
    </row>
    <row r="35" spans="1:6" ht="15.6" customHeight="1" x14ac:dyDescent="0.25">
      <c r="A35" s="211" t="s">
        <v>154</v>
      </c>
      <c r="B35" s="212">
        <f>SUM(B7:B34)</f>
        <v>3670371</v>
      </c>
      <c r="C35" s="212">
        <f>SUM(C7:C34)</f>
        <v>3685372</v>
      </c>
      <c r="D35" s="212">
        <f>SUM(D7:D34)</f>
        <v>16629223</v>
      </c>
      <c r="E35" s="212">
        <f>SUM(E7:E34)</f>
        <v>16994344</v>
      </c>
      <c r="F35" s="213">
        <f>E35*100/D35-100</f>
        <v>2.1956588109979691</v>
      </c>
    </row>
    <row r="36" spans="1:6" ht="15.6" customHeight="1" x14ac:dyDescent="0.25">
      <c r="A36" s="45" t="s">
        <v>182</v>
      </c>
    </row>
  </sheetData>
  <mergeCells count="3">
    <mergeCell ref="A5:A6"/>
    <mergeCell ref="B5:C5"/>
    <mergeCell ref="D5:F5"/>
  </mergeCells>
  <conditionalFormatting sqref="A7:F34">
    <cfRule type="expression" dxfId="9" priority="2">
      <formula>MOD(ROW(),2)=0</formula>
    </cfRule>
  </conditionalFormatting>
  <conditionalFormatting sqref="F7:F35">
    <cfRule type="expression" dxfId="8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628E99-BFAD-4320-819D-5A6F141A0B8B}">
  <sheetPr>
    <pageSetUpPr fitToPage="1"/>
  </sheetPr>
  <dimension ref="A1:N36"/>
  <sheetViews>
    <sheetView workbookViewId="0"/>
  </sheetViews>
  <sheetFormatPr baseColWidth="10" defaultColWidth="8.85546875" defaultRowHeight="15.6" customHeight="1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32" t="s">
        <v>186</v>
      </c>
      <c r="E1" s="5"/>
      <c r="H1" s="4"/>
      <c r="I1" s="4"/>
      <c r="J1" s="4"/>
      <c r="K1" s="4"/>
      <c r="L1" s="4"/>
      <c r="M1" s="4"/>
    </row>
    <row r="2" spans="1:14" ht="15.6" customHeight="1" x14ac:dyDescent="0.3">
      <c r="H2" s="3"/>
      <c r="I2" s="3"/>
      <c r="J2" s="3"/>
      <c r="K2" s="3"/>
      <c r="L2" s="3"/>
      <c r="M2" s="3"/>
    </row>
    <row r="3" spans="1:14" ht="15.6" customHeight="1" x14ac:dyDescent="0.3">
      <c r="H3" s="3"/>
      <c r="I3" s="3"/>
      <c r="J3" s="3"/>
      <c r="K3" s="3"/>
      <c r="L3" s="3"/>
      <c r="M3" s="3"/>
    </row>
    <row r="4" spans="1:14" ht="15.6" customHeight="1" x14ac:dyDescent="0.25">
      <c r="A4" s="31" t="s">
        <v>51</v>
      </c>
    </row>
    <row r="5" spans="1:14" ht="15.6" customHeight="1" x14ac:dyDescent="0.25">
      <c r="A5" s="275" t="s">
        <v>1</v>
      </c>
      <c r="B5" s="276" t="s">
        <v>179</v>
      </c>
      <c r="C5" s="276"/>
      <c r="D5" s="276" t="s">
        <v>0</v>
      </c>
      <c r="E5" s="276"/>
      <c r="F5" s="276"/>
      <c r="N5" s="65" t="s">
        <v>180</v>
      </c>
    </row>
    <row r="6" spans="1:14" ht="15.6" customHeight="1" x14ac:dyDescent="0.25">
      <c r="A6" s="275"/>
      <c r="B6" s="206">
        <v>2024</v>
      </c>
      <c r="C6" s="206">
        <v>2025</v>
      </c>
      <c r="D6" s="206">
        <v>2024</v>
      </c>
      <c r="E6" s="206">
        <v>2025</v>
      </c>
      <c r="F6" s="145" t="s">
        <v>181</v>
      </c>
    </row>
    <row r="7" spans="1:14" ht="15.6" customHeight="1" x14ac:dyDescent="0.25">
      <c r="A7" s="207" t="s">
        <v>18</v>
      </c>
      <c r="B7" s="208">
        <v>243741</v>
      </c>
      <c r="C7" s="208">
        <v>238624</v>
      </c>
      <c r="D7" s="208">
        <v>1170949</v>
      </c>
      <c r="E7" s="208">
        <v>993173</v>
      </c>
      <c r="F7" s="209">
        <v>-15.182215450886421</v>
      </c>
      <c r="G7" s="6"/>
    </row>
    <row r="8" spans="1:14" s="33" customFormat="1" ht="15.6" customHeight="1" x14ac:dyDescent="0.2">
      <c r="A8" s="207" t="s">
        <v>11</v>
      </c>
      <c r="B8" s="208">
        <v>85305</v>
      </c>
      <c r="C8" s="208">
        <v>98042</v>
      </c>
      <c r="D8" s="208">
        <v>406207</v>
      </c>
      <c r="E8" s="208">
        <v>231703</v>
      </c>
      <c r="F8" s="209">
        <v>-42.959377854148258</v>
      </c>
      <c r="G8" s="210"/>
    </row>
    <row r="9" spans="1:14" ht="15.6" customHeight="1" x14ac:dyDescent="0.25">
      <c r="A9" s="207" t="s">
        <v>8</v>
      </c>
      <c r="B9" s="208">
        <v>364605</v>
      </c>
      <c r="C9" s="208">
        <v>463159</v>
      </c>
      <c r="D9" s="208">
        <v>1370017</v>
      </c>
      <c r="E9" s="208">
        <v>1634771</v>
      </c>
      <c r="F9" s="209">
        <v>19.324869691397989</v>
      </c>
      <c r="G9" s="6"/>
    </row>
    <row r="10" spans="1:14" ht="15.6" customHeight="1" x14ac:dyDescent="0.25">
      <c r="A10" s="207" t="s">
        <v>10</v>
      </c>
      <c r="B10" s="208">
        <v>201722</v>
      </c>
      <c r="C10" s="208">
        <v>203382</v>
      </c>
      <c r="D10" s="208">
        <v>778673</v>
      </c>
      <c r="E10" s="208">
        <v>993874</v>
      </c>
      <c r="F10" s="209">
        <v>27.636889939679431</v>
      </c>
    </row>
    <row r="11" spans="1:14" ht="15.6" customHeight="1" x14ac:dyDescent="0.25">
      <c r="A11" s="207" t="s">
        <v>9</v>
      </c>
      <c r="B11" s="208">
        <v>759892</v>
      </c>
      <c r="C11" s="208">
        <v>724198</v>
      </c>
      <c r="D11" s="208">
        <v>3888285</v>
      </c>
      <c r="E11" s="208">
        <v>3606322</v>
      </c>
      <c r="F11" s="209">
        <v>-7.2516032132418218</v>
      </c>
    </row>
    <row r="12" spans="1:14" ht="15.6" customHeight="1" x14ac:dyDescent="0.25">
      <c r="A12" s="207" t="s">
        <v>6</v>
      </c>
      <c r="B12" s="208">
        <v>57264</v>
      </c>
      <c r="C12" s="208">
        <v>34089</v>
      </c>
      <c r="D12" s="208">
        <v>274374</v>
      </c>
      <c r="E12" s="208">
        <v>306490</v>
      </c>
      <c r="F12" s="209">
        <v>11.7051907250687</v>
      </c>
    </row>
    <row r="13" spans="1:14" ht="15.6" customHeight="1" x14ac:dyDescent="0.25">
      <c r="A13" s="207" t="s">
        <v>167</v>
      </c>
      <c r="B13" s="208">
        <v>772</v>
      </c>
      <c r="C13" s="208">
        <v>730</v>
      </c>
      <c r="D13" s="208">
        <v>4292</v>
      </c>
      <c r="E13" s="208">
        <v>2470</v>
      </c>
      <c r="F13" s="209">
        <v>-42.451071761416593</v>
      </c>
    </row>
    <row r="14" spans="1:14" ht="15.6" customHeight="1" x14ac:dyDescent="0.25">
      <c r="A14" s="207" t="s">
        <v>150</v>
      </c>
      <c r="B14" s="208">
        <v>1140017</v>
      </c>
      <c r="C14" s="208">
        <v>969876</v>
      </c>
      <c r="D14" s="208">
        <v>4915634</v>
      </c>
      <c r="E14" s="208">
        <v>4783429</v>
      </c>
      <c r="F14" s="209">
        <v>-2.6894801362347209</v>
      </c>
    </row>
    <row r="15" spans="1:14" ht="15.6" customHeight="1" x14ac:dyDescent="0.25">
      <c r="A15" s="207" t="s">
        <v>147</v>
      </c>
      <c r="B15" s="208">
        <v>709467</v>
      </c>
      <c r="C15" s="208">
        <v>698052</v>
      </c>
      <c r="D15" s="208">
        <v>3541859</v>
      </c>
      <c r="E15" s="208">
        <v>3373680</v>
      </c>
      <c r="F15" s="209">
        <v>-4.7483256673966991</v>
      </c>
    </row>
    <row r="16" spans="1:14" ht="15.6" customHeight="1" x14ac:dyDescent="0.5">
      <c r="A16" s="207" t="s">
        <v>146</v>
      </c>
      <c r="B16" s="208">
        <v>904579</v>
      </c>
      <c r="C16" s="208">
        <v>431937</v>
      </c>
      <c r="D16" s="208">
        <v>3839649</v>
      </c>
      <c r="E16" s="208">
        <v>2727027</v>
      </c>
      <c r="F16" s="209">
        <v>-28.977179945354379</v>
      </c>
      <c r="G16" s="1"/>
    </row>
    <row r="17" spans="1:7" ht="15.6" customHeight="1" x14ac:dyDescent="0.35">
      <c r="A17" s="207" t="s">
        <v>152</v>
      </c>
      <c r="B17" s="208">
        <v>273165</v>
      </c>
      <c r="C17" s="208">
        <v>218618</v>
      </c>
      <c r="D17" s="208">
        <v>1296008</v>
      </c>
      <c r="E17" s="208">
        <v>1180802</v>
      </c>
      <c r="F17" s="209">
        <v>-8.8892969796482788</v>
      </c>
      <c r="G17" s="2"/>
    </row>
    <row r="18" spans="1:7" ht="15.6" customHeight="1" x14ac:dyDescent="0.25">
      <c r="A18" s="207" t="s">
        <v>149</v>
      </c>
      <c r="B18" s="208">
        <v>0</v>
      </c>
      <c r="C18" s="208">
        <v>0</v>
      </c>
      <c r="D18" s="208">
        <v>0</v>
      </c>
      <c r="E18" s="208">
        <v>4537</v>
      </c>
      <c r="F18" s="209"/>
    </row>
    <row r="19" spans="1:7" ht="15.6" customHeight="1" x14ac:dyDescent="0.25">
      <c r="A19" s="207" t="s">
        <v>145</v>
      </c>
      <c r="B19" s="208">
        <v>164219</v>
      </c>
      <c r="C19" s="208">
        <v>145241</v>
      </c>
      <c r="D19" s="208">
        <v>693130</v>
      </c>
      <c r="E19" s="208">
        <v>678453</v>
      </c>
      <c r="F19" s="209">
        <v>-2.1174959964220221</v>
      </c>
    </row>
    <row r="20" spans="1:7" ht="15.6" customHeight="1" x14ac:dyDescent="0.25">
      <c r="A20" s="207" t="s">
        <v>144</v>
      </c>
      <c r="B20" s="208">
        <v>305014</v>
      </c>
      <c r="C20" s="208">
        <v>265894</v>
      </c>
      <c r="D20" s="208">
        <v>1302866</v>
      </c>
      <c r="E20" s="208">
        <v>1451928</v>
      </c>
      <c r="F20" s="209">
        <v>11.441084501399221</v>
      </c>
    </row>
    <row r="21" spans="1:7" ht="15.6" customHeight="1" x14ac:dyDescent="0.25">
      <c r="A21" s="207" t="s">
        <v>151</v>
      </c>
      <c r="B21" s="208">
        <v>570990</v>
      </c>
      <c r="C21" s="208">
        <v>479676</v>
      </c>
      <c r="D21" s="208">
        <v>2797898</v>
      </c>
      <c r="E21" s="208">
        <v>2197237</v>
      </c>
      <c r="F21" s="209">
        <v>-21.468295127270551</v>
      </c>
    </row>
    <row r="22" spans="1:7" ht="15.6" customHeight="1" x14ac:dyDescent="0.25">
      <c r="A22" s="207" t="s">
        <v>148</v>
      </c>
      <c r="B22" s="208">
        <v>34379</v>
      </c>
      <c r="C22" s="208">
        <v>32736</v>
      </c>
      <c r="D22" s="208">
        <v>159122</v>
      </c>
      <c r="E22" s="208">
        <v>163497</v>
      </c>
      <c r="F22" s="209">
        <v>2.749462676436949</v>
      </c>
    </row>
    <row r="23" spans="1:7" ht="15.6" customHeight="1" x14ac:dyDescent="0.25">
      <c r="A23" s="207" t="s">
        <v>142</v>
      </c>
      <c r="B23" s="208">
        <v>49136</v>
      </c>
      <c r="C23" s="208">
        <v>46809</v>
      </c>
      <c r="D23" s="208">
        <v>212365</v>
      </c>
      <c r="E23" s="208">
        <v>204321</v>
      </c>
      <c r="F23" s="209">
        <v>-3.7878181432910329</v>
      </c>
    </row>
    <row r="24" spans="1:7" ht="15.6" customHeight="1" x14ac:dyDescent="0.25">
      <c r="A24" s="207" t="s">
        <v>143</v>
      </c>
      <c r="B24" s="208">
        <v>45002</v>
      </c>
      <c r="C24" s="208">
        <v>68435</v>
      </c>
      <c r="D24" s="208">
        <v>271015</v>
      </c>
      <c r="E24" s="208">
        <v>258257</v>
      </c>
      <c r="F24" s="209">
        <v>-4.7074885153958226</v>
      </c>
    </row>
    <row r="25" spans="1:7" ht="15.6" customHeight="1" x14ac:dyDescent="0.25">
      <c r="A25" s="207" t="s">
        <v>141</v>
      </c>
      <c r="B25" s="208">
        <v>0</v>
      </c>
      <c r="C25" s="208">
        <v>65</v>
      </c>
      <c r="D25" s="208">
        <v>0</v>
      </c>
      <c r="E25" s="208">
        <v>65</v>
      </c>
      <c r="F25" s="209"/>
    </row>
    <row r="26" spans="1:7" ht="15.6" customHeight="1" x14ac:dyDescent="0.25">
      <c r="A26" s="207" t="s">
        <v>153</v>
      </c>
      <c r="B26" s="208">
        <v>68243</v>
      </c>
      <c r="C26" s="208">
        <v>28162</v>
      </c>
      <c r="D26" s="208">
        <v>298449</v>
      </c>
      <c r="E26" s="208">
        <v>258218</v>
      </c>
      <c r="F26" s="209">
        <v>-13.48002506290857</v>
      </c>
    </row>
    <row r="27" spans="1:7" ht="15.6" customHeight="1" x14ac:dyDescent="0.25">
      <c r="A27" s="207" t="s">
        <v>165</v>
      </c>
      <c r="B27" s="208">
        <v>91157</v>
      </c>
      <c r="C27" s="208">
        <v>84965</v>
      </c>
      <c r="D27" s="208">
        <v>475947</v>
      </c>
      <c r="E27" s="208">
        <v>436294</v>
      </c>
      <c r="F27" s="209">
        <v>-8.3313898396250039</v>
      </c>
    </row>
    <row r="28" spans="1:7" ht="15.6" customHeight="1" x14ac:dyDescent="0.25">
      <c r="A28" s="207" t="s">
        <v>168</v>
      </c>
      <c r="B28" s="208">
        <v>48761</v>
      </c>
      <c r="C28" s="208">
        <v>39862</v>
      </c>
      <c r="D28" s="208">
        <v>345597</v>
      </c>
      <c r="E28" s="208">
        <v>245194</v>
      </c>
      <c r="F28" s="209">
        <v>-29.052046169382251</v>
      </c>
    </row>
    <row r="29" spans="1:7" ht="15.6" customHeight="1" x14ac:dyDescent="0.25">
      <c r="A29" s="207" t="s">
        <v>169</v>
      </c>
      <c r="B29" s="208">
        <v>228915</v>
      </c>
      <c r="C29" s="208">
        <v>337320</v>
      </c>
      <c r="D29" s="208">
        <v>1059427</v>
      </c>
      <c r="E29" s="208">
        <v>1239403</v>
      </c>
      <c r="F29" s="209">
        <v>16.988051087993799</v>
      </c>
    </row>
    <row r="30" spans="1:7" ht="15.6" customHeight="1" x14ac:dyDescent="0.25">
      <c r="A30" s="207" t="s">
        <v>170</v>
      </c>
      <c r="B30" s="208">
        <v>38087</v>
      </c>
      <c r="C30" s="208">
        <v>35481</v>
      </c>
      <c r="D30" s="208">
        <v>211572</v>
      </c>
      <c r="E30" s="208">
        <v>296317</v>
      </c>
      <c r="F30" s="209">
        <v>40.054922201425512</v>
      </c>
    </row>
    <row r="31" spans="1:7" ht="15.6" customHeight="1" x14ac:dyDescent="0.25">
      <c r="A31" s="207" t="s">
        <v>171</v>
      </c>
      <c r="B31" s="208">
        <v>404341</v>
      </c>
      <c r="C31" s="208">
        <v>200471</v>
      </c>
      <c r="D31" s="208">
        <v>1675801</v>
      </c>
      <c r="E31" s="208">
        <v>1414949</v>
      </c>
      <c r="F31" s="209">
        <v>-15.56581002159564</v>
      </c>
    </row>
    <row r="32" spans="1:7" ht="15.6" customHeight="1" x14ac:dyDescent="0.25">
      <c r="A32" s="207" t="s">
        <v>172</v>
      </c>
      <c r="B32" s="208">
        <v>1394862</v>
      </c>
      <c r="C32" s="208">
        <v>1352349</v>
      </c>
      <c r="D32" s="208">
        <v>6080561</v>
      </c>
      <c r="E32" s="208">
        <v>6189769</v>
      </c>
      <c r="F32" s="209">
        <v>1.796018492372667</v>
      </c>
    </row>
    <row r="33" spans="1:6" ht="15.6" customHeight="1" x14ac:dyDescent="0.25">
      <c r="A33" s="207" t="s">
        <v>173</v>
      </c>
      <c r="B33" s="208">
        <v>162013</v>
      </c>
      <c r="C33" s="208">
        <v>181356</v>
      </c>
      <c r="D33" s="208">
        <v>804525</v>
      </c>
      <c r="E33" s="208">
        <v>802072</v>
      </c>
      <c r="F33" s="209">
        <v>-0.30490040707249477</v>
      </c>
    </row>
    <row r="34" spans="1:6" ht="15.6" customHeight="1" x14ac:dyDescent="0.25">
      <c r="A34" s="207" t="s">
        <v>174</v>
      </c>
      <c r="B34" s="208">
        <v>40364</v>
      </c>
      <c r="C34" s="208">
        <v>31154</v>
      </c>
      <c r="D34" s="208">
        <v>152796</v>
      </c>
      <c r="E34" s="208">
        <v>132955</v>
      </c>
      <c r="F34" s="209">
        <v>-12.985287572973119</v>
      </c>
    </row>
    <row r="35" spans="1:6" ht="15.6" customHeight="1" x14ac:dyDescent="0.25">
      <c r="A35" s="211" t="s">
        <v>154</v>
      </c>
      <c r="B35" s="212">
        <f>SUM(B7:B34)</f>
        <v>8386012</v>
      </c>
      <c r="C35" s="212">
        <f>SUM(C7:C34)</f>
        <v>7410683</v>
      </c>
      <c r="D35" s="212">
        <f>SUM(D7:D34)</f>
        <v>38027018</v>
      </c>
      <c r="E35" s="212">
        <f>SUM(E7:E34)</f>
        <v>35807207</v>
      </c>
      <c r="F35" s="213">
        <f>E35*100/D35-100</f>
        <v>-5.8374574624810123</v>
      </c>
    </row>
    <row r="36" spans="1:6" ht="15.6" customHeight="1" x14ac:dyDescent="0.25">
      <c r="A36" s="45" t="s">
        <v>182</v>
      </c>
    </row>
  </sheetData>
  <mergeCells count="3">
    <mergeCell ref="A5:A6"/>
    <mergeCell ref="B5:C5"/>
    <mergeCell ref="D5:F5"/>
  </mergeCells>
  <conditionalFormatting sqref="A7:F34">
    <cfRule type="expression" dxfId="7" priority="2">
      <formula>MOD(ROW(),2)=0</formula>
    </cfRule>
  </conditionalFormatting>
  <conditionalFormatting sqref="F7:F35">
    <cfRule type="expression" dxfId="6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766DB6-2CEE-496F-9ACB-B9316B8CBE9B}">
  <sheetPr>
    <pageSetUpPr fitToPage="1"/>
  </sheetPr>
  <dimension ref="A1:N36"/>
  <sheetViews>
    <sheetView workbookViewId="0"/>
  </sheetViews>
  <sheetFormatPr baseColWidth="10" defaultColWidth="8.85546875" defaultRowHeight="15.6" customHeight="1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32" t="s">
        <v>187</v>
      </c>
      <c r="E1" s="5"/>
      <c r="H1" s="4"/>
      <c r="I1" s="4"/>
      <c r="J1" s="4"/>
      <c r="K1" s="4"/>
      <c r="L1" s="4"/>
      <c r="M1" s="4"/>
    </row>
    <row r="2" spans="1:14" ht="15.6" customHeight="1" x14ac:dyDescent="0.3">
      <c r="H2" s="3"/>
      <c r="I2" s="3"/>
      <c r="J2" s="3"/>
      <c r="K2" s="3"/>
      <c r="L2" s="3"/>
      <c r="M2" s="3"/>
    </row>
    <row r="3" spans="1:14" ht="15.6" customHeight="1" x14ac:dyDescent="0.3">
      <c r="H3" s="3"/>
      <c r="I3" s="3"/>
      <c r="J3" s="3"/>
      <c r="K3" s="3"/>
      <c r="L3" s="3"/>
      <c r="M3" s="3"/>
    </row>
    <row r="4" spans="1:14" ht="15.6" customHeight="1" x14ac:dyDescent="0.25">
      <c r="A4" s="31" t="s">
        <v>51</v>
      </c>
    </row>
    <row r="5" spans="1:14" ht="15.6" customHeight="1" x14ac:dyDescent="0.25">
      <c r="A5" s="275" t="s">
        <v>1</v>
      </c>
      <c r="B5" s="276" t="s">
        <v>179</v>
      </c>
      <c r="C5" s="276"/>
      <c r="D5" s="276" t="s">
        <v>0</v>
      </c>
      <c r="E5" s="276"/>
      <c r="F5" s="276"/>
      <c r="N5" s="65" t="s">
        <v>180</v>
      </c>
    </row>
    <row r="6" spans="1:14" ht="15.6" customHeight="1" x14ac:dyDescent="0.25">
      <c r="A6" s="275"/>
      <c r="B6" s="206">
        <v>2024</v>
      </c>
      <c r="C6" s="206">
        <v>2025</v>
      </c>
      <c r="D6" s="206">
        <v>2024</v>
      </c>
      <c r="E6" s="206">
        <v>2025</v>
      </c>
      <c r="F6" s="145" t="s">
        <v>181</v>
      </c>
    </row>
    <row r="7" spans="1:14" ht="15.6" customHeight="1" x14ac:dyDescent="0.25">
      <c r="A7" s="207" t="s">
        <v>18</v>
      </c>
      <c r="B7" s="208">
        <v>172603</v>
      </c>
      <c r="C7" s="208">
        <v>189067</v>
      </c>
      <c r="D7" s="208">
        <v>835914</v>
      </c>
      <c r="E7" s="208">
        <v>694922</v>
      </c>
      <c r="F7" s="209">
        <v>-16.866806872477309</v>
      </c>
      <c r="G7" s="6"/>
    </row>
    <row r="8" spans="1:14" s="33" customFormat="1" ht="15.6" customHeight="1" x14ac:dyDescent="0.2">
      <c r="A8" s="207" t="s">
        <v>11</v>
      </c>
      <c r="B8" s="208">
        <v>30</v>
      </c>
      <c r="C8" s="208">
        <v>2</v>
      </c>
      <c r="D8" s="208">
        <v>3423</v>
      </c>
      <c r="E8" s="208">
        <v>6</v>
      </c>
      <c r="F8" s="209">
        <v>-99.824715162138475</v>
      </c>
      <c r="G8" s="216"/>
    </row>
    <row r="9" spans="1:14" ht="15.6" customHeight="1" x14ac:dyDescent="0.25">
      <c r="A9" s="207" t="s">
        <v>8</v>
      </c>
      <c r="B9" s="208">
        <v>7165</v>
      </c>
      <c r="C9" s="208">
        <v>0</v>
      </c>
      <c r="D9" s="208">
        <v>42712</v>
      </c>
      <c r="E9" s="208">
        <v>14231</v>
      </c>
      <c r="F9" s="209">
        <v>-66.681494661921704</v>
      </c>
      <c r="G9" s="217"/>
    </row>
    <row r="10" spans="1:14" ht="15.6" customHeight="1" x14ac:dyDescent="0.25">
      <c r="A10" s="207" t="s">
        <v>10</v>
      </c>
      <c r="B10" s="208">
        <v>24646</v>
      </c>
      <c r="C10" s="208">
        <v>27586</v>
      </c>
      <c r="D10" s="208">
        <v>101660</v>
      </c>
      <c r="E10" s="208">
        <v>98656</v>
      </c>
      <c r="F10" s="209">
        <v>-2.9549478654337951</v>
      </c>
    </row>
    <row r="11" spans="1:14" ht="15.6" customHeight="1" x14ac:dyDescent="0.25">
      <c r="A11" s="207" t="s">
        <v>9</v>
      </c>
      <c r="B11" s="208">
        <v>313326</v>
      </c>
      <c r="C11" s="208">
        <v>230179</v>
      </c>
      <c r="D11" s="208">
        <v>1775607</v>
      </c>
      <c r="E11" s="208">
        <v>1224132</v>
      </c>
      <c r="F11" s="209">
        <v>-31.058392988989109</v>
      </c>
    </row>
    <row r="12" spans="1:14" ht="15.6" customHeight="1" x14ac:dyDescent="0.25">
      <c r="A12" s="207" t="s">
        <v>6</v>
      </c>
      <c r="B12" s="208">
        <v>0</v>
      </c>
      <c r="C12" s="208">
        <v>0</v>
      </c>
      <c r="D12" s="208">
        <v>3004</v>
      </c>
      <c r="E12" s="208">
        <v>4009</v>
      </c>
      <c r="F12" s="209">
        <v>33.45539280958721</v>
      </c>
    </row>
    <row r="13" spans="1:14" ht="15.6" customHeight="1" x14ac:dyDescent="0.25">
      <c r="A13" s="207" t="s">
        <v>167</v>
      </c>
      <c r="B13" s="208">
        <v>0</v>
      </c>
      <c r="C13" s="208">
        <v>0</v>
      </c>
      <c r="D13" s="208">
        <v>0</v>
      </c>
      <c r="E13" s="208">
        <v>0</v>
      </c>
      <c r="F13" s="209"/>
    </row>
    <row r="14" spans="1:14" ht="15.6" customHeight="1" x14ac:dyDescent="0.25">
      <c r="A14" s="207" t="s">
        <v>150</v>
      </c>
      <c r="B14" s="208">
        <v>31601</v>
      </c>
      <c r="C14" s="208">
        <v>56020</v>
      </c>
      <c r="D14" s="208">
        <v>207765</v>
      </c>
      <c r="E14" s="208">
        <v>150643</v>
      </c>
      <c r="F14" s="209">
        <v>-27.493562438331761</v>
      </c>
    </row>
    <row r="15" spans="1:14" ht="15.6" customHeight="1" x14ac:dyDescent="0.25">
      <c r="A15" s="207" t="s">
        <v>147</v>
      </c>
      <c r="B15" s="208">
        <v>192983</v>
      </c>
      <c r="C15" s="208">
        <v>193437</v>
      </c>
      <c r="D15" s="208">
        <v>1451590</v>
      </c>
      <c r="E15" s="208">
        <v>1151660</v>
      </c>
      <c r="F15" s="209">
        <v>-20.66217044757818</v>
      </c>
    </row>
    <row r="16" spans="1:14" ht="15.6" customHeight="1" x14ac:dyDescent="0.5">
      <c r="A16" s="207" t="s">
        <v>146</v>
      </c>
      <c r="B16" s="208">
        <v>540813</v>
      </c>
      <c r="C16" s="208">
        <v>306520</v>
      </c>
      <c r="D16" s="208">
        <v>2308172</v>
      </c>
      <c r="E16" s="208">
        <v>1795753</v>
      </c>
      <c r="F16" s="209">
        <v>-22.200208649961969</v>
      </c>
      <c r="G16" s="1"/>
    </row>
    <row r="17" spans="1:10" ht="15.6" customHeight="1" x14ac:dyDescent="0.35">
      <c r="A17" s="207" t="s">
        <v>152</v>
      </c>
      <c r="B17" s="208">
        <v>71913</v>
      </c>
      <c r="C17" s="208">
        <v>78365</v>
      </c>
      <c r="D17" s="208">
        <v>575899</v>
      </c>
      <c r="E17" s="208">
        <v>450512</v>
      </c>
      <c r="F17" s="209">
        <v>-21.772394117718559</v>
      </c>
      <c r="G17" s="2"/>
    </row>
    <row r="18" spans="1:10" ht="15.6" customHeight="1" x14ac:dyDescent="0.25">
      <c r="A18" s="207" t="s">
        <v>149</v>
      </c>
      <c r="B18" s="208">
        <v>0</v>
      </c>
      <c r="C18" s="208">
        <v>0</v>
      </c>
      <c r="D18" s="208">
        <v>0</v>
      </c>
      <c r="E18" s="208">
        <v>4498</v>
      </c>
      <c r="F18" s="209"/>
    </row>
    <row r="19" spans="1:10" ht="15.6" customHeight="1" x14ac:dyDescent="0.25">
      <c r="A19" s="207" t="s">
        <v>145</v>
      </c>
      <c r="B19" s="208">
        <v>48191</v>
      </c>
      <c r="C19" s="208">
        <v>9324</v>
      </c>
      <c r="D19" s="208">
        <v>69836</v>
      </c>
      <c r="E19" s="208">
        <v>48243</v>
      </c>
      <c r="F19" s="209">
        <v>-30.919583023082652</v>
      </c>
    </row>
    <row r="20" spans="1:10" ht="15.6" customHeight="1" x14ac:dyDescent="0.25">
      <c r="A20" s="207" t="s">
        <v>144</v>
      </c>
      <c r="B20" s="208">
        <v>3371</v>
      </c>
      <c r="C20" s="208">
        <v>3405</v>
      </c>
      <c r="D20" s="208">
        <v>34879</v>
      </c>
      <c r="E20" s="208">
        <v>24540</v>
      </c>
      <c r="F20" s="209">
        <v>-29.642478282060839</v>
      </c>
      <c r="J20" s="218"/>
    </row>
    <row r="21" spans="1:10" ht="15.6" customHeight="1" x14ac:dyDescent="0.25">
      <c r="A21" s="207" t="s">
        <v>151</v>
      </c>
      <c r="B21" s="208">
        <v>479032</v>
      </c>
      <c r="C21" s="208">
        <v>270020</v>
      </c>
      <c r="D21" s="208">
        <v>2073084</v>
      </c>
      <c r="E21" s="208">
        <v>1357152</v>
      </c>
      <c r="F21" s="209">
        <v>-34.534635354862623</v>
      </c>
    </row>
    <row r="22" spans="1:10" ht="15.6" customHeight="1" x14ac:dyDescent="0.25">
      <c r="A22" s="207" t="s">
        <v>148</v>
      </c>
      <c r="B22" s="208">
        <v>7862</v>
      </c>
      <c r="C22" s="208">
        <v>15254</v>
      </c>
      <c r="D22" s="208">
        <v>56665</v>
      </c>
      <c r="E22" s="208">
        <v>84699</v>
      </c>
      <c r="F22" s="209">
        <v>49.47321980058237</v>
      </c>
    </row>
    <row r="23" spans="1:10" ht="15.6" customHeight="1" x14ac:dyDescent="0.25">
      <c r="A23" s="207" t="s">
        <v>142</v>
      </c>
      <c r="B23" s="208">
        <v>3607</v>
      </c>
      <c r="C23" s="208">
        <v>2319</v>
      </c>
      <c r="D23" s="208">
        <v>15562</v>
      </c>
      <c r="E23" s="208">
        <v>15119</v>
      </c>
      <c r="F23" s="209">
        <v>-2.8466778049093899</v>
      </c>
    </row>
    <row r="24" spans="1:10" ht="15.6" customHeight="1" x14ac:dyDescent="0.25">
      <c r="A24" s="207" t="s">
        <v>143</v>
      </c>
      <c r="B24" s="208">
        <v>0</v>
      </c>
      <c r="C24" s="208">
        <v>0</v>
      </c>
      <c r="D24" s="208">
        <v>0</v>
      </c>
      <c r="E24" s="208">
        <v>0</v>
      </c>
      <c r="F24" s="209"/>
    </row>
    <row r="25" spans="1:10" ht="15.6" customHeight="1" x14ac:dyDescent="0.25">
      <c r="A25" s="207" t="s">
        <v>141</v>
      </c>
      <c r="B25" s="208">
        <v>0</v>
      </c>
      <c r="C25" s="208">
        <v>0</v>
      </c>
      <c r="D25" s="208">
        <v>0</v>
      </c>
      <c r="E25" s="208">
        <v>0</v>
      </c>
      <c r="F25" s="209"/>
    </row>
    <row r="26" spans="1:10" ht="15.6" customHeight="1" x14ac:dyDescent="0.25">
      <c r="A26" s="207" t="s">
        <v>153</v>
      </c>
      <c r="B26" s="208">
        <v>0</v>
      </c>
      <c r="C26" s="208">
        <v>0</v>
      </c>
      <c r="D26" s="208">
        <v>3457</v>
      </c>
      <c r="E26" s="208">
        <v>3577</v>
      </c>
      <c r="F26" s="209">
        <v>3.471217818918134</v>
      </c>
    </row>
    <row r="27" spans="1:10" ht="15.6" customHeight="1" x14ac:dyDescent="0.25">
      <c r="A27" s="207" t="s">
        <v>165</v>
      </c>
      <c r="B27" s="208">
        <v>0</v>
      </c>
      <c r="C27" s="208">
        <v>0</v>
      </c>
      <c r="D27" s="208">
        <v>0</v>
      </c>
      <c r="E27" s="208">
        <v>0</v>
      </c>
      <c r="F27" s="209"/>
    </row>
    <row r="28" spans="1:10" ht="15.6" customHeight="1" x14ac:dyDescent="0.25">
      <c r="A28" s="207" t="s">
        <v>168</v>
      </c>
      <c r="B28" s="208">
        <v>45300</v>
      </c>
      <c r="C28" s="208">
        <v>30092</v>
      </c>
      <c r="D28" s="208">
        <v>299692</v>
      </c>
      <c r="E28" s="208">
        <v>171821</v>
      </c>
      <c r="F28" s="209">
        <v>-42.667471937856199</v>
      </c>
    </row>
    <row r="29" spans="1:10" ht="15.6" customHeight="1" x14ac:dyDescent="0.25">
      <c r="A29" s="207" t="s">
        <v>169</v>
      </c>
      <c r="B29" s="208">
        <v>2484</v>
      </c>
      <c r="C29" s="208">
        <v>0</v>
      </c>
      <c r="D29" s="208">
        <v>4852</v>
      </c>
      <c r="E29" s="208">
        <v>7012</v>
      </c>
      <c r="F29" s="209">
        <v>44.517724649629031</v>
      </c>
    </row>
    <row r="30" spans="1:10" ht="15.6" customHeight="1" x14ac:dyDescent="0.25">
      <c r="A30" s="207" t="s">
        <v>170</v>
      </c>
      <c r="B30" s="208">
        <v>0</v>
      </c>
      <c r="C30" s="208">
        <v>0</v>
      </c>
      <c r="D30" s="208">
        <v>0</v>
      </c>
      <c r="E30" s="208">
        <v>0</v>
      </c>
      <c r="F30" s="209"/>
    </row>
    <row r="31" spans="1:10" ht="15.6" customHeight="1" x14ac:dyDescent="0.25">
      <c r="A31" s="207" t="s">
        <v>171</v>
      </c>
      <c r="B31" s="208">
        <v>298867</v>
      </c>
      <c r="C31" s="208">
        <v>151779</v>
      </c>
      <c r="D31" s="208">
        <v>1288641</v>
      </c>
      <c r="E31" s="208">
        <v>1103444</v>
      </c>
      <c r="F31" s="209">
        <v>-14.371496793909239</v>
      </c>
    </row>
    <row r="32" spans="1:10" ht="15.6" customHeight="1" x14ac:dyDescent="0.25">
      <c r="A32" s="207" t="s">
        <v>172</v>
      </c>
      <c r="B32" s="208">
        <v>13060</v>
      </c>
      <c r="C32" s="208">
        <v>31185</v>
      </c>
      <c r="D32" s="208">
        <v>90050</v>
      </c>
      <c r="E32" s="208">
        <v>89134</v>
      </c>
      <c r="F32" s="209">
        <v>-1.0172126596335429</v>
      </c>
    </row>
    <row r="33" spans="1:6" ht="15.6" customHeight="1" x14ac:dyDescent="0.25">
      <c r="A33" s="207" t="s">
        <v>173</v>
      </c>
      <c r="B33" s="208">
        <v>0</v>
      </c>
      <c r="C33" s="208">
        <v>4</v>
      </c>
      <c r="D33" s="208">
        <v>0</v>
      </c>
      <c r="E33" s="208">
        <v>4</v>
      </c>
    </row>
    <row r="34" spans="1:6" ht="15.6" customHeight="1" x14ac:dyDescent="0.25">
      <c r="A34" s="207" t="s">
        <v>174</v>
      </c>
      <c r="B34" s="208">
        <v>0</v>
      </c>
      <c r="C34" s="208">
        <v>0</v>
      </c>
      <c r="D34" s="208">
        <v>0</v>
      </c>
      <c r="E34" s="208">
        <v>0</v>
      </c>
    </row>
    <row r="35" spans="1:6" ht="15.6" customHeight="1" x14ac:dyDescent="0.25">
      <c r="A35" s="211" t="s">
        <v>154</v>
      </c>
      <c r="B35" s="212">
        <f>SUM(B7:B34)</f>
        <v>2256854</v>
      </c>
      <c r="C35" s="212">
        <f>SUM(C7:C34)</f>
        <v>1594558</v>
      </c>
      <c r="D35" s="212">
        <f>SUM(D7:D34)</f>
        <v>11242464</v>
      </c>
      <c r="E35" s="212">
        <f>SUM(E7:E34)</f>
        <v>8493767</v>
      </c>
      <c r="F35" s="213">
        <f>E35*100/D35-100</f>
        <v>-24.449239953092132</v>
      </c>
    </row>
    <row r="36" spans="1:6" ht="15.6" customHeight="1" x14ac:dyDescent="0.25">
      <c r="A36" s="45" t="s">
        <v>182</v>
      </c>
    </row>
  </sheetData>
  <mergeCells count="3">
    <mergeCell ref="A5:A6"/>
    <mergeCell ref="B5:C5"/>
    <mergeCell ref="D5:F5"/>
  </mergeCells>
  <conditionalFormatting sqref="A7:F34">
    <cfRule type="expression" dxfId="5" priority="1">
      <formula>MOD(ROW(),2)=0</formula>
    </cfRule>
  </conditionalFormatting>
  <conditionalFormatting sqref="F7:F35">
    <cfRule type="expression" dxfId="4" priority="2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E0B136-279D-4BE6-8F41-BB8ED6770031}">
  <sheetPr>
    <pageSetUpPr fitToPage="1"/>
  </sheetPr>
  <dimension ref="A1:N36"/>
  <sheetViews>
    <sheetView workbookViewId="0"/>
  </sheetViews>
  <sheetFormatPr baseColWidth="10" defaultColWidth="8.85546875" defaultRowHeight="15.6" customHeight="1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32" t="s">
        <v>188</v>
      </c>
      <c r="E1" s="5"/>
      <c r="H1" s="4"/>
      <c r="I1" s="4"/>
      <c r="J1" s="4"/>
      <c r="K1" s="4"/>
      <c r="L1" s="4"/>
      <c r="M1" s="4"/>
    </row>
    <row r="2" spans="1:14" ht="15.6" customHeight="1" x14ac:dyDescent="0.3">
      <c r="H2" s="3"/>
      <c r="I2" s="3"/>
      <c r="J2" s="3"/>
      <c r="K2" s="3"/>
      <c r="L2" s="3"/>
      <c r="M2" s="3"/>
    </row>
    <row r="3" spans="1:14" ht="15.6" customHeight="1" x14ac:dyDescent="0.3">
      <c r="H3" s="3"/>
      <c r="I3" s="3"/>
      <c r="J3" s="3"/>
      <c r="K3" s="3"/>
      <c r="L3" s="3"/>
      <c r="M3" s="3"/>
    </row>
    <row r="4" spans="1:14" ht="15.6" customHeight="1" x14ac:dyDescent="0.25">
      <c r="A4" s="31" t="s">
        <v>51</v>
      </c>
    </row>
    <row r="5" spans="1:14" ht="15.6" customHeight="1" x14ac:dyDescent="0.25">
      <c r="A5" s="275" t="s">
        <v>1</v>
      </c>
      <c r="B5" s="276" t="s">
        <v>179</v>
      </c>
      <c r="C5" s="276"/>
      <c r="D5" s="276" t="s">
        <v>0</v>
      </c>
      <c r="E5" s="276"/>
      <c r="F5" s="276"/>
      <c r="N5" s="65" t="s">
        <v>180</v>
      </c>
    </row>
    <row r="6" spans="1:14" ht="15.6" customHeight="1" x14ac:dyDescent="0.25">
      <c r="A6" s="275"/>
      <c r="B6" s="206">
        <v>2024</v>
      </c>
      <c r="C6" s="206">
        <v>2025</v>
      </c>
      <c r="D6" s="206">
        <v>2024</v>
      </c>
      <c r="E6" s="206">
        <v>2025</v>
      </c>
      <c r="F6" s="145" t="s">
        <v>181</v>
      </c>
    </row>
    <row r="7" spans="1:14" ht="15.6" customHeight="1" x14ac:dyDescent="0.25">
      <c r="A7" s="207" t="s">
        <v>18</v>
      </c>
      <c r="B7" s="208">
        <v>50773</v>
      </c>
      <c r="C7" s="208">
        <v>40209</v>
      </c>
      <c r="D7" s="208">
        <v>277571</v>
      </c>
      <c r="E7" s="208">
        <v>261156</v>
      </c>
      <c r="F7" s="209">
        <v>-5.9138022343832688</v>
      </c>
      <c r="G7" s="6"/>
    </row>
    <row r="8" spans="1:14" s="33" customFormat="1" ht="15.6" customHeight="1" x14ac:dyDescent="0.2">
      <c r="A8" s="207" t="s">
        <v>11</v>
      </c>
      <c r="B8" s="208">
        <v>74312</v>
      </c>
      <c r="C8" s="208">
        <v>86371</v>
      </c>
      <c r="D8" s="208">
        <v>376863</v>
      </c>
      <c r="E8" s="208">
        <v>184643</v>
      </c>
      <c r="F8" s="209">
        <v>-51.005272473020703</v>
      </c>
      <c r="G8" s="210"/>
    </row>
    <row r="9" spans="1:14" ht="15.6" customHeight="1" x14ac:dyDescent="0.25">
      <c r="A9" s="207" t="s">
        <v>8</v>
      </c>
      <c r="B9" s="208">
        <v>322849</v>
      </c>
      <c r="C9" s="208">
        <v>418987</v>
      </c>
      <c r="D9" s="208">
        <v>1167501</v>
      </c>
      <c r="E9" s="208">
        <v>1419190</v>
      </c>
      <c r="F9" s="209">
        <v>21.55792586044895</v>
      </c>
      <c r="G9" s="6"/>
    </row>
    <row r="10" spans="1:14" ht="15.6" customHeight="1" x14ac:dyDescent="0.25">
      <c r="A10" s="207" t="s">
        <v>10</v>
      </c>
      <c r="B10" s="208">
        <v>105842</v>
      </c>
      <c r="C10" s="208">
        <v>79459</v>
      </c>
      <c r="D10" s="208">
        <v>352711</v>
      </c>
      <c r="E10" s="208">
        <v>396901</v>
      </c>
      <c r="F10" s="209">
        <v>12.528670781461321</v>
      </c>
    </row>
    <row r="11" spans="1:14" ht="15.6" customHeight="1" x14ac:dyDescent="0.25">
      <c r="A11" s="207" t="s">
        <v>9</v>
      </c>
      <c r="B11" s="208">
        <v>0</v>
      </c>
      <c r="C11" s="208">
        <v>0</v>
      </c>
      <c r="D11" s="208">
        <v>0</v>
      </c>
      <c r="E11" s="208">
        <v>5950</v>
      </c>
      <c r="F11" s="209"/>
    </row>
    <row r="12" spans="1:14" ht="15.6" customHeight="1" x14ac:dyDescent="0.25">
      <c r="A12" s="207" t="s">
        <v>6</v>
      </c>
      <c r="B12" s="208">
        <v>28415</v>
      </c>
      <c r="C12" s="208">
        <v>16600</v>
      </c>
      <c r="D12" s="208">
        <v>163635</v>
      </c>
      <c r="E12" s="208">
        <v>210971</v>
      </c>
      <c r="F12" s="209">
        <v>28.92779662052741</v>
      </c>
    </row>
    <row r="13" spans="1:14" ht="15.6" customHeight="1" x14ac:dyDescent="0.25">
      <c r="A13" s="207" t="s">
        <v>167</v>
      </c>
      <c r="B13" s="208">
        <v>0</v>
      </c>
      <c r="C13" s="208">
        <v>27</v>
      </c>
      <c r="D13" s="208">
        <v>23</v>
      </c>
      <c r="E13" s="208">
        <v>47</v>
      </c>
      <c r="F13" s="209">
        <v>104.3478260869565</v>
      </c>
    </row>
    <row r="14" spans="1:14" ht="15.6" customHeight="1" x14ac:dyDescent="0.25">
      <c r="A14" s="207" t="s">
        <v>150</v>
      </c>
      <c r="B14" s="208">
        <v>250575</v>
      </c>
      <c r="C14" s="208">
        <v>117722</v>
      </c>
      <c r="D14" s="208">
        <v>745277</v>
      </c>
      <c r="E14" s="208">
        <v>509559</v>
      </c>
      <c r="F14" s="209">
        <v>-31.62824023819331</v>
      </c>
    </row>
    <row r="15" spans="1:14" ht="15.6" customHeight="1" x14ac:dyDescent="0.25">
      <c r="A15" s="207" t="s">
        <v>147</v>
      </c>
      <c r="B15" s="208">
        <v>217694</v>
      </c>
      <c r="C15" s="208">
        <v>216620</v>
      </c>
      <c r="D15" s="208">
        <v>774495</v>
      </c>
      <c r="E15" s="208">
        <v>940301</v>
      </c>
      <c r="F15" s="209">
        <v>21.408272487233621</v>
      </c>
    </row>
    <row r="16" spans="1:14" ht="15.6" customHeight="1" x14ac:dyDescent="0.5">
      <c r="A16" s="207" t="s">
        <v>146</v>
      </c>
      <c r="B16" s="208">
        <v>322073</v>
      </c>
      <c r="C16" s="208">
        <v>90362</v>
      </c>
      <c r="D16" s="208">
        <v>1369513</v>
      </c>
      <c r="E16" s="208">
        <v>789546</v>
      </c>
      <c r="F16" s="209">
        <v>-42.348411442607699</v>
      </c>
      <c r="G16" s="1"/>
    </row>
    <row r="17" spans="1:7" ht="15.6" customHeight="1" x14ac:dyDescent="0.35">
      <c r="A17" s="207" t="s">
        <v>152</v>
      </c>
      <c r="B17" s="208">
        <v>131575</v>
      </c>
      <c r="C17" s="208">
        <v>74826</v>
      </c>
      <c r="D17" s="208">
        <v>437648</v>
      </c>
      <c r="E17" s="208">
        <v>401836</v>
      </c>
      <c r="F17" s="209">
        <v>-8.1828318648777127</v>
      </c>
      <c r="G17" s="2"/>
    </row>
    <row r="18" spans="1:7" ht="15.6" customHeight="1" x14ac:dyDescent="0.25">
      <c r="A18" s="207" t="s">
        <v>149</v>
      </c>
      <c r="B18" s="208">
        <v>0</v>
      </c>
      <c r="C18" s="208">
        <v>0</v>
      </c>
      <c r="D18" s="208">
        <v>0</v>
      </c>
      <c r="E18" s="208">
        <v>0</v>
      </c>
      <c r="F18" s="209"/>
    </row>
    <row r="19" spans="1:7" ht="15.6" customHeight="1" x14ac:dyDescent="0.25">
      <c r="A19" s="207" t="s">
        <v>145</v>
      </c>
      <c r="B19" s="208">
        <v>75030</v>
      </c>
      <c r="C19" s="208">
        <v>66794</v>
      </c>
      <c r="D19" s="208">
        <v>405963</v>
      </c>
      <c r="E19" s="208">
        <v>366442</v>
      </c>
      <c r="F19" s="209">
        <v>-9.7351236442730027</v>
      </c>
    </row>
    <row r="20" spans="1:7" ht="15.6" customHeight="1" x14ac:dyDescent="0.25">
      <c r="A20" s="207" t="s">
        <v>144</v>
      </c>
      <c r="B20" s="208">
        <v>205666</v>
      </c>
      <c r="C20" s="208">
        <v>172326</v>
      </c>
      <c r="D20" s="208">
        <v>864109</v>
      </c>
      <c r="E20" s="208">
        <v>1052847</v>
      </c>
      <c r="F20" s="209">
        <v>21.841920405874721</v>
      </c>
    </row>
    <row r="21" spans="1:7" ht="15.6" customHeight="1" x14ac:dyDescent="0.25">
      <c r="A21" s="207" t="s">
        <v>151</v>
      </c>
      <c r="B21" s="208">
        <v>73660</v>
      </c>
      <c r="C21" s="208">
        <v>186900</v>
      </c>
      <c r="D21" s="208">
        <v>623873</v>
      </c>
      <c r="E21" s="208">
        <v>743075</v>
      </c>
      <c r="F21" s="209">
        <v>19.106773333675282</v>
      </c>
    </row>
    <row r="22" spans="1:7" ht="15.6" customHeight="1" x14ac:dyDescent="0.25">
      <c r="A22" s="207" t="s">
        <v>148</v>
      </c>
      <c r="B22" s="208">
        <v>6317</v>
      </c>
      <c r="C22" s="208">
        <v>3</v>
      </c>
      <c r="D22" s="208">
        <v>6762</v>
      </c>
      <c r="E22" s="208">
        <v>17</v>
      </c>
      <c r="F22" s="209">
        <v>-99.748595090210003</v>
      </c>
    </row>
    <row r="23" spans="1:7" ht="15.6" customHeight="1" x14ac:dyDescent="0.25">
      <c r="A23" s="207" t="s">
        <v>142</v>
      </c>
      <c r="B23" s="208">
        <v>34412</v>
      </c>
      <c r="C23" s="208">
        <v>33069</v>
      </c>
      <c r="D23" s="208">
        <v>133976</v>
      </c>
      <c r="E23" s="208">
        <v>132161</v>
      </c>
      <c r="F23" s="209">
        <v>-1.3547202484027001</v>
      </c>
    </row>
    <row r="24" spans="1:7" ht="15.6" customHeight="1" x14ac:dyDescent="0.25">
      <c r="A24" s="207" t="s">
        <v>143</v>
      </c>
      <c r="B24" s="208">
        <v>2000</v>
      </c>
      <c r="C24" s="208">
        <v>2440</v>
      </c>
      <c r="D24" s="208">
        <v>6996</v>
      </c>
      <c r="E24" s="208">
        <v>5036</v>
      </c>
      <c r="F24" s="209">
        <v>-28.016009148084621</v>
      </c>
    </row>
    <row r="25" spans="1:7" ht="15.6" customHeight="1" x14ac:dyDescent="0.25">
      <c r="A25" s="207" t="s">
        <v>141</v>
      </c>
      <c r="B25" s="208">
        <v>0</v>
      </c>
      <c r="C25" s="208">
        <v>65</v>
      </c>
      <c r="D25" s="208">
        <v>0</v>
      </c>
      <c r="E25" s="208">
        <v>65</v>
      </c>
      <c r="F25" s="209"/>
    </row>
    <row r="26" spans="1:7" ht="15.6" customHeight="1" x14ac:dyDescent="0.25">
      <c r="A26" s="207" t="s">
        <v>153</v>
      </c>
      <c r="B26" s="208">
        <v>60862</v>
      </c>
      <c r="C26" s="208">
        <v>18801</v>
      </c>
      <c r="D26" s="208">
        <v>267202</v>
      </c>
      <c r="E26" s="208">
        <v>215965</v>
      </c>
      <c r="F26" s="209">
        <v>-19.175380423799229</v>
      </c>
    </row>
    <row r="27" spans="1:7" ht="15.6" customHeight="1" x14ac:dyDescent="0.25">
      <c r="A27" s="207" t="s">
        <v>165</v>
      </c>
      <c r="B27" s="208">
        <v>2100</v>
      </c>
      <c r="C27" s="208">
        <v>8982</v>
      </c>
      <c r="D27" s="208">
        <v>39700</v>
      </c>
      <c r="E27" s="208">
        <v>48620</v>
      </c>
      <c r="F27" s="209">
        <v>22.46851385390428</v>
      </c>
    </row>
    <row r="28" spans="1:7" ht="15.6" customHeight="1" x14ac:dyDescent="0.25">
      <c r="A28" s="207" t="s">
        <v>168</v>
      </c>
      <c r="B28" s="208">
        <v>0</v>
      </c>
      <c r="C28" s="208">
        <v>0</v>
      </c>
      <c r="D28" s="208">
        <v>0</v>
      </c>
      <c r="E28" s="208">
        <v>2371</v>
      </c>
      <c r="F28" s="209"/>
    </row>
    <row r="29" spans="1:7" ht="15.6" customHeight="1" x14ac:dyDescent="0.25">
      <c r="A29" s="207" t="s">
        <v>169</v>
      </c>
      <c r="B29" s="208">
        <v>70696</v>
      </c>
      <c r="C29" s="208">
        <v>176167</v>
      </c>
      <c r="D29" s="208">
        <v>407984</v>
      </c>
      <c r="E29" s="208">
        <v>525916</v>
      </c>
      <c r="F29" s="209">
        <v>28.906035530805131</v>
      </c>
    </row>
    <row r="30" spans="1:7" ht="15.6" customHeight="1" x14ac:dyDescent="0.25">
      <c r="A30" s="207" t="s">
        <v>170</v>
      </c>
      <c r="B30" s="208">
        <v>27198</v>
      </c>
      <c r="C30" s="208">
        <v>18565</v>
      </c>
      <c r="D30" s="208">
        <v>126595</v>
      </c>
      <c r="E30" s="208">
        <v>179706</v>
      </c>
      <c r="F30" s="209">
        <v>41.953473675895573</v>
      </c>
    </row>
    <row r="31" spans="1:7" ht="15.6" customHeight="1" x14ac:dyDescent="0.25">
      <c r="A31" s="207" t="s">
        <v>171</v>
      </c>
      <c r="B31" s="208">
        <v>49667</v>
      </c>
      <c r="C31" s="208">
        <v>2632</v>
      </c>
      <c r="D31" s="208">
        <v>164339</v>
      </c>
      <c r="E31" s="208">
        <v>20774</v>
      </c>
      <c r="F31" s="209">
        <v>-87.359056584255711</v>
      </c>
    </row>
    <row r="32" spans="1:7" ht="15.6" customHeight="1" x14ac:dyDescent="0.25">
      <c r="A32" s="207" t="s">
        <v>172</v>
      </c>
      <c r="B32" s="208">
        <v>66875</v>
      </c>
      <c r="C32" s="208">
        <v>87031</v>
      </c>
      <c r="D32" s="208">
        <v>243405</v>
      </c>
      <c r="E32" s="208">
        <v>274099</v>
      </c>
      <c r="F32" s="209">
        <v>12.61025862246051</v>
      </c>
    </row>
    <row r="33" spans="1:6" ht="15.6" customHeight="1" x14ac:dyDescent="0.25">
      <c r="A33" s="207" t="s">
        <v>173</v>
      </c>
      <c r="B33" s="208">
        <v>0</v>
      </c>
      <c r="C33" s="208">
        <v>0</v>
      </c>
      <c r="D33" s="208">
        <v>0</v>
      </c>
      <c r="E33" s="208">
        <v>0</v>
      </c>
      <c r="F33" s="209"/>
    </row>
    <row r="34" spans="1:6" ht="15.6" customHeight="1" x14ac:dyDescent="0.25">
      <c r="A34" s="207" t="s">
        <v>174</v>
      </c>
      <c r="B34" s="208">
        <v>14735</v>
      </c>
      <c r="C34" s="208">
        <v>6307</v>
      </c>
      <c r="D34" s="208">
        <v>44003</v>
      </c>
      <c r="E34" s="208">
        <v>20929</v>
      </c>
      <c r="F34" s="209">
        <v>-52.437333818148772</v>
      </c>
    </row>
    <row r="35" spans="1:6" ht="15.6" customHeight="1" x14ac:dyDescent="0.25">
      <c r="A35" s="211" t="s">
        <v>154</v>
      </c>
      <c r="B35" s="212">
        <f>SUM(B7:B34)</f>
        <v>2193326</v>
      </c>
      <c r="C35" s="212">
        <f>SUM(C7:C34)</f>
        <v>1921265</v>
      </c>
      <c r="D35" s="212">
        <f>SUM(D7:D34)</f>
        <v>9000144</v>
      </c>
      <c r="E35" s="212">
        <f>SUM(E7:E34)</f>
        <v>8708123</v>
      </c>
      <c r="F35" s="213">
        <f>E35*100/D35-100</f>
        <v>-3.2446258637639573</v>
      </c>
    </row>
    <row r="36" spans="1:6" ht="15.6" customHeight="1" x14ac:dyDescent="0.25">
      <c r="A36" s="45" t="s">
        <v>182</v>
      </c>
    </row>
  </sheetData>
  <mergeCells count="3">
    <mergeCell ref="A5:A6"/>
    <mergeCell ref="B5:C5"/>
    <mergeCell ref="D5:F5"/>
  </mergeCells>
  <conditionalFormatting sqref="A7:F34">
    <cfRule type="expression" dxfId="3" priority="2">
      <formula>MOD(ROW(),2)=0</formula>
    </cfRule>
  </conditionalFormatting>
  <conditionalFormatting sqref="F7:F35">
    <cfRule type="expression" dxfId="2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65EA46-E2A4-406F-B43A-9B95934B1AF7}">
  <sheetPr codeName="Hoja4"/>
  <dimension ref="A1:O49"/>
  <sheetViews>
    <sheetView zoomScale="75" zoomScaleNormal="75" workbookViewId="0"/>
  </sheetViews>
  <sheetFormatPr baseColWidth="10" defaultColWidth="11.42578125" defaultRowHeight="15" x14ac:dyDescent="0.25"/>
  <cols>
    <col min="1" max="1" width="20.85546875" customWidth="1"/>
    <col min="2" max="2" width="46" customWidth="1"/>
    <col min="3" max="5" width="14.7109375" customWidth="1"/>
    <col min="6" max="6" width="8" customWidth="1"/>
    <col min="7" max="9" width="14.7109375" customWidth="1"/>
    <col min="10" max="10" width="8" customWidth="1"/>
    <col min="11" max="13" width="14.7109375" customWidth="1"/>
    <col min="14" max="14" width="8" customWidth="1"/>
  </cols>
  <sheetData>
    <row r="1" spans="1:15" ht="20.25" x14ac:dyDescent="0.25">
      <c r="A1" s="32" t="s">
        <v>47</v>
      </c>
      <c r="B1" s="32"/>
      <c r="C1" s="73"/>
      <c r="D1" s="32"/>
      <c r="E1" s="32"/>
      <c r="H1" s="32"/>
      <c r="I1" s="32"/>
      <c r="L1" s="32"/>
      <c r="M1" s="32"/>
    </row>
    <row r="2" spans="1:15" ht="20.25" x14ac:dyDescent="0.25">
      <c r="A2" s="70"/>
      <c r="B2" s="70"/>
      <c r="C2" s="73"/>
    </row>
    <row r="3" spans="1:15" ht="20.25" x14ac:dyDescent="0.25">
      <c r="A3" s="73"/>
      <c r="B3" s="73"/>
      <c r="C3" s="73"/>
    </row>
    <row r="4" spans="1:15" x14ac:dyDescent="0.25">
      <c r="A4" s="74" t="s">
        <v>51</v>
      </c>
      <c r="B4" s="31"/>
      <c r="N4" s="104" t="s">
        <v>164</v>
      </c>
    </row>
    <row r="5" spans="1:15" x14ac:dyDescent="0.25">
      <c r="A5" s="74"/>
      <c r="B5" s="74"/>
      <c r="C5" s="269" t="s">
        <v>3</v>
      </c>
      <c r="D5" s="269"/>
      <c r="E5" s="269"/>
      <c r="F5" s="269"/>
      <c r="G5" s="269" t="s">
        <v>4</v>
      </c>
      <c r="H5" s="269"/>
      <c r="I5" s="269"/>
      <c r="J5" s="269"/>
      <c r="K5" s="269" t="s">
        <v>5</v>
      </c>
      <c r="L5" s="269"/>
      <c r="M5" s="269"/>
      <c r="N5" s="269"/>
    </row>
    <row r="6" spans="1:15" x14ac:dyDescent="0.25">
      <c r="A6" s="267" t="s">
        <v>89</v>
      </c>
      <c r="B6" s="267"/>
      <c r="C6" s="270" t="s">
        <v>90</v>
      </c>
      <c r="D6" s="270"/>
      <c r="E6" s="271" t="s">
        <v>12</v>
      </c>
      <c r="F6" s="271"/>
      <c r="G6" s="271" t="s">
        <v>90</v>
      </c>
      <c r="H6" s="271"/>
      <c r="I6" s="271" t="s">
        <v>12</v>
      </c>
      <c r="J6" s="271"/>
      <c r="K6" s="271" t="s">
        <v>90</v>
      </c>
      <c r="L6" s="271"/>
      <c r="M6" s="271" t="s">
        <v>12</v>
      </c>
      <c r="N6" s="271"/>
    </row>
    <row r="7" spans="1:15" x14ac:dyDescent="0.25">
      <c r="A7" s="267"/>
      <c r="B7" s="267"/>
      <c r="C7" s="171">
        <v>2022</v>
      </c>
      <c r="D7" s="171">
        <v>2023</v>
      </c>
      <c r="E7" s="79" t="s">
        <v>13</v>
      </c>
      <c r="F7" s="79" t="s">
        <v>14</v>
      </c>
      <c r="G7" s="171">
        <v>2022</v>
      </c>
      <c r="H7" s="171">
        <v>2023</v>
      </c>
      <c r="I7" s="79" t="s">
        <v>13</v>
      </c>
      <c r="J7" s="79" t="s">
        <v>14</v>
      </c>
      <c r="K7" s="171">
        <v>2022</v>
      </c>
      <c r="L7" s="171">
        <v>2023</v>
      </c>
      <c r="M7" s="79" t="s">
        <v>13</v>
      </c>
      <c r="N7" s="79" t="s">
        <v>14</v>
      </c>
    </row>
    <row r="8" spans="1:15" x14ac:dyDescent="0.25">
      <c r="A8" s="268" t="s">
        <v>91</v>
      </c>
      <c r="B8" s="93" t="s">
        <v>92</v>
      </c>
      <c r="C8" s="94"/>
      <c r="D8" s="83"/>
      <c r="E8" s="89">
        <f>D8-C8</f>
        <v>0</v>
      </c>
      <c r="F8" s="95" t="e">
        <f>((D8*100/C8)-100)</f>
        <v>#DIV/0!</v>
      </c>
      <c r="G8" s="82"/>
      <c r="H8" s="83"/>
      <c r="I8" s="89">
        <f>H8-G8</f>
        <v>0</v>
      </c>
      <c r="J8" s="95" t="e">
        <f>((H8*100/G8)-100)</f>
        <v>#DIV/0!</v>
      </c>
      <c r="K8" s="82"/>
      <c r="L8" s="83"/>
      <c r="M8" s="89">
        <f>L8-K8</f>
        <v>0</v>
      </c>
      <c r="N8" s="95" t="e">
        <f>((L8*100/K8)-100)</f>
        <v>#DIV/0!</v>
      </c>
      <c r="O8" s="123"/>
    </row>
    <row r="9" spans="1:15" x14ac:dyDescent="0.25">
      <c r="A9" s="268"/>
      <c r="B9" s="107" t="s">
        <v>93</v>
      </c>
      <c r="C9" s="108"/>
      <c r="D9" s="106"/>
      <c r="E9" s="77">
        <f>D9-C9</f>
        <v>0</v>
      </c>
      <c r="F9" s="78" t="e">
        <f>((D9*100/C9)-100)</f>
        <v>#DIV/0!</v>
      </c>
      <c r="G9" s="119"/>
      <c r="H9" s="106"/>
      <c r="I9" s="77">
        <f>H9-G9</f>
        <v>0</v>
      </c>
      <c r="J9" s="78" t="e">
        <f>((H9*100/G9)-100)</f>
        <v>#DIV/0!</v>
      </c>
      <c r="K9" s="119"/>
      <c r="L9" s="106"/>
      <c r="M9" s="77">
        <f>L9-K9</f>
        <v>0</v>
      </c>
      <c r="N9" s="80" t="e">
        <f>((L9*100/K9)-100)</f>
        <v>#DIV/0!</v>
      </c>
    </row>
    <row r="10" spans="1:15" x14ac:dyDescent="0.25">
      <c r="A10" s="268"/>
      <c r="B10" s="81" t="s">
        <v>94</v>
      </c>
      <c r="C10" s="84"/>
      <c r="D10" s="85"/>
      <c r="E10" s="77">
        <f t="shared" ref="E10:E15" si="0">D10-C10</f>
        <v>0</v>
      </c>
      <c r="F10" s="78" t="e">
        <f t="shared" ref="F10:F16" si="1">((D10*100/C10)-100)</f>
        <v>#DIV/0!</v>
      </c>
      <c r="G10" s="86"/>
      <c r="H10" s="85"/>
      <c r="I10" s="77">
        <f t="shared" ref="I10:I15" si="2">H10-G10</f>
        <v>0</v>
      </c>
      <c r="J10" s="78" t="e">
        <f t="shared" ref="J10:J16" si="3">((H10*100/G10)-100)</f>
        <v>#DIV/0!</v>
      </c>
      <c r="K10" s="86"/>
      <c r="L10" s="85"/>
      <c r="M10" s="77">
        <f t="shared" ref="M10:M15" si="4">L10-K10</f>
        <v>0</v>
      </c>
      <c r="N10" s="80" t="e">
        <f t="shared" ref="N10:N16" si="5">((L10*100/K10)-100)</f>
        <v>#DIV/0!</v>
      </c>
    </row>
    <row r="11" spans="1:15" x14ac:dyDescent="0.25">
      <c r="A11" s="268"/>
      <c r="B11" s="107" t="s">
        <v>95</v>
      </c>
      <c r="C11" s="108"/>
      <c r="D11" s="106"/>
      <c r="E11" s="77">
        <f t="shared" si="0"/>
        <v>0</v>
      </c>
      <c r="F11" s="78" t="e">
        <f t="shared" si="1"/>
        <v>#DIV/0!</v>
      </c>
      <c r="G11" s="119"/>
      <c r="H11" s="106"/>
      <c r="I11" s="77">
        <f t="shared" si="2"/>
        <v>0</v>
      </c>
      <c r="J11" s="78" t="e">
        <f t="shared" si="3"/>
        <v>#DIV/0!</v>
      </c>
      <c r="K11" s="119"/>
      <c r="L11" s="106"/>
      <c r="M11" s="77">
        <f t="shared" si="4"/>
        <v>0</v>
      </c>
      <c r="N11" s="80" t="e">
        <f t="shared" si="5"/>
        <v>#DIV/0!</v>
      </c>
    </row>
    <row r="12" spans="1:15" x14ac:dyDescent="0.25">
      <c r="A12" s="268"/>
      <c r="B12" s="81" t="s">
        <v>96</v>
      </c>
      <c r="C12" s="84"/>
      <c r="D12" s="85"/>
      <c r="E12" s="77">
        <f t="shared" si="0"/>
        <v>0</v>
      </c>
      <c r="F12" s="78" t="e">
        <f t="shared" si="1"/>
        <v>#DIV/0!</v>
      </c>
      <c r="G12" s="86"/>
      <c r="H12" s="85"/>
      <c r="I12" s="77">
        <f t="shared" si="2"/>
        <v>0</v>
      </c>
      <c r="J12" s="78" t="e">
        <f t="shared" si="3"/>
        <v>#DIV/0!</v>
      </c>
      <c r="K12" s="86"/>
      <c r="L12" s="85"/>
      <c r="M12" s="77">
        <f t="shared" si="4"/>
        <v>0</v>
      </c>
      <c r="N12" s="80" t="e">
        <f t="shared" si="5"/>
        <v>#DIV/0!</v>
      </c>
    </row>
    <row r="13" spans="1:15" x14ac:dyDescent="0.25">
      <c r="A13" s="268"/>
      <c r="B13" s="107" t="s">
        <v>97</v>
      </c>
      <c r="C13" s="108"/>
      <c r="D13" s="106"/>
      <c r="E13" s="77">
        <f t="shared" si="0"/>
        <v>0</v>
      </c>
      <c r="F13" s="78" t="e">
        <f t="shared" si="1"/>
        <v>#DIV/0!</v>
      </c>
      <c r="G13" s="119"/>
      <c r="H13" s="106"/>
      <c r="I13" s="77">
        <f t="shared" si="2"/>
        <v>0</v>
      </c>
      <c r="J13" s="78" t="e">
        <f t="shared" si="3"/>
        <v>#DIV/0!</v>
      </c>
      <c r="K13" s="119"/>
      <c r="L13" s="106"/>
      <c r="M13" s="77">
        <f t="shared" si="4"/>
        <v>0</v>
      </c>
      <c r="N13" s="80" t="e">
        <f t="shared" si="5"/>
        <v>#DIV/0!</v>
      </c>
    </row>
    <row r="14" spans="1:15" x14ac:dyDescent="0.25">
      <c r="A14" s="268"/>
      <c r="B14" s="81" t="s">
        <v>98</v>
      </c>
      <c r="C14" s="84"/>
      <c r="D14" s="85"/>
      <c r="E14" s="77">
        <f t="shared" si="0"/>
        <v>0</v>
      </c>
      <c r="F14" s="78" t="e">
        <f t="shared" si="1"/>
        <v>#DIV/0!</v>
      </c>
      <c r="G14" s="86"/>
      <c r="H14" s="85"/>
      <c r="I14" s="77">
        <f t="shared" si="2"/>
        <v>0</v>
      </c>
      <c r="J14" s="78" t="e">
        <f t="shared" si="3"/>
        <v>#DIV/0!</v>
      </c>
      <c r="K14" s="86"/>
      <c r="L14" s="85"/>
      <c r="M14" s="77">
        <f t="shared" si="4"/>
        <v>0</v>
      </c>
      <c r="N14" s="80" t="e">
        <f t="shared" si="5"/>
        <v>#DIV/0!</v>
      </c>
    </row>
    <row r="15" spans="1:15" x14ac:dyDescent="0.25">
      <c r="A15" s="268"/>
      <c r="B15" s="107" t="s">
        <v>99</v>
      </c>
      <c r="C15" s="108"/>
      <c r="D15" s="106"/>
      <c r="E15" s="77">
        <f t="shared" si="0"/>
        <v>0</v>
      </c>
      <c r="F15" s="78" t="e">
        <f t="shared" si="1"/>
        <v>#DIV/0!</v>
      </c>
      <c r="G15" s="119"/>
      <c r="H15" s="106"/>
      <c r="I15" s="77">
        <f t="shared" si="2"/>
        <v>0</v>
      </c>
      <c r="J15" s="78" t="e">
        <f t="shared" si="3"/>
        <v>#DIV/0!</v>
      </c>
      <c r="K15" s="119"/>
      <c r="L15" s="106"/>
      <c r="M15" s="77">
        <f t="shared" si="4"/>
        <v>0</v>
      </c>
      <c r="N15" s="80" t="e">
        <f t="shared" si="5"/>
        <v>#DIV/0!</v>
      </c>
    </row>
    <row r="16" spans="1:15" x14ac:dyDescent="0.25">
      <c r="A16" s="268"/>
      <c r="B16" s="96" t="s">
        <v>100</v>
      </c>
      <c r="C16" s="97"/>
      <c r="D16" s="88"/>
      <c r="E16" s="91">
        <f>D16-C16</f>
        <v>0</v>
      </c>
      <c r="F16" s="78" t="e">
        <f t="shared" si="1"/>
        <v>#DIV/0!</v>
      </c>
      <c r="G16" s="87"/>
      <c r="H16" s="88"/>
      <c r="I16" s="91">
        <f>H16-G16</f>
        <v>0</v>
      </c>
      <c r="J16" s="78" t="e">
        <f t="shared" si="3"/>
        <v>#DIV/0!</v>
      </c>
      <c r="K16" s="87"/>
      <c r="L16" s="88"/>
      <c r="M16" s="91">
        <f>L16-K16</f>
        <v>0</v>
      </c>
      <c r="N16" s="80" t="e">
        <f t="shared" si="5"/>
        <v>#DIV/0!</v>
      </c>
    </row>
    <row r="17" spans="1:14" x14ac:dyDescent="0.25">
      <c r="A17" s="264" t="s">
        <v>101</v>
      </c>
      <c r="B17" s="109" t="s">
        <v>102</v>
      </c>
      <c r="C17" s="110"/>
      <c r="D17" s="111"/>
      <c r="E17" s="89">
        <f>D17-C17</f>
        <v>0</v>
      </c>
      <c r="F17" s="95" t="e">
        <f>((D17*100/C17)-100)</f>
        <v>#DIV/0!</v>
      </c>
      <c r="G17" s="120"/>
      <c r="H17" s="111"/>
      <c r="I17" s="89">
        <f>H17-G17</f>
        <v>0</v>
      </c>
      <c r="J17" s="95" t="e">
        <f>((H17*100/G17)-100)</f>
        <v>#DIV/0!</v>
      </c>
      <c r="K17" s="120"/>
      <c r="L17" s="111"/>
      <c r="M17" s="89">
        <f>L17-K17</f>
        <v>0</v>
      </c>
      <c r="N17" s="90" t="e">
        <f>((L17*100/K17)-100)</f>
        <v>#DIV/0!</v>
      </c>
    </row>
    <row r="18" spans="1:14" x14ac:dyDescent="0.25">
      <c r="A18" s="264"/>
      <c r="B18" s="81" t="s">
        <v>103</v>
      </c>
      <c r="C18" s="84"/>
      <c r="D18" s="85"/>
      <c r="E18" s="77">
        <f>D18-C18</f>
        <v>0</v>
      </c>
      <c r="F18" s="78" t="e">
        <f>((D18*100/C18)-100)</f>
        <v>#DIV/0!</v>
      </c>
      <c r="G18" s="86"/>
      <c r="H18" s="85"/>
      <c r="I18" s="77">
        <f>H18-G18</f>
        <v>0</v>
      </c>
      <c r="J18" s="78" t="e">
        <f>((H18*100/G18)-100)</f>
        <v>#DIV/0!</v>
      </c>
      <c r="K18" s="86"/>
      <c r="L18" s="85"/>
      <c r="M18" s="77">
        <f>L18-K18</f>
        <v>0</v>
      </c>
      <c r="N18" s="80" t="e">
        <f>((L18*100/K18)-100)</f>
        <v>#DIV/0!</v>
      </c>
    </row>
    <row r="19" spans="1:14" x14ac:dyDescent="0.25">
      <c r="A19" s="264"/>
      <c r="B19" s="107" t="s">
        <v>104</v>
      </c>
      <c r="C19" s="108"/>
      <c r="D19" s="106"/>
      <c r="E19" s="77">
        <f t="shared" ref="E19:E20" si="6">D19-C19</f>
        <v>0</v>
      </c>
      <c r="F19" s="78" t="e">
        <f t="shared" ref="F19:F20" si="7">((D19*100/C19)-100)</f>
        <v>#DIV/0!</v>
      </c>
      <c r="G19" s="119"/>
      <c r="H19" s="106"/>
      <c r="I19" s="77">
        <f t="shared" ref="I19:I20" si="8">H19-G19</f>
        <v>0</v>
      </c>
      <c r="J19" s="78" t="e">
        <f t="shared" ref="J19:J20" si="9">((H19*100/G19)-100)</f>
        <v>#DIV/0!</v>
      </c>
      <c r="K19" s="119"/>
      <c r="L19" s="106"/>
      <c r="M19" s="77">
        <f t="shared" ref="M19:M20" si="10">L19-K19</f>
        <v>0</v>
      </c>
      <c r="N19" s="80" t="e">
        <f t="shared" ref="N19:N20" si="11">((L19*100/K19)-100)</f>
        <v>#DIV/0!</v>
      </c>
    </row>
    <row r="20" spans="1:14" x14ac:dyDescent="0.25">
      <c r="A20" s="264"/>
      <c r="B20" s="81" t="s">
        <v>105</v>
      </c>
      <c r="C20" s="84"/>
      <c r="D20" s="85"/>
      <c r="E20" s="77">
        <f t="shared" si="6"/>
        <v>0</v>
      </c>
      <c r="F20" s="78" t="e">
        <f t="shared" si="7"/>
        <v>#DIV/0!</v>
      </c>
      <c r="G20" s="86"/>
      <c r="H20" s="85"/>
      <c r="I20" s="77">
        <f t="shared" si="8"/>
        <v>0</v>
      </c>
      <c r="J20" s="78" t="e">
        <f t="shared" si="9"/>
        <v>#DIV/0!</v>
      </c>
      <c r="K20" s="86"/>
      <c r="L20" s="85"/>
      <c r="M20" s="77">
        <f t="shared" si="10"/>
        <v>0</v>
      </c>
      <c r="N20" s="80" t="e">
        <f t="shared" si="11"/>
        <v>#DIV/0!</v>
      </c>
    </row>
    <row r="21" spans="1:14" x14ac:dyDescent="0.25">
      <c r="A21" s="264"/>
      <c r="B21" s="112" t="s">
        <v>106</v>
      </c>
      <c r="C21" s="113"/>
      <c r="D21" s="114"/>
      <c r="E21" s="91">
        <f t="shared" ref="E21:E32" si="12">D21-C21</f>
        <v>0</v>
      </c>
      <c r="F21" s="78" t="e">
        <f t="shared" ref="F21:F32" si="13">((D21*100/C21)-100)</f>
        <v>#DIV/0!</v>
      </c>
      <c r="G21" s="121"/>
      <c r="H21" s="114"/>
      <c r="I21" s="91">
        <f t="shared" ref="I21:I32" si="14">H21-G21</f>
        <v>0</v>
      </c>
      <c r="J21" s="78" t="e">
        <f t="shared" ref="J21:J32" si="15">((H21*100/G21)-100)</f>
        <v>#DIV/0!</v>
      </c>
      <c r="K21" s="121"/>
      <c r="L21" s="114"/>
      <c r="M21" s="91">
        <f t="shared" ref="M21:M32" si="16">L21-K21</f>
        <v>0</v>
      </c>
      <c r="N21" s="80" t="e">
        <f t="shared" ref="N21:N32" si="17">((L21*100/K21)-100)</f>
        <v>#DIV/0!</v>
      </c>
    </row>
    <row r="22" spans="1:14" x14ac:dyDescent="0.25">
      <c r="A22" s="264" t="s">
        <v>107</v>
      </c>
      <c r="B22" s="93" t="s">
        <v>108</v>
      </c>
      <c r="C22" s="94"/>
      <c r="D22" s="83"/>
      <c r="E22" s="89">
        <f t="shared" si="12"/>
        <v>0</v>
      </c>
      <c r="F22" s="95" t="e">
        <f t="shared" si="13"/>
        <v>#DIV/0!</v>
      </c>
      <c r="G22" s="82"/>
      <c r="H22" s="83"/>
      <c r="I22" s="89">
        <f t="shared" si="14"/>
        <v>0</v>
      </c>
      <c r="J22" s="95" t="e">
        <f t="shared" si="15"/>
        <v>#DIV/0!</v>
      </c>
      <c r="K22" s="82"/>
      <c r="L22" s="83"/>
      <c r="M22" s="89">
        <f t="shared" si="16"/>
        <v>0</v>
      </c>
      <c r="N22" s="90" t="e">
        <f t="shared" si="17"/>
        <v>#DIV/0!</v>
      </c>
    </row>
    <row r="23" spans="1:14" x14ac:dyDescent="0.25">
      <c r="A23" s="264"/>
      <c r="B23" s="112" t="s">
        <v>109</v>
      </c>
      <c r="C23" s="113"/>
      <c r="D23" s="114"/>
      <c r="E23" s="91">
        <f t="shared" si="12"/>
        <v>0</v>
      </c>
      <c r="F23" s="98" t="e">
        <f t="shared" si="13"/>
        <v>#DIV/0!</v>
      </c>
      <c r="G23" s="121"/>
      <c r="H23" s="114"/>
      <c r="I23" s="91">
        <f t="shared" si="14"/>
        <v>0</v>
      </c>
      <c r="J23" s="98" t="e">
        <f t="shared" si="15"/>
        <v>#DIV/0!</v>
      </c>
      <c r="K23" s="121"/>
      <c r="L23" s="114"/>
      <c r="M23" s="91">
        <f t="shared" si="16"/>
        <v>0</v>
      </c>
      <c r="N23" s="92" t="e">
        <f t="shared" si="17"/>
        <v>#DIV/0!</v>
      </c>
    </row>
    <row r="24" spans="1:14" x14ac:dyDescent="0.25">
      <c r="A24" s="264" t="s">
        <v>110</v>
      </c>
      <c r="B24" s="93" t="s">
        <v>111</v>
      </c>
      <c r="C24" s="94"/>
      <c r="D24" s="83"/>
      <c r="E24" s="89">
        <f t="shared" si="12"/>
        <v>0</v>
      </c>
      <c r="F24" s="95" t="e">
        <f t="shared" si="13"/>
        <v>#DIV/0!</v>
      </c>
      <c r="G24" s="82"/>
      <c r="H24" s="83"/>
      <c r="I24" s="89">
        <f t="shared" si="14"/>
        <v>0</v>
      </c>
      <c r="J24" s="95" t="e">
        <f t="shared" si="15"/>
        <v>#DIV/0!</v>
      </c>
      <c r="K24" s="82"/>
      <c r="L24" s="83"/>
      <c r="M24" s="89">
        <f t="shared" si="16"/>
        <v>0</v>
      </c>
      <c r="N24" s="90" t="e">
        <f t="shared" si="17"/>
        <v>#DIV/0!</v>
      </c>
    </row>
    <row r="25" spans="1:14" x14ac:dyDescent="0.25">
      <c r="A25" s="264"/>
      <c r="B25" s="107" t="s">
        <v>112</v>
      </c>
      <c r="C25" s="108"/>
      <c r="D25" s="106"/>
      <c r="E25" s="77">
        <f t="shared" si="12"/>
        <v>0</v>
      </c>
      <c r="F25" s="78" t="e">
        <f t="shared" si="13"/>
        <v>#DIV/0!</v>
      </c>
      <c r="G25" s="119"/>
      <c r="H25" s="106"/>
      <c r="I25" s="77">
        <f t="shared" si="14"/>
        <v>0</v>
      </c>
      <c r="J25" s="78" t="e">
        <f t="shared" si="15"/>
        <v>#DIV/0!</v>
      </c>
      <c r="K25" s="119"/>
      <c r="L25" s="106"/>
      <c r="M25" s="77">
        <f t="shared" si="16"/>
        <v>0</v>
      </c>
      <c r="N25" s="80" t="e">
        <f t="shared" si="17"/>
        <v>#DIV/0!</v>
      </c>
    </row>
    <row r="26" spans="1:14" x14ac:dyDescent="0.25">
      <c r="A26" s="264"/>
      <c r="B26" s="99" t="s">
        <v>113</v>
      </c>
      <c r="C26" s="97"/>
      <c r="D26" s="88"/>
      <c r="E26" s="91">
        <f t="shared" si="12"/>
        <v>0</v>
      </c>
      <c r="F26" s="78" t="e">
        <f t="shared" si="13"/>
        <v>#DIV/0!</v>
      </c>
      <c r="G26" s="87"/>
      <c r="H26" s="88"/>
      <c r="I26" s="91">
        <f t="shared" si="14"/>
        <v>0</v>
      </c>
      <c r="J26" s="78" t="e">
        <f t="shared" si="15"/>
        <v>#DIV/0!</v>
      </c>
      <c r="K26" s="87"/>
      <c r="L26" s="88"/>
      <c r="M26" s="91">
        <f t="shared" si="16"/>
        <v>0</v>
      </c>
      <c r="N26" s="80" t="e">
        <f t="shared" si="17"/>
        <v>#DIV/0!</v>
      </c>
    </row>
    <row r="27" spans="1:14" ht="25.5" x14ac:dyDescent="0.25">
      <c r="A27" s="103" t="s">
        <v>114</v>
      </c>
      <c r="B27" s="115" t="s">
        <v>115</v>
      </c>
      <c r="C27" s="116"/>
      <c r="D27" s="117"/>
      <c r="E27" s="100">
        <f t="shared" si="12"/>
        <v>0</v>
      </c>
      <c r="F27" s="101" t="e">
        <f t="shared" si="13"/>
        <v>#DIV/0!</v>
      </c>
      <c r="G27" s="122"/>
      <c r="H27" s="117"/>
      <c r="I27" s="100">
        <f t="shared" si="14"/>
        <v>0</v>
      </c>
      <c r="J27" s="101" t="e">
        <f t="shared" si="15"/>
        <v>#DIV/0!</v>
      </c>
      <c r="K27" s="122"/>
      <c r="L27" s="117"/>
      <c r="M27" s="100">
        <f t="shared" si="16"/>
        <v>0</v>
      </c>
      <c r="N27" s="102" t="e">
        <f t="shared" si="17"/>
        <v>#DIV/0!</v>
      </c>
    </row>
    <row r="28" spans="1:14" x14ac:dyDescent="0.25">
      <c r="A28" s="264" t="s">
        <v>116</v>
      </c>
      <c r="B28" s="93" t="s">
        <v>117</v>
      </c>
      <c r="C28" s="94"/>
      <c r="D28" s="83"/>
      <c r="E28" s="77">
        <f t="shared" si="12"/>
        <v>0</v>
      </c>
      <c r="F28" s="95" t="e">
        <f t="shared" si="13"/>
        <v>#DIV/0!</v>
      </c>
      <c r="G28" s="82"/>
      <c r="H28" s="83"/>
      <c r="I28" s="77">
        <f t="shared" si="14"/>
        <v>0</v>
      </c>
      <c r="J28" s="95" t="e">
        <f t="shared" si="15"/>
        <v>#DIV/0!</v>
      </c>
      <c r="K28" s="82"/>
      <c r="L28" s="83"/>
      <c r="M28" s="77">
        <f t="shared" si="16"/>
        <v>0</v>
      </c>
      <c r="N28" s="90" t="e">
        <f t="shared" si="17"/>
        <v>#DIV/0!</v>
      </c>
    </row>
    <row r="29" spans="1:14" x14ac:dyDescent="0.25">
      <c r="A29" s="264"/>
      <c r="B29" s="107" t="s">
        <v>118</v>
      </c>
      <c r="C29" s="108"/>
      <c r="D29" s="106"/>
      <c r="E29" s="77">
        <f t="shared" si="12"/>
        <v>0</v>
      </c>
      <c r="F29" s="78" t="e">
        <f t="shared" si="13"/>
        <v>#DIV/0!</v>
      </c>
      <c r="G29" s="119"/>
      <c r="H29" s="106"/>
      <c r="I29" s="77">
        <f t="shared" si="14"/>
        <v>0</v>
      </c>
      <c r="J29" s="78" t="e">
        <f t="shared" si="15"/>
        <v>#DIV/0!</v>
      </c>
      <c r="K29" s="119"/>
      <c r="L29" s="106"/>
      <c r="M29" s="77">
        <f t="shared" si="16"/>
        <v>0</v>
      </c>
      <c r="N29" s="80" t="e">
        <f t="shared" si="17"/>
        <v>#DIV/0!</v>
      </c>
    </row>
    <row r="30" spans="1:14" x14ac:dyDescent="0.25">
      <c r="A30" s="264"/>
      <c r="B30" s="96" t="s">
        <v>119</v>
      </c>
      <c r="C30" s="97"/>
      <c r="D30" s="88"/>
      <c r="E30" s="91">
        <f t="shared" si="12"/>
        <v>0</v>
      </c>
      <c r="F30" s="98" t="e">
        <f t="shared" si="13"/>
        <v>#DIV/0!</v>
      </c>
      <c r="G30" s="87"/>
      <c r="H30" s="88"/>
      <c r="I30" s="91">
        <f t="shared" si="14"/>
        <v>0</v>
      </c>
      <c r="J30" s="98" t="e">
        <f t="shared" si="15"/>
        <v>#DIV/0!</v>
      </c>
      <c r="K30" s="87"/>
      <c r="L30" s="88"/>
      <c r="M30" s="91">
        <f t="shared" si="16"/>
        <v>0</v>
      </c>
      <c r="N30" s="92" t="e">
        <f t="shared" si="17"/>
        <v>#DIV/0!</v>
      </c>
    </row>
    <row r="31" spans="1:14" x14ac:dyDescent="0.25">
      <c r="A31" s="264" t="s">
        <v>120</v>
      </c>
      <c r="B31" s="109" t="s">
        <v>121</v>
      </c>
      <c r="C31" s="110"/>
      <c r="D31" s="111"/>
      <c r="E31" s="77">
        <f t="shared" si="12"/>
        <v>0</v>
      </c>
      <c r="F31" s="95" t="e">
        <f t="shared" si="13"/>
        <v>#DIV/0!</v>
      </c>
      <c r="G31" s="120"/>
      <c r="H31" s="111"/>
      <c r="I31" s="77">
        <f t="shared" si="14"/>
        <v>0</v>
      </c>
      <c r="J31" s="95" t="e">
        <f t="shared" si="15"/>
        <v>#DIV/0!</v>
      </c>
      <c r="K31" s="120"/>
      <c r="L31" s="111"/>
      <c r="M31" s="77">
        <f t="shared" si="16"/>
        <v>0</v>
      </c>
      <c r="N31" s="90" t="e">
        <f t="shared" si="17"/>
        <v>#DIV/0!</v>
      </c>
    </row>
    <row r="32" spans="1:14" x14ac:dyDescent="0.25">
      <c r="A32" s="264"/>
      <c r="B32" s="81" t="s">
        <v>122</v>
      </c>
      <c r="C32" s="84"/>
      <c r="D32" s="85"/>
      <c r="E32" s="77">
        <f t="shared" si="12"/>
        <v>0</v>
      </c>
      <c r="F32" s="78" t="e">
        <f t="shared" si="13"/>
        <v>#DIV/0!</v>
      </c>
      <c r="G32" s="86"/>
      <c r="H32" s="85"/>
      <c r="I32" s="77">
        <f t="shared" si="14"/>
        <v>0</v>
      </c>
      <c r="J32" s="78" t="e">
        <f t="shared" si="15"/>
        <v>#DIV/0!</v>
      </c>
      <c r="K32" s="86"/>
      <c r="L32" s="85"/>
      <c r="M32" s="77">
        <f t="shared" si="16"/>
        <v>0</v>
      </c>
      <c r="N32" s="80" t="e">
        <f t="shared" si="17"/>
        <v>#DIV/0!</v>
      </c>
    </row>
    <row r="33" spans="1:14" x14ac:dyDescent="0.25">
      <c r="A33" s="264"/>
      <c r="B33" s="107" t="s">
        <v>123</v>
      </c>
      <c r="C33" s="108"/>
      <c r="D33" s="106"/>
      <c r="E33" s="77">
        <f t="shared" ref="E33:E39" si="18">D33-C33</f>
        <v>0</v>
      </c>
      <c r="F33" s="78" t="e">
        <f t="shared" ref="F33:F40" si="19">((D33*100/C33)-100)</f>
        <v>#DIV/0!</v>
      </c>
      <c r="G33" s="119"/>
      <c r="H33" s="106"/>
      <c r="I33" s="77">
        <f t="shared" ref="I33:I39" si="20">H33-G33</f>
        <v>0</v>
      </c>
      <c r="J33" s="78" t="e">
        <f t="shared" ref="J33:J40" si="21">((H33*100/G33)-100)</f>
        <v>#DIV/0!</v>
      </c>
      <c r="K33" s="119"/>
      <c r="L33" s="106"/>
      <c r="M33" s="77">
        <f t="shared" ref="M33:M39" si="22">L33-K33</f>
        <v>0</v>
      </c>
      <c r="N33" s="80" t="e">
        <f t="shared" ref="N33:N40" si="23">((L33*100/K33)-100)</f>
        <v>#DIV/0!</v>
      </c>
    </row>
    <row r="34" spans="1:14" x14ac:dyDescent="0.25">
      <c r="A34" s="264"/>
      <c r="B34" s="81" t="s">
        <v>124</v>
      </c>
      <c r="C34" s="84"/>
      <c r="D34" s="85"/>
      <c r="E34" s="77">
        <f t="shared" si="18"/>
        <v>0</v>
      </c>
      <c r="F34" s="78" t="e">
        <f>((D34*100/C34)-100)</f>
        <v>#DIV/0!</v>
      </c>
      <c r="G34" s="86"/>
      <c r="H34" s="85"/>
      <c r="I34" s="77">
        <f t="shared" si="20"/>
        <v>0</v>
      </c>
      <c r="J34" s="78" t="e">
        <f>((H34*100/G34)-100)</f>
        <v>#DIV/0!</v>
      </c>
      <c r="K34" s="86"/>
      <c r="L34" s="85"/>
      <c r="M34" s="77">
        <f t="shared" si="22"/>
        <v>0</v>
      </c>
      <c r="N34" s="80" t="e">
        <f>((L34*100/K34)-100)</f>
        <v>#DIV/0!</v>
      </c>
    </row>
    <row r="35" spans="1:14" x14ac:dyDescent="0.25">
      <c r="A35" s="264"/>
      <c r="B35" s="107" t="s">
        <v>125</v>
      </c>
      <c r="C35" s="108"/>
      <c r="D35" s="106"/>
      <c r="E35" s="77">
        <f t="shared" si="18"/>
        <v>0</v>
      </c>
      <c r="F35" s="78" t="e">
        <f t="shared" si="19"/>
        <v>#DIV/0!</v>
      </c>
      <c r="G35" s="119"/>
      <c r="H35" s="106"/>
      <c r="I35" s="77">
        <f t="shared" si="20"/>
        <v>0</v>
      </c>
      <c r="J35" s="78" t="e">
        <f t="shared" si="21"/>
        <v>#DIV/0!</v>
      </c>
      <c r="K35" s="119"/>
      <c r="L35" s="106"/>
      <c r="M35" s="77">
        <f t="shared" si="22"/>
        <v>0</v>
      </c>
      <c r="N35" s="80" t="e">
        <f t="shared" si="23"/>
        <v>#DIV/0!</v>
      </c>
    </row>
    <row r="36" spans="1:14" x14ac:dyDescent="0.25">
      <c r="A36" s="264"/>
      <c r="B36" s="81" t="s">
        <v>126</v>
      </c>
      <c r="C36" s="84"/>
      <c r="D36" s="85"/>
      <c r="E36" s="77">
        <f t="shared" si="18"/>
        <v>0</v>
      </c>
      <c r="F36" s="78" t="e">
        <f t="shared" si="19"/>
        <v>#DIV/0!</v>
      </c>
      <c r="G36" s="86"/>
      <c r="H36" s="85"/>
      <c r="I36" s="77">
        <f t="shared" si="20"/>
        <v>0</v>
      </c>
      <c r="J36" s="78" t="e">
        <f t="shared" si="21"/>
        <v>#DIV/0!</v>
      </c>
      <c r="K36" s="86"/>
      <c r="L36" s="85"/>
      <c r="M36" s="77">
        <f t="shared" si="22"/>
        <v>0</v>
      </c>
      <c r="N36" s="80" t="e">
        <f t="shared" si="23"/>
        <v>#DIV/0!</v>
      </c>
    </row>
    <row r="37" spans="1:14" x14ac:dyDescent="0.25">
      <c r="A37" s="264"/>
      <c r="B37" s="118" t="s">
        <v>127</v>
      </c>
      <c r="C37" s="108"/>
      <c r="D37" s="106"/>
      <c r="E37" s="77">
        <f t="shared" si="18"/>
        <v>0</v>
      </c>
      <c r="F37" s="78" t="e">
        <f t="shared" si="19"/>
        <v>#DIV/0!</v>
      </c>
      <c r="G37" s="119"/>
      <c r="H37" s="106"/>
      <c r="I37" s="77">
        <f t="shared" si="20"/>
        <v>0</v>
      </c>
      <c r="J37" s="78" t="e">
        <f t="shared" si="21"/>
        <v>#DIV/0!</v>
      </c>
      <c r="K37" s="119"/>
      <c r="L37" s="106"/>
      <c r="M37" s="77">
        <f t="shared" si="22"/>
        <v>0</v>
      </c>
      <c r="N37" s="80" t="e">
        <f t="shared" si="23"/>
        <v>#DIV/0!</v>
      </c>
    </row>
    <row r="38" spans="1:14" x14ac:dyDescent="0.25">
      <c r="A38" s="264"/>
      <c r="B38" s="81" t="s">
        <v>128</v>
      </c>
      <c r="C38" s="84"/>
      <c r="D38" s="85"/>
      <c r="E38" s="77">
        <f t="shared" si="18"/>
        <v>0</v>
      </c>
      <c r="F38" s="78" t="e">
        <f t="shared" si="19"/>
        <v>#DIV/0!</v>
      </c>
      <c r="G38" s="86"/>
      <c r="H38" s="85"/>
      <c r="I38" s="77">
        <f t="shared" si="20"/>
        <v>0</v>
      </c>
      <c r="J38" s="78" t="e">
        <f t="shared" si="21"/>
        <v>#DIV/0!</v>
      </c>
      <c r="K38" s="86"/>
      <c r="L38" s="85"/>
      <c r="M38" s="77">
        <f t="shared" si="22"/>
        <v>0</v>
      </c>
      <c r="N38" s="80" t="e">
        <f t="shared" si="23"/>
        <v>#DIV/0!</v>
      </c>
    </row>
    <row r="39" spans="1:14" x14ac:dyDescent="0.25">
      <c r="A39" s="264"/>
      <c r="B39" s="107" t="s">
        <v>129</v>
      </c>
      <c r="C39" s="108"/>
      <c r="D39" s="106"/>
      <c r="E39" s="77">
        <f t="shared" si="18"/>
        <v>0</v>
      </c>
      <c r="F39" s="78" t="e">
        <f t="shared" si="19"/>
        <v>#DIV/0!</v>
      </c>
      <c r="G39" s="119"/>
      <c r="H39" s="106"/>
      <c r="I39" s="77">
        <f t="shared" si="20"/>
        <v>0</v>
      </c>
      <c r="J39" s="78" t="e">
        <f t="shared" si="21"/>
        <v>#DIV/0!</v>
      </c>
      <c r="K39" s="119"/>
      <c r="L39" s="106"/>
      <c r="M39" s="77">
        <f t="shared" si="22"/>
        <v>0</v>
      </c>
      <c r="N39" s="80" t="e">
        <f t="shared" si="23"/>
        <v>#DIV/0!</v>
      </c>
    </row>
    <row r="40" spans="1:14" x14ac:dyDescent="0.25">
      <c r="A40" s="264"/>
      <c r="B40" s="96" t="s">
        <v>130</v>
      </c>
      <c r="C40" s="97"/>
      <c r="D40" s="88"/>
      <c r="E40" s="91">
        <f>D40-C40</f>
        <v>0</v>
      </c>
      <c r="F40" s="78" t="e">
        <f t="shared" si="19"/>
        <v>#DIV/0!</v>
      </c>
      <c r="G40" s="87"/>
      <c r="H40" s="88"/>
      <c r="I40" s="91">
        <f>H40-G40</f>
        <v>0</v>
      </c>
      <c r="J40" s="78" t="e">
        <f t="shared" si="21"/>
        <v>#DIV/0!</v>
      </c>
      <c r="K40" s="87"/>
      <c r="L40" s="88"/>
      <c r="M40" s="91">
        <f>L40-K40</f>
        <v>0</v>
      </c>
      <c r="N40" s="80" t="e">
        <f t="shared" si="23"/>
        <v>#DIV/0!</v>
      </c>
    </row>
    <row r="41" spans="1:14" x14ac:dyDescent="0.25">
      <c r="A41" s="264" t="s">
        <v>131</v>
      </c>
      <c r="B41" s="109" t="s">
        <v>132</v>
      </c>
      <c r="C41" s="110"/>
      <c r="D41" s="111"/>
      <c r="E41" s="89">
        <f>D41-C41</f>
        <v>0</v>
      </c>
      <c r="F41" s="95" t="e">
        <f t="shared" ref="F41:F48" si="24">((D41*100/C41)-100)</f>
        <v>#DIV/0!</v>
      </c>
      <c r="G41" s="120"/>
      <c r="H41" s="111"/>
      <c r="I41" s="89">
        <f>H41-G41</f>
        <v>0</v>
      </c>
      <c r="J41" s="95" t="e">
        <f t="shared" ref="J41:J48" si="25">((H41*100/G41)-100)</f>
        <v>#DIV/0!</v>
      </c>
      <c r="K41" s="120"/>
      <c r="L41" s="111"/>
      <c r="M41" s="89">
        <f>L41-K41</f>
        <v>0</v>
      </c>
      <c r="N41" s="90" t="e">
        <f t="shared" ref="N41:N48" si="26">((L41*100/K41)-100)</f>
        <v>#DIV/0!</v>
      </c>
    </row>
    <row r="42" spans="1:14" x14ac:dyDescent="0.25">
      <c r="A42" s="264"/>
      <c r="B42" s="81" t="s">
        <v>133</v>
      </c>
      <c r="C42" s="84"/>
      <c r="D42" s="85"/>
      <c r="E42" s="77">
        <f>D42-C42</f>
        <v>0</v>
      </c>
      <c r="F42" s="78" t="e">
        <f t="shared" si="24"/>
        <v>#DIV/0!</v>
      </c>
      <c r="G42" s="86"/>
      <c r="H42" s="85"/>
      <c r="I42" s="77">
        <f>H42-G42</f>
        <v>0</v>
      </c>
      <c r="J42" s="78" t="e">
        <f t="shared" si="25"/>
        <v>#DIV/0!</v>
      </c>
      <c r="K42" s="86"/>
      <c r="L42" s="85"/>
      <c r="M42" s="77">
        <f>L42-K42</f>
        <v>0</v>
      </c>
      <c r="N42" s="80" t="e">
        <f t="shared" si="26"/>
        <v>#DIV/0!</v>
      </c>
    </row>
    <row r="43" spans="1:14" x14ac:dyDescent="0.25">
      <c r="A43" s="264"/>
      <c r="B43" s="107" t="s">
        <v>134</v>
      </c>
      <c r="C43" s="108"/>
      <c r="D43" s="106"/>
      <c r="E43" s="77">
        <f t="shared" ref="E43:E44" si="27">D43-C43</f>
        <v>0</v>
      </c>
      <c r="F43" s="78" t="e">
        <f t="shared" si="24"/>
        <v>#DIV/0!</v>
      </c>
      <c r="G43" s="119"/>
      <c r="H43" s="106"/>
      <c r="I43" s="77">
        <f t="shared" ref="I43:I44" si="28">H43-G43</f>
        <v>0</v>
      </c>
      <c r="J43" s="78" t="e">
        <f t="shared" si="25"/>
        <v>#DIV/0!</v>
      </c>
      <c r="K43" s="119"/>
      <c r="L43" s="106"/>
      <c r="M43" s="77">
        <f t="shared" ref="M43:M44" si="29">L43-K43</f>
        <v>0</v>
      </c>
      <c r="N43" s="80" t="e">
        <f t="shared" si="26"/>
        <v>#DIV/0!</v>
      </c>
    </row>
    <row r="44" spans="1:14" x14ac:dyDescent="0.25">
      <c r="A44" s="264"/>
      <c r="B44" s="96" t="s">
        <v>135</v>
      </c>
      <c r="C44" s="97"/>
      <c r="D44" s="88"/>
      <c r="E44" s="77">
        <f t="shared" si="27"/>
        <v>0</v>
      </c>
      <c r="F44" s="98" t="e">
        <f t="shared" si="24"/>
        <v>#DIV/0!</v>
      </c>
      <c r="G44" s="87"/>
      <c r="H44" s="88"/>
      <c r="I44" s="77">
        <f t="shared" si="28"/>
        <v>0</v>
      </c>
      <c r="J44" s="98" t="e">
        <f t="shared" si="25"/>
        <v>#DIV/0!</v>
      </c>
      <c r="K44" s="87"/>
      <c r="L44" s="88"/>
      <c r="M44" s="77">
        <f t="shared" si="29"/>
        <v>0</v>
      </c>
      <c r="N44" s="92" t="e">
        <f t="shared" si="26"/>
        <v>#DIV/0!</v>
      </c>
    </row>
    <row r="45" spans="1:14" x14ac:dyDescent="0.25">
      <c r="A45" s="265" t="s">
        <v>136</v>
      </c>
      <c r="B45" s="109" t="s">
        <v>137</v>
      </c>
      <c r="C45" s="110"/>
      <c r="D45" s="111"/>
      <c r="E45" s="89">
        <f>D45-C45</f>
        <v>0</v>
      </c>
      <c r="F45" s="95" t="e">
        <f t="shared" si="24"/>
        <v>#DIV/0!</v>
      </c>
      <c r="G45" s="120"/>
      <c r="H45" s="111"/>
      <c r="I45" s="89">
        <f>H45-G45</f>
        <v>0</v>
      </c>
      <c r="J45" s="95" t="e">
        <f t="shared" si="25"/>
        <v>#DIV/0!</v>
      </c>
      <c r="K45" s="120"/>
      <c r="L45" s="111"/>
      <c r="M45" s="89">
        <f>L45-K45</f>
        <v>0</v>
      </c>
      <c r="N45" s="90" t="e">
        <f t="shared" si="26"/>
        <v>#DIV/0!</v>
      </c>
    </row>
    <row r="46" spans="1:14" x14ac:dyDescent="0.25">
      <c r="A46" s="265"/>
      <c r="B46" s="81" t="s">
        <v>138</v>
      </c>
      <c r="C46" s="84"/>
      <c r="D46" s="85"/>
      <c r="E46" s="77">
        <f>D46-C46</f>
        <v>0</v>
      </c>
      <c r="F46" s="78" t="e">
        <f t="shared" si="24"/>
        <v>#DIV/0!</v>
      </c>
      <c r="G46" s="86"/>
      <c r="H46" s="85"/>
      <c r="I46" s="77">
        <f>H46-G46</f>
        <v>0</v>
      </c>
      <c r="J46" s="78" t="e">
        <f t="shared" si="25"/>
        <v>#DIV/0!</v>
      </c>
      <c r="K46" s="86"/>
      <c r="L46" s="85"/>
      <c r="M46" s="77">
        <f>L46-K46</f>
        <v>0</v>
      </c>
      <c r="N46" s="80" t="e">
        <f t="shared" si="26"/>
        <v>#DIV/0!</v>
      </c>
    </row>
    <row r="47" spans="1:14" x14ac:dyDescent="0.25">
      <c r="A47" s="265"/>
      <c r="B47" s="112" t="s">
        <v>139</v>
      </c>
      <c r="C47" s="113"/>
      <c r="D47" s="114"/>
      <c r="E47" s="91">
        <f>D47-C47</f>
        <v>0</v>
      </c>
      <c r="F47" s="98" t="e">
        <f t="shared" si="24"/>
        <v>#DIV/0!</v>
      </c>
      <c r="G47" s="121"/>
      <c r="H47" s="114"/>
      <c r="I47" s="91">
        <f>H47-G47</f>
        <v>0</v>
      </c>
      <c r="J47" s="98" t="e">
        <f t="shared" si="25"/>
        <v>#DIV/0!</v>
      </c>
      <c r="K47" s="121"/>
      <c r="L47" s="114"/>
      <c r="M47" s="91">
        <f>L47-K47</f>
        <v>0</v>
      </c>
      <c r="N47" s="92" t="e">
        <f t="shared" si="26"/>
        <v>#DIV/0!</v>
      </c>
    </row>
    <row r="48" spans="1:14" x14ac:dyDescent="0.25">
      <c r="A48" s="266" t="s">
        <v>140</v>
      </c>
      <c r="B48" s="266"/>
      <c r="C48" s="75">
        <f>SUM(C8:C47)</f>
        <v>0</v>
      </c>
      <c r="D48" s="75">
        <f>SUM(D8:D47)</f>
        <v>0</v>
      </c>
      <c r="E48" s="75">
        <f>D48-C48</f>
        <v>0</v>
      </c>
      <c r="F48" s="76" t="e">
        <f t="shared" si="24"/>
        <v>#DIV/0!</v>
      </c>
      <c r="G48" s="75">
        <f>SUM(G8:G47)</f>
        <v>0</v>
      </c>
      <c r="H48" s="75">
        <f>SUM(H8:H47)</f>
        <v>0</v>
      </c>
      <c r="I48" s="75">
        <f>H48-G48</f>
        <v>0</v>
      </c>
      <c r="J48" s="76" t="e">
        <f t="shared" si="25"/>
        <v>#DIV/0!</v>
      </c>
      <c r="K48" s="75">
        <f>SUM(K8:K47)</f>
        <v>0</v>
      </c>
      <c r="L48" s="75">
        <f>SUM(L8:L47)</f>
        <v>0</v>
      </c>
      <c r="M48" s="75">
        <f>L48-K48</f>
        <v>0</v>
      </c>
      <c r="N48" s="76" t="e">
        <f t="shared" si="26"/>
        <v>#DIV/0!</v>
      </c>
    </row>
    <row r="49" spans="1:14" x14ac:dyDescent="0.25">
      <c r="A49" s="105" t="s">
        <v>49</v>
      </c>
      <c r="B49" s="72"/>
      <c r="C49" s="71"/>
      <c r="D49" s="71"/>
      <c r="E49" s="71"/>
      <c r="F49" s="71"/>
      <c r="G49" s="71"/>
      <c r="H49" s="71"/>
      <c r="I49" s="71"/>
      <c r="J49" s="71"/>
      <c r="K49" s="71"/>
      <c r="L49" s="71"/>
      <c r="M49" s="71"/>
      <c r="N49" s="71"/>
    </row>
  </sheetData>
  <mergeCells count="19">
    <mergeCell ref="C5:F5"/>
    <mergeCell ref="G5:J5"/>
    <mergeCell ref="K5:N5"/>
    <mergeCell ref="C6:D6"/>
    <mergeCell ref="E6:F6"/>
    <mergeCell ref="G6:H6"/>
    <mergeCell ref="I6:J6"/>
    <mergeCell ref="K6:L6"/>
    <mergeCell ref="M6:N6"/>
    <mergeCell ref="A6:B7"/>
    <mergeCell ref="A8:A16"/>
    <mergeCell ref="A17:A21"/>
    <mergeCell ref="A22:A23"/>
    <mergeCell ref="A24:A26"/>
    <mergeCell ref="A28:A30"/>
    <mergeCell ref="A31:A40"/>
    <mergeCell ref="A41:A44"/>
    <mergeCell ref="A45:A47"/>
    <mergeCell ref="A48:B48"/>
  </mergeCells>
  <conditionalFormatting sqref="E8:E47">
    <cfRule type="dataBar" priority="3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{28EAD48D-4ED3-44E6-8D7B-B45CF261476F}</x14:id>
        </ext>
      </extLst>
    </cfRule>
  </conditionalFormatting>
  <conditionalFormatting sqref="E8:F48">
    <cfRule type="expression" dxfId="76" priority="8">
      <formula>E8&lt;0</formula>
    </cfRule>
  </conditionalFormatting>
  <conditionalFormatting sqref="I8:I47">
    <cfRule type="dataBar" priority="2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{DCB8A62D-9270-4BCF-A841-A4721CA02C8D}</x14:id>
        </ext>
      </extLst>
    </cfRule>
  </conditionalFormatting>
  <conditionalFormatting sqref="I8:J48">
    <cfRule type="expression" dxfId="75" priority="6">
      <formula>I8&lt;0</formula>
    </cfRule>
  </conditionalFormatting>
  <conditionalFormatting sqref="M8:M47">
    <cfRule type="dataBar" priority="1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{7D982779-69C9-49CE-8E61-72A357EFC91F}</x14:id>
        </ext>
      </extLst>
    </cfRule>
  </conditionalFormatting>
  <conditionalFormatting sqref="M8:N48">
    <cfRule type="expression" dxfId="74" priority="4">
      <formula>M8&lt;0</formula>
    </cfRule>
  </conditionalFormatting>
  <pageMargins left="0.70866141732283505" right="0.70866141732283505" top="0.74803149606299202" bottom="0.74803149606299202" header="0.31496062992126" footer="0.31496062992126"/>
  <pageSetup paperSize="9" scale="55" orientation="landscape" r:id="rId1"/>
  <ignoredErrors>
    <ignoredError sqref="E8" evalError="1" listDataValidation="1" calculatedColumn="1"/>
  </ignoredErrors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28EAD48D-4ED3-44E6-8D7B-B45CF261476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E8:E47</xm:sqref>
        </x14:conditionalFormatting>
        <x14:conditionalFormatting xmlns:xm="http://schemas.microsoft.com/office/excel/2006/main">
          <x14:cfRule type="dataBar" id="{DCB8A62D-9270-4BCF-A841-A4721CA02C8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I8:I47</xm:sqref>
        </x14:conditionalFormatting>
        <x14:conditionalFormatting xmlns:xm="http://schemas.microsoft.com/office/excel/2006/main">
          <x14:cfRule type="dataBar" id="{7D982779-69C9-49CE-8E61-72A357EFC91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M8:M47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AF5D2F-371D-447C-8F69-F38AE92AB051}">
  <sheetPr>
    <pageSetUpPr fitToPage="1"/>
  </sheetPr>
  <dimension ref="A1:N36"/>
  <sheetViews>
    <sheetView workbookViewId="0"/>
  </sheetViews>
  <sheetFormatPr baseColWidth="10" defaultColWidth="8.85546875" defaultRowHeight="15.6" customHeight="1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32" t="s">
        <v>189</v>
      </c>
      <c r="E1" s="5"/>
      <c r="H1" s="4"/>
      <c r="I1" s="4"/>
      <c r="J1" s="4"/>
      <c r="K1" s="4"/>
      <c r="L1" s="4"/>
      <c r="M1" s="4"/>
    </row>
    <row r="2" spans="1:14" ht="15.6" customHeight="1" x14ac:dyDescent="0.3">
      <c r="H2" s="3"/>
      <c r="I2" s="3"/>
      <c r="J2" s="3"/>
      <c r="K2" s="3"/>
      <c r="L2" s="3"/>
      <c r="M2" s="3"/>
    </row>
    <row r="3" spans="1:14" ht="15.6" customHeight="1" x14ac:dyDescent="0.3">
      <c r="H3" s="3"/>
      <c r="I3" s="3"/>
      <c r="J3" s="3"/>
      <c r="K3" s="3"/>
      <c r="L3" s="3"/>
      <c r="M3" s="3"/>
    </row>
    <row r="4" spans="1:14" ht="15.6" customHeight="1" x14ac:dyDescent="0.25">
      <c r="A4" s="31" t="s">
        <v>51</v>
      </c>
    </row>
    <row r="5" spans="1:14" ht="15.6" customHeight="1" x14ac:dyDescent="0.25">
      <c r="A5" s="275" t="s">
        <v>1</v>
      </c>
      <c r="B5" s="276" t="s">
        <v>179</v>
      </c>
      <c r="C5" s="276"/>
      <c r="D5" s="276" t="s">
        <v>0</v>
      </c>
      <c r="E5" s="276"/>
      <c r="F5" s="276"/>
      <c r="N5" s="65" t="s">
        <v>180</v>
      </c>
    </row>
    <row r="6" spans="1:14" ht="15.6" customHeight="1" x14ac:dyDescent="0.25">
      <c r="A6" s="275"/>
      <c r="B6" s="206">
        <v>2024</v>
      </c>
      <c r="C6" s="206">
        <v>2025</v>
      </c>
      <c r="D6" s="206">
        <v>2024</v>
      </c>
      <c r="E6" s="206">
        <v>2025</v>
      </c>
      <c r="F6" s="145" t="s">
        <v>181</v>
      </c>
    </row>
    <row r="7" spans="1:14" ht="15.6" customHeight="1" x14ac:dyDescent="0.25">
      <c r="A7" s="207" t="s">
        <v>18</v>
      </c>
      <c r="B7" s="208">
        <v>20365</v>
      </c>
      <c r="C7" s="208">
        <v>9348</v>
      </c>
      <c r="D7" s="208">
        <v>57464</v>
      </c>
      <c r="E7" s="208">
        <v>37095</v>
      </c>
      <c r="F7" s="209">
        <v>-35.446540442711957</v>
      </c>
      <c r="G7" s="6"/>
    </row>
    <row r="8" spans="1:14" s="33" customFormat="1" ht="15.6" customHeight="1" x14ac:dyDescent="0.2">
      <c r="A8" s="207" t="s">
        <v>11</v>
      </c>
      <c r="B8" s="208">
        <v>10963</v>
      </c>
      <c r="C8" s="208">
        <v>11669</v>
      </c>
      <c r="D8" s="208">
        <v>25921</v>
      </c>
      <c r="E8" s="208">
        <v>47054</v>
      </c>
      <c r="F8" s="209">
        <v>81.528490413178503</v>
      </c>
    </row>
    <row r="9" spans="1:14" ht="15.6" customHeight="1" x14ac:dyDescent="0.25">
      <c r="A9" s="207" t="s">
        <v>8</v>
      </c>
      <c r="B9" s="208">
        <v>34591</v>
      </c>
      <c r="C9" s="208">
        <v>44172</v>
      </c>
      <c r="D9" s="208">
        <v>159804</v>
      </c>
      <c r="E9" s="208">
        <v>201350</v>
      </c>
      <c r="F9" s="209">
        <v>25.998097669645318</v>
      </c>
      <c r="G9" s="6"/>
    </row>
    <row r="10" spans="1:14" ht="15.6" customHeight="1" x14ac:dyDescent="0.25">
      <c r="A10" s="207" t="s">
        <v>10</v>
      </c>
      <c r="B10" s="208">
        <v>71234</v>
      </c>
      <c r="C10" s="208">
        <v>96337</v>
      </c>
      <c r="D10" s="208">
        <v>324302</v>
      </c>
      <c r="E10" s="208">
        <v>498317</v>
      </c>
      <c r="F10" s="209">
        <v>53.658318480922112</v>
      </c>
    </row>
    <row r="11" spans="1:14" ht="15.6" customHeight="1" x14ac:dyDescent="0.25">
      <c r="A11" s="207" t="s">
        <v>9</v>
      </c>
      <c r="B11" s="208">
        <v>446566</v>
      </c>
      <c r="C11" s="208">
        <v>494019</v>
      </c>
      <c r="D11" s="208">
        <v>2112678</v>
      </c>
      <c r="E11" s="208">
        <v>2376240</v>
      </c>
      <c r="F11" s="209">
        <v>12.475256522764001</v>
      </c>
    </row>
    <row r="12" spans="1:14" ht="15.6" customHeight="1" x14ac:dyDescent="0.25">
      <c r="A12" s="207" t="s">
        <v>6</v>
      </c>
      <c r="B12" s="208">
        <v>28849</v>
      </c>
      <c r="C12" s="208">
        <v>17489</v>
      </c>
      <c r="D12" s="208">
        <v>107735</v>
      </c>
      <c r="E12" s="208">
        <v>91510</v>
      </c>
      <c r="F12" s="209">
        <v>-15.06010117417738</v>
      </c>
    </row>
    <row r="13" spans="1:14" ht="15.6" customHeight="1" x14ac:dyDescent="0.25">
      <c r="A13" s="207" t="s">
        <v>167</v>
      </c>
      <c r="B13" s="208">
        <v>772</v>
      </c>
      <c r="C13" s="208">
        <v>703</v>
      </c>
      <c r="D13" s="208">
        <v>4269</v>
      </c>
      <c r="E13" s="208">
        <v>2423</v>
      </c>
      <c r="F13" s="209">
        <v>-43.24197704380417</v>
      </c>
    </row>
    <row r="14" spans="1:14" ht="15.6" customHeight="1" x14ac:dyDescent="0.25">
      <c r="A14" s="207" t="s">
        <v>150</v>
      </c>
      <c r="B14" s="208">
        <v>857841</v>
      </c>
      <c r="C14" s="208">
        <v>796134</v>
      </c>
      <c r="D14" s="208">
        <v>3962592</v>
      </c>
      <c r="E14" s="208">
        <v>4123227</v>
      </c>
      <c r="F14" s="209">
        <v>4.0537860067349811</v>
      </c>
    </row>
    <row r="15" spans="1:14" ht="15.6" customHeight="1" x14ac:dyDescent="0.25">
      <c r="A15" s="207" t="s">
        <v>147</v>
      </c>
      <c r="B15" s="208">
        <v>298790</v>
      </c>
      <c r="C15" s="208">
        <v>287995</v>
      </c>
      <c r="D15" s="208">
        <v>1315774</v>
      </c>
      <c r="E15" s="208">
        <v>1281719</v>
      </c>
      <c r="F15" s="209">
        <v>-2.5882104373547459</v>
      </c>
    </row>
    <row r="16" spans="1:14" ht="15.6" customHeight="1" x14ac:dyDescent="0.5">
      <c r="A16" s="207" t="s">
        <v>146</v>
      </c>
      <c r="B16" s="208">
        <v>41693</v>
      </c>
      <c r="C16" s="208">
        <v>35055</v>
      </c>
      <c r="D16" s="208">
        <v>161964</v>
      </c>
      <c r="E16" s="208">
        <v>141728</v>
      </c>
      <c r="F16" s="209">
        <v>-12.49413449902447</v>
      </c>
      <c r="G16" s="1"/>
    </row>
    <row r="17" spans="1:8" ht="15.6" customHeight="1" x14ac:dyDescent="0.35">
      <c r="A17" s="207" t="s">
        <v>152</v>
      </c>
      <c r="B17" s="208">
        <v>69677</v>
      </c>
      <c r="C17" s="208">
        <v>65427</v>
      </c>
      <c r="D17" s="208">
        <v>282461</v>
      </c>
      <c r="E17" s="208">
        <v>328454</v>
      </c>
      <c r="F17" s="209">
        <v>16.28295587709454</v>
      </c>
      <c r="G17" s="2"/>
    </row>
    <row r="18" spans="1:8" ht="15.6" customHeight="1" x14ac:dyDescent="0.25">
      <c r="A18" s="207" t="s">
        <v>149</v>
      </c>
      <c r="B18" s="208">
        <v>0</v>
      </c>
      <c r="C18" s="208">
        <v>0</v>
      </c>
      <c r="D18" s="208">
        <v>0</v>
      </c>
      <c r="E18" s="208">
        <v>39</v>
      </c>
      <c r="F18" s="209"/>
    </row>
    <row r="19" spans="1:8" ht="15.6" customHeight="1" x14ac:dyDescent="0.25">
      <c r="A19" s="207" t="s">
        <v>145</v>
      </c>
      <c r="B19" s="208">
        <v>40998</v>
      </c>
      <c r="C19" s="208">
        <v>69123</v>
      </c>
      <c r="D19" s="208">
        <v>217331</v>
      </c>
      <c r="E19" s="208">
        <v>263768</v>
      </c>
      <c r="F19" s="209">
        <v>21.366947191150832</v>
      </c>
      <c r="H19" s="219"/>
    </row>
    <row r="20" spans="1:8" ht="15.6" customHeight="1" x14ac:dyDescent="0.25">
      <c r="A20" s="207" t="s">
        <v>144</v>
      </c>
      <c r="B20" s="208">
        <v>95977</v>
      </c>
      <c r="C20" s="208">
        <v>90163</v>
      </c>
      <c r="D20" s="208">
        <v>403878</v>
      </c>
      <c r="E20" s="208">
        <v>374541</v>
      </c>
      <c r="F20" s="209">
        <v>-7.2638271953411646</v>
      </c>
    </row>
    <row r="21" spans="1:8" ht="15.6" customHeight="1" x14ac:dyDescent="0.25">
      <c r="A21" s="207" t="s">
        <v>151</v>
      </c>
      <c r="B21" s="208">
        <v>18298</v>
      </c>
      <c r="C21" s="208">
        <v>22756</v>
      </c>
      <c r="D21" s="208">
        <v>100941</v>
      </c>
      <c r="E21" s="208">
        <v>97010</v>
      </c>
      <c r="F21" s="209">
        <v>-3.8943541276587301</v>
      </c>
    </row>
    <row r="22" spans="1:8" ht="15.6" customHeight="1" x14ac:dyDescent="0.25">
      <c r="A22" s="207" t="s">
        <v>148</v>
      </c>
      <c r="B22" s="208">
        <v>20200</v>
      </c>
      <c r="C22" s="208">
        <v>17479</v>
      </c>
      <c r="D22" s="208">
        <v>95695</v>
      </c>
      <c r="E22" s="208">
        <v>78781</v>
      </c>
      <c r="F22" s="209">
        <v>-17.674904644965778</v>
      </c>
    </row>
    <row r="23" spans="1:8" ht="15.6" customHeight="1" x14ac:dyDescent="0.25">
      <c r="A23" s="207" t="s">
        <v>142</v>
      </c>
      <c r="B23" s="208">
        <v>11117</v>
      </c>
      <c r="C23" s="208">
        <v>11421</v>
      </c>
      <c r="D23" s="208">
        <v>62827</v>
      </c>
      <c r="E23" s="208">
        <v>57041</v>
      </c>
      <c r="F23" s="209">
        <v>-9.2094163337418564</v>
      </c>
    </row>
    <row r="24" spans="1:8" ht="15.6" customHeight="1" x14ac:dyDescent="0.25">
      <c r="A24" s="207" t="s">
        <v>143</v>
      </c>
      <c r="B24" s="208">
        <v>43002</v>
      </c>
      <c r="C24" s="208">
        <v>65995</v>
      </c>
      <c r="D24" s="208">
        <v>264019</v>
      </c>
      <c r="E24" s="208">
        <v>253221</v>
      </c>
      <c r="F24" s="209">
        <v>-4.08985716937039</v>
      </c>
    </row>
    <row r="25" spans="1:8" ht="15.6" customHeight="1" x14ac:dyDescent="0.25">
      <c r="A25" s="207" t="s">
        <v>141</v>
      </c>
      <c r="B25" s="208">
        <v>0</v>
      </c>
      <c r="C25" s="208">
        <v>0</v>
      </c>
      <c r="D25" s="208">
        <v>0</v>
      </c>
      <c r="E25" s="208">
        <v>0</v>
      </c>
      <c r="F25" s="209"/>
    </row>
    <row r="26" spans="1:8" ht="15.6" customHeight="1" x14ac:dyDescent="0.25">
      <c r="A26" s="207" t="s">
        <v>153</v>
      </c>
      <c r="B26" s="208">
        <v>7381</v>
      </c>
      <c r="C26" s="208">
        <v>9361</v>
      </c>
      <c r="D26" s="208">
        <v>27790</v>
      </c>
      <c r="E26" s="208">
        <v>38676</v>
      </c>
      <c r="F26" s="209">
        <v>39.1723641597697</v>
      </c>
    </row>
    <row r="27" spans="1:8" ht="15.6" customHeight="1" x14ac:dyDescent="0.25">
      <c r="A27" s="207" t="s">
        <v>165</v>
      </c>
      <c r="B27" s="208">
        <v>89057</v>
      </c>
      <c r="C27" s="208">
        <v>75983</v>
      </c>
      <c r="D27" s="208">
        <v>436247</v>
      </c>
      <c r="E27" s="208">
        <v>387674</v>
      </c>
      <c r="F27" s="209">
        <v>-11.13428860255773</v>
      </c>
    </row>
    <row r="28" spans="1:8" ht="15.6" customHeight="1" x14ac:dyDescent="0.25">
      <c r="A28" s="207" t="s">
        <v>168</v>
      </c>
      <c r="B28" s="208">
        <v>3461</v>
      </c>
      <c r="C28" s="208">
        <v>9770</v>
      </c>
      <c r="D28" s="208">
        <v>45905</v>
      </c>
      <c r="E28" s="208">
        <v>71002</v>
      </c>
      <c r="F28" s="209">
        <v>54.671604400392113</v>
      </c>
    </row>
    <row r="29" spans="1:8" ht="15.6" customHeight="1" x14ac:dyDescent="0.25">
      <c r="A29" s="207" t="s">
        <v>169</v>
      </c>
      <c r="B29" s="208">
        <v>155735</v>
      </c>
      <c r="C29" s="208">
        <v>161153</v>
      </c>
      <c r="D29" s="208">
        <v>646591</v>
      </c>
      <c r="E29" s="208">
        <v>706475</v>
      </c>
      <c r="F29" s="209">
        <v>9.2614960616525792</v>
      </c>
    </row>
    <row r="30" spans="1:8" ht="15.6" customHeight="1" x14ac:dyDescent="0.25">
      <c r="A30" s="207" t="s">
        <v>170</v>
      </c>
      <c r="B30" s="208">
        <v>10889</v>
      </c>
      <c r="C30" s="208">
        <v>16916</v>
      </c>
      <c r="D30" s="208">
        <v>84977</v>
      </c>
      <c r="E30" s="208">
        <v>116611</v>
      </c>
      <c r="F30" s="209">
        <v>37.226543652988447</v>
      </c>
    </row>
    <row r="31" spans="1:8" ht="15.6" customHeight="1" x14ac:dyDescent="0.25">
      <c r="A31" s="207" t="s">
        <v>171</v>
      </c>
      <c r="B31" s="208">
        <v>55807</v>
      </c>
      <c r="C31" s="208">
        <v>46060</v>
      </c>
      <c r="D31" s="208">
        <v>222821</v>
      </c>
      <c r="E31" s="208">
        <v>290731</v>
      </c>
      <c r="F31" s="209">
        <v>30.477378703084529</v>
      </c>
    </row>
    <row r="32" spans="1:8" ht="15.6" customHeight="1" x14ac:dyDescent="0.25">
      <c r="A32" s="207" t="s">
        <v>172</v>
      </c>
      <c r="B32" s="208">
        <v>1314927</v>
      </c>
      <c r="C32" s="208">
        <v>1234133</v>
      </c>
      <c r="D32" s="208">
        <v>5747106</v>
      </c>
      <c r="E32" s="208">
        <v>5826536</v>
      </c>
      <c r="F32" s="209">
        <v>1.382086914701063</v>
      </c>
    </row>
    <row r="33" spans="1:6" ht="15.6" customHeight="1" x14ac:dyDescent="0.25">
      <c r="A33" s="207" t="s">
        <v>173</v>
      </c>
      <c r="B33" s="208">
        <v>162013</v>
      </c>
      <c r="C33" s="208">
        <v>181352</v>
      </c>
      <c r="D33" s="208">
        <v>804525</v>
      </c>
      <c r="E33" s="208">
        <v>802068</v>
      </c>
      <c r="F33" s="209">
        <v>-0.30539759485409951</v>
      </c>
    </row>
    <row r="34" spans="1:6" ht="15.6" customHeight="1" x14ac:dyDescent="0.25">
      <c r="A34" s="207" t="s">
        <v>174</v>
      </c>
      <c r="B34" s="208">
        <v>25629</v>
      </c>
      <c r="C34" s="208">
        <v>24847</v>
      </c>
      <c r="D34" s="208">
        <v>108793</v>
      </c>
      <c r="E34" s="208">
        <v>112026</v>
      </c>
      <c r="F34" s="209">
        <v>2.971698546781496</v>
      </c>
    </row>
    <row r="35" spans="1:6" ht="15.6" customHeight="1" x14ac:dyDescent="0.25">
      <c r="A35" s="211" t="s">
        <v>154</v>
      </c>
      <c r="B35" s="212">
        <f>SUM(B7:B34)</f>
        <v>3935832</v>
      </c>
      <c r="C35" s="212">
        <f>SUM(C7:C34)</f>
        <v>3894860</v>
      </c>
      <c r="D35" s="212">
        <f>SUM(D7:D34)</f>
        <v>17784410</v>
      </c>
      <c r="E35" s="212">
        <f>SUM(E7:E34)</f>
        <v>18605317</v>
      </c>
      <c r="F35" s="213">
        <f>E35*100/D35-100</f>
        <v>4.6158798633184972</v>
      </c>
    </row>
    <row r="36" spans="1:6" ht="15.6" customHeight="1" x14ac:dyDescent="0.25">
      <c r="A36" s="45" t="s">
        <v>182</v>
      </c>
    </row>
  </sheetData>
  <mergeCells count="3">
    <mergeCell ref="A5:A6"/>
    <mergeCell ref="B5:C5"/>
    <mergeCell ref="D5:F5"/>
  </mergeCells>
  <conditionalFormatting sqref="A7:F34">
    <cfRule type="expression" dxfId="1" priority="2">
      <formula>MOD(ROW(),2)=0</formula>
    </cfRule>
  </conditionalFormatting>
  <conditionalFormatting sqref="F7:F35">
    <cfRule type="expression" dxfId="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BC5CE2-84E9-4B55-A04D-72A3511798C9}">
  <sheetPr>
    <pageSetUpPr fitToPage="1"/>
  </sheetPr>
  <dimension ref="A1:K51"/>
  <sheetViews>
    <sheetView zoomScale="80" zoomScaleNormal="80" workbookViewId="0"/>
  </sheetViews>
  <sheetFormatPr baseColWidth="10" defaultColWidth="11.42578125" defaultRowHeight="15" x14ac:dyDescent="0.25"/>
  <cols>
    <col min="1" max="1" width="32.85546875" customWidth="1"/>
    <col min="2" max="2" width="18.7109375" customWidth="1"/>
    <col min="3" max="3" width="22.5703125" customWidth="1"/>
    <col min="4" max="5" width="15.42578125" customWidth="1"/>
    <col min="6" max="6" width="15.5703125" customWidth="1"/>
    <col min="7" max="10" width="15.42578125" customWidth="1"/>
    <col min="11" max="11" width="11.85546875" customWidth="1"/>
  </cols>
  <sheetData>
    <row r="1" spans="1:11" x14ac:dyDescent="0.25">
      <c r="A1" s="15"/>
      <c r="B1" s="16"/>
      <c r="C1" s="16"/>
      <c r="D1" s="17"/>
      <c r="E1" s="18"/>
      <c r="F1" s="17"/>
      <c r="H1" s="19"/>
      <c r="J1" s="19"/>
      <c r="K1" s="19"/>
    </row>
    <row r="2" spans="1:11" x14ac:dyDescent="0.25">
      <c r="A2" s="20"/>
      <c r="B2" s="17"/>
      <c r="C2" s="21"/>
      <c r="D2" s="17"/>
      <c r="E2" s="20"/>
      <c r="F2" s="17"/>
      <c r="G2" s="22"/>
      <c r="H2" s="17"/>
      <c r="I2" s="22"/>
      <c r="J2" s="17"/>
      <c r="K2" s="17"/>
    </row>
    <row r="3" spans="1:11" x14ac:dyDescent="0.25">
      <c r="A3" s="20"/>
      <c r="B3" s="16"/>
      <c r="C3" s="21"/>
      <c r="D3" s="17"/>
      <c r="E3" s="22"/>
      <c r="F3" s="17"/>
      <c r="G3" s="22"/>
      <c r="H3" s="17"/>
      <c r="I3" s="22"/>
      <c r="J3" s="17"/>
      <c r="K3" s="17"/>
    </row>
    <row r="4" spans="1:11" x14ac:dyDescent="0.25">
      <c r="A4" s="20"/>
      <c r="B4" s="17"/>
      <c r="C4" s="21"/>
      <c r="D4" s="19"/>
      <c r="E4" s="23"/>
      <c r="F4" s="17"/>
      <c r="G4" s="23"/>
      <c r="H4" s="19"/>
      <c r="I4" s="23"/>
      <c r="J4" s="19"/>
      <c r="K4" s="19"/>
    </row>
    <row r="5" spans="1:11" x14ac:dyDescent="0.25">
      <c r="A5" s="20"/>
      <c r="B5" s="17"/>
      <c r="C5" s="24"/>
      <c r="D5" s="17"/>
      <c r="E5" s="22"/>
      <c r="F5" s="17"/>
      <c r="G5" s="22"/>
      <c r="H5" s="17"/>
      <c r="I5" s="22"/>
      <c r="J5" s="17"/>
      <c r="K5" s="17"/>
    </row>
    <row r="6" spans="1:11" x14ac:dyDescent="0.25">
      <c r="A6" s="20"/>
      <c r="B6" s="17"/>
      <c r="C6" s="6"/>
      <c r="D6" s="17"/>
      <c r="E6" s="22"/>
      <c r="F6" s="17"/>
      <c r="G6" s="22"/>
      <c r="H6" s="17"/>
      <c r="I6" s="22"/>
      <c r="J6" s="17"/>
      <c r="K6" s="17"/>
    </row>
    <row r="7" spans="1:11" x14ac:dyDescent="0.25">
      <c r="A7" s="20"/>
      <c r="B7" s="17"/>
      <c r="C7" s="21"/>
      <c r="D7" s="17"/>
      <c r="E7" s="21"/>
      <c r="F7" s="17"/>
      <c r="G7" s="22"/>
      <c r="H7" s="17"/>
      <c r="I7" s="22"/>
      <c r="J7" s="17"/>
      <c r="K7" s="17"/>
    </row>
    <row r="8" spans="1:11" x14ac:dyDescent="0.25">
      <c r="A8" s="20"/>
      <c r="B8" s="17"/>
      <c r="C8" s="21"/>
      <c r="D8" s="19"/>
      <c r="E8" s="25"/>
      <c r="F8" s="17"/>
      <c r="G8" s="23"/>
      <c r="H8" s="19"/>
      <c r="I8" s="23"/>
      <c r="J8" s="19"/>
      <c r="K8" s="19"/>
    </row>
    <row r="9" spans="1:11" x14ac:dyDescent="0.25">
      <c r="A9" s="20"/>
      <c r="B9" s="17"/>
      <c r="C9" s="24"/>
      <c r="D9" s="17"/>
      <c r="E9" s="21"/>
      <c r="F9" s="17"/>
      <c r="G9" s="22"/>
      <c r="H9" s="17"/>
      <c r="I9" s="22"/>
      <c r="J9" s="17"/>
      <c r="K9" s="17"/>
    </row>
    <row r="10" spans="1:11" x14ac:dyDescent="0.25">
      <c r="A10" s="20"/>
      <c r="B10" s="17"/>
      <c r="C10" s="25"/>
      <c r="D10" s="19"/>
      <c r="E10" s="25"/>
      <c r="F10" s="17"/>
      <c r="G10" s="23"/>
      <c r="H10" s="19"/>
      <c r="I10" s="23"/>
      <c r="J10" s="19"/>
      <c r="K10" s="19"/>
    </row>
    <row r="11" spans="1:11" x14ac:dyDescent="0.25">
      <c r="A11" s="17"/>
      <c r="B11" s="17"/>
      <c r="C11" s="21"/>
      <c r="D11" s="17"/>
      <c r="E11" s="21"/>
      <c r="F11" s="17"/>
      <c r="G11" s="20"/>
      <c r="H11" s="17"/>
      <c r="I11" s="22"/>
      <c r="J11" s="17"/>
      <c r="K11" s="17"/>
    </row>
    <row r="12" spans="1:11" x14ac:dyDescent="0.25">
      <c r="A12" s="15"/>
      <c r="B12" s="16"/>
      <c r="C12" s="24"/>
      <c r="D12" s="16"/>
      <c r="E12" s="24"/>
      <c r="F12" s="16"/>
      <c r="G12" s="15"/>
      <c r="H12" s="16"/>
      <c r="I12" s="26"/>
      <c r="J12" s="16"/>
      <c r="K12" s="16"/>
    </row>
    <row r="13" spans="1:11" x14ac:dyDescent="0.25">
      <c r="A13" s="20"/>
      <c r="B13" s="17"/>
      <c r="C13" s="6"/>
      <c r="D13" s="27"/>
      <c r="E13" s="6"/>
      <c r="F13" s="17"/>
      <c r="G13" s="28"/>
      <c r="H13" s="27"/>
      <c r="J13" s="27"/>
      <c r="K13" s="27"/>
    </row>
    <row r="14" spans="1:11" x14ac:dyDescent="0.25">
      <c r="A14" s="20"/>
      <c r="B14" s="17"/>
      <c r="C14" s="21"/>
      <c r="D14" s="19"/>
      <c r="E14" s="25"/>
      <c r="F14" s="17"/>
      <c r="G14" s="18"/>
      <c r="H14" s="19"/>
      <c r="I14" s="23"/>
      <c r="J14" s="19"/>
      <c r="K14" s="19"/>
    </row>
    <row r="15" spans="1:11" x14ac:dyDescent="0.25">
      <c r="A15" s="20"/>
      <c r="B15" s="17"/>
      <c r="C15" s="21"/>
      <c r="D15" s="17"/>
      <c r="E15" s="21"/>
      <c r="F15" s="17"/>
      <c r="G15" s="20"/>
      <c r="H15" s="17"/>
      <c r="I15" s="22"/>
      <c r="J15" s="17"/>
      <c r="K15" s="17"/>
    </row>
    <row r="16" spans="1:11" x14ac:dyDescent="0.25">
      <c r="A16" s="20"/>
      <c r="B16" s="17"/>
      <c r="C16" s="24"/>
      <c r="D16" s="27"/>
      <c r="E16" s="6"/>
      <c r="F16" s="17"/>
      <c r="H16" s="27"/>
      <c r="J16" s="27"/>
      <c r="K16" s="27"/>
    </row>
    <row r="17" spans="1:11" x14ac:dyDescent="0.25">
      <c r="A17" s="20"/>
      <c r="B17" s="17"/>
      <c r="C17" s="21"/>
      <c r="D17" s="19"/>
      <c r="E17" s="25"/>
      <c r="F17" s="17"/>
      <c r="G17" s="23"/>
      <c r="H17" s="19"/>
      <c r="I17" s="23"/>
      <c r="J17" s="19"/>
      <c r="K17" s="19"/>
    </row>
    <row r="18" spans="1:11" x14ac:dyDescent="0.25">
      <c r="A18" s="20"/>
      <c r="B18" s="17"/>
      <c r="C18" s="21"/>
      <c r="D18" s="17"/>
      <c r="E18" s="17"/>
      <c r="F18" s="17"/>
      <c r="G18" s="22"/>
      <c r="H18" s="17"/>
      <c r="I18" s="22"/>
      <c r="J18" s="17"/>
      <c r="K18" s="17"/>
    </row>
    <row r="19" spans="1:11" x14ac:dyDescent="0.25">
      <c r="A19" s="20"/>
      <c r="B19" s="17"/>
      <c r="C19" s="21"/>
      <c r="D19" s="16"/>
      <c r="E19" s="16"/>
      <c r="F19" s="27"/>
      <c r="H19" s="27"/>
      <c r="J19" s="27"/>
      <c r="K19" s="27"/>
    </row>
    <row r="20" spans="1:11" x14ac:dyDescent="0.25">
      <c r="A20" s="20"/>
      <c r="B20" s="17"/>
      <c r="C20" s="21"/>
      <c r="D20" s="17"/>
      <c r="E20" s="21"/>
      <c r="F20" s="17"/>
      <c r="G20" s="22"/>
      <c r="H20" s="17"/>
      <c r="I20" s="22"/>
      <c r="J20" s="17"/>
      <c r="K20" s="17"/>
    </row>
    <row r="21" spans="1:11" x14ac:dyDescent="0.25">
      <c r="A21" s="20"/>
      <c r="B21" s="17"/>
      <c r="C21" s="26"/>
      <c r="D21" s="27"/>
      <c r="E21" s="6"/>
      <c r="F21" s="27"/>
      <c r="H21" s="27"/>
      <c r="J21" s="27"/>
      <c r="K21" s="27"/>
    </row>
    <row r="22" spans="1:11" x14ac:dyDescent="0.25">
      <c r="A22" s="20"/>
      <c r="B22" s="17"/>
      <c r="C22" s="21"/>
      <c r="D22" s="17"/>
      <c r="E22" s="21"/>
      <c r="F22" s="17"/>
      <c r="G22" s="22"/>
      <c r="H22" s="17"/>
      <c r="I22" s="22"/>
      <c r="J22" s="17"/>
      <c r="K22" s="17"/>
    </row>
    <row r="23" spans="1:11" x14ac:dyDescent="0.25">
      <c r="A23" s="20"/>
      <c r="B23" s="17"/>
      <c r="C23" s="21"/>
      <c r="D23" s="27"/>
      <c r="E23" s="6"/>
      <c r="F23" s="27"/>
      <c r="H23" s="27"/>
      <c r="J23" s="27"/>
      <c r="K23" s="27"/>
    </row>
    <row r="24" spans="1:11" x14ac:dyDescent="0.25">
      <c r="A24" s="20"/>
      <c r="B24" s="17"/>
      <c r="C24" s="21"/>
      <c r="D24" s="17"/>
      <c r="E24" s="21"/>
      <c r="F24" s="17"/>
      <c r="G24" s="22"/>
      <c r="H24" s="17"/>
      <c r="I24" s="22"/>
      <c r="J24" s="17"/>
      <c r="K24" s="17"/>
    </row>
    <row r="25" spans="1:11" x14ac:dyDescent="0.25">
      <c r="A25" s="20"/>
      <c r="B25" s="17"/>
      <c r="C25" s="21"/>
      <c r="D25" s="27"/>
      <c r="E25" s="6"/>
      <c r="F25" s="27"/>
      <c r="H25" s="27"/>
      <c r="J25" s="27"/>
      <c r="K25" s="27"/>
    </row>
    <row r="26" spans="1:11" x14ac:dyDescent="0.25">
      <c r="A26" s="20"/>
      <c r="B26" s="17"/>
      <c r="C26" s="26"/>
      <c r="D26" s="19"/>
      <c r="E26" s="25"/>
      <c r="F26" s="19"/>
      <c r="G26" s="23"/>
      <c r="H26" s="19"/>
      <c r="I26" s="23"/>
      <c r="J26" s="19"/>
      <c r="K26" s="19"/>
    </row>
    <row r="27" spans="1:11" x14ac:dyDescent="0.25">
      <c r="A27" s="20"/>
      <c r="B27" s="17"/>
      <c r="C27" s="25"/>
      <c r="D27" s="17"/>
      <c r="E27" s="21"/>
      <c r="F27" s="17"/>
      <c r="G27" s="22"/>
      <c r="H27" s="17"/>
      <c r="I27" s="22"/>
      <c r="J27" s="17"/>
      <c r="K27" s="17"/>
    </row>
    <row r="28" spans="1:11" ht="39" x14ac:dyDescent="0.7">
      <c r="A28" s="29" t="s">
        <v>176</v>
      </c>
      <c r="B28" s="17"/>
      <c r="C28" s="21"/>
      <c r="D28" s="19"/>
      <c r="E28" s="25"/>
      <c r="F28" s="19"/>
      <c r="G28" s="23"/>
      <c r="H28" s="19"/>
      <c r="I28" s="23"/>
      <c r="J28" s="19"/>
      <c r="K28" s="19"/>
    </row>
    <row r="29" spans="1:11" ht="17.25" x14ac:dyDescent="0.35">
      <c r="A29" s="30"/>
      <c r="B29" s="17"/>
      <c r="C29" s="21"/>
      <c r="D29" s="17"/>
      <c r="E29" s="21"/>
      <c r="F29" s="17"/>
      <c r="G29" s="20"/>
      <c r="H29" s="17"/>
      <c r="I29" s="22"/>
      <c r="J29" s="17"/>
      <c r="K29" s="17"/>
    </row>
    <row r="30" spans="1:11" x14ac:dyDescent="0.25">
      <c r="A30" s="20"/>
      <c r="B30" s="17"/>
      <c r="C30" s="24"/>
      <c r="D30" s="16"/>
      <c r="E30" s="24"/>
      <c r="F30" s="16"/>
      <c r="G30" s="15"/>
      <c r="H30" s="16"/>
      <c r="I30" s="26"/>
      <c r="J30" s="16"/>
      <c r="K30" s="16"/>
    </row>
    <row r="31" spans="1:11" x14ac:dyDescent="0.25">
      <c r="A31" s="20"/>
      <c r="B31" s="17"/>
      <c r="C31" s="21"/>
      <c r="D31" s="27"/>
      <c r="E31" s="6"/>
      <c r="F31" s="27"/>
      <c r="G31" s="28"/>
      <c r="H31" s="27"/>
      <c r="J31" s="27"/>
      <c r="K31" s="27"/>
    </row>
    <row r="32" spans="1:11" x14ac:dyDescent="0.25">
      <c r="A32" s="20"/>
      <c r="B32" s="17"/>
      <c r="C32" s="26"/>
      <c r="D32" s="19"/>
      <c r="E32" s="25"/>
      <c r="F32" s="19"/>
      <c r="G32" s="18"/>
      <c r="H32" s="19"/>
      <c r="I32" s="23"/>
      <c r="J32" s="19"/>
      <c r="K32" s="19"/>
    </row>
    <row r="33" spans="1:11" x14ac:dyDescent="0.25">
      <c r="A33" s="20"/>
      <c r="B33" s="17"/>
      <c r="C33" s="25"/>
      <c r="D33" s="17"/>
      <c r="E33" s="21"/>
      <c r="F33" s="17"/>
      <c r="G33" s="20"/>
      <c r="H33" s="17"/>
      <c r="I33" s="22"/>
      <c r="J33" s="17"/>
      <c r="K33" s="17"/>
    </row>
    <row r="34" spans="1:11" x14ac:dyDescent="0.25">
      <c r="A34" s="20"/>
      <c r="B34" s="17"/>
      <c r="C34" s="21"/>
      <c r="D34" s="17"/>
      <c r="E34" s="21"/>
      <c r="F34" s="17"/>
      <c r="G34" s="20"/>
      <c r="H34" s="17"/>
      <c r="I34" s="22"/>
      <c r="J34" s="17"/>
      <c r="K34" s="17"/>
    </row>
    <row r="35" spans="1:11" x14ac:dyDescent="0.25">
      <c r="A35" s="20"/>
      <c r="B35" s="17"/>
      <c r="D35" s="16"/>
      <c r="E35" s="24"/>
      <c r="F35" s="16"/>
      <c r="G35" s="15"/>
      <c r="H35" s="16"/>
      <c r="I35" s="26"/>
      <c r="J35" s="16"/>
      <c r="K35" s="16"/>
    </row>
    <row r="36" spans="1:11" x14ac:dyDescent="0.25">
      <c r="A36" s="20"/>
      <c r="B36" s="17"/>
      <c r="C36" s="21"/>
      <c r="D36" s="16"/>
      <c r="E36" s="24"/>
      <c r="F36" s="17"/>
      <c r="G36" s="20"/>
      <c r="H36" s="17"/>
      <c r="I36" s="20"/>
      <c r="J36" s="17"/>
      <c r="K36" s="17"/>
    </row>
    <row r="37" spans="1:11" x14ac:dyDescent="0.25">
      <c r="A37" s="20"/>
      <c r="B37" s="17"/>
      <c r="C37" s="21"/>
      <c r="D37" s="16"/>
      <c r="E37" s="24"/>
      <c r="F37" s="16"/>
      <c r="G37" s="15"/>
      <c r="H37" s="27"/>
      <c r="I37" s="28"/>
      <c r="J37" s="27"/>
      <c r="K37" s="27"/>
    </row>
    <row r="38" spans="1:11" x14ac:dyDescent="0.25">
      <c r="A38" s="20"/>
      <c r="B38" s="17"/>
      <c r="C38" s="6"/>
      <c r="D38" s="27"/>
      <c r="E38" s="6"/>
      <c r="F38" s="27"/>
      <c r="G38" s="28"/>
      <c r="H38" s="19"/>
      <c r="I38" s="17"/>
      <c r="J38" s="17"/>
      <c r="K38" s="17"/>
    </row>
    <row r="39" spans="1:11" x14ac:dyDescent="0.25">
      <c r="A39" s="20"/>
      <c r="B39" s="17"/>
      <c r="C39" s="17"/>
      <c r="D39" s="19"/>
      <c r="E39" s="17"/>
      <c r="F39" s="17"/>
      <c r="G39" s="20"/>
      <c r="H39" s="17"/>
      <c r="I39" s="26"/>
      <c r="J39" s="16"/>
      <c r="K39" s="16"/>
    </row>
    <row r="40" spans="1:11" x14ac:dyDescent="0.25">
      <c r="A40" s="20"/>
      <c r="B40" s="17"/>
      <c r="C40" s="17"/>
      <c r="D40" s="17"/>
      <c r="E40" s="16"/>
      <c r="F40" s="16"/>
      <c r="G40" s="15"/>
      <c r="H40" s="27"/>
      <c r="J40" s="27"/>
      <c r="K40" s="27"/>
    </row>
    <row r="41" spans="1:11" x14ac:dyDescent="0.25">
      <c r="A41" s="20"/>
      <c r="B41" s="17"/>
      <c r="C41" s="27"/>
      <c r="D41" s="16"/>
      <c r="F41" s="27"/>
      <c r="G41" s="28"/>
      <c r="H41" s="17"/>
      <c r="I41" s="22"/>
      <c r="J41" s="17"/>
      <c r="K41" s="17"/>
    </row>
    <row r="42" spans="1:11" x14ac:dyDescent="0.25">
      <c r="A42" s="20"/>
      <c r="B42" s="17"/>
      <c r="C42" s="17"/>
      <c r="D42" s="17"/>
      <c r="E42" s="21"/>
      <c r="F42" s="17"/>
      <c r="G42" s="20"/>
      <c r="H42" s="17"/>
      <c r="I42" s="22"/>
      <c r="J42" s="17"/>
      <c r="K42" s="17"/>
    </row>
    <row r="43" spans="1:11" x14ac:dyDescent="0.25">
      <c r="A43" s="15"/>
      <c r="B43" s="17"/>
      <c r="C43" s="19"/>
      <c r="D43" s="25"/>
      <c r="E43" s="27"/>
      <c r="F43" s="27"/>
      <c r="G43" s="20"/>
      <c r="H43" s="17"/>
      <c r="I43" s="22"/>
      <c r="J43" s="17"/>
      <c r="K43" s="17"/>
    </row>
    <row r="44" spans="1:11" x14ac:dyDescent="0.25">
      <c r="A44" s="20"/>
      <c r="B44" s="17"/>
      <c r="C44" s="17"/>
      <c r="D44" s="21"/>
      <c r="E44" s="17"/>
      <c r="F44" s="17"/>
      <c r="G44" s="15"/>
      <c r="H44" s="16"/>
      <c r="I44" s="26"/>
      <c r="J44" s="16"/>
      <c r="K44" s="16"/>
    </row>
    <row r="45" spans="1:11" x14ac:dyDescent="0.25">
      <c r="A45" s="20"/>
      <c r="B45" s="17"/>
      <c r="C45" s="16"/>
      <c r="D45" s="24"/>
      <c r="E45" s="16"/>
      <c r="F45" s="16"/>
      <c r="G45" s="15"/>
      <c r="H45" s="17"/>
      <c r="I45" s="17"/>
      <c r="J45" s="17"/>
      <c r="K45" s="17"/>
    </row>
    <row r="46" spans="1:11" x14ac:dyDescent="0.25">
      <c r="A46" s="18"/>
      <c r="B46" s="19"/>
      <c r="C46" s="19"/>
      <c r="D46" s="25"/>
      <c r="E46" s="19"/>
      <c r="F46" s="19"/>
      <c r="G46" s="18"/>
      <c r="H46" s="19"/>
      <c r="I46" s="23"/>
      <c r="J46" s="19"/>
      <c r="K46" s="19"/>
    </row>
    <row r="47" spans="1:11" x14ac:dyDescent="0.25">
      <c r="A47" s="17"/>
      <c r="B47" s="17"/>
      <c r="C47" s="17"/>
      <c r="D47" s="21"/>
      <c r="E47" s="17"/>
      <c r="F47" s="17"/>
      <c r="G47" s="22"/>
      <c r="H47" s="17"/>
      <c r="I47" s="22"/>
      <c r="J47" s="17"/>
      <c r="K47" s="17"/>
    </row>
    <row r="48" spans="1:11" x14ac:dyDescent="0.25">
      <c r="A48" s="220"/>
      <c r="B48" s="221"/>
      <c r="C48" s="221"/>
      <c r="D48" s="25"/>
      <c r="E48" s="19"/>
      <c r="F48" s="19"/>
      <c r="G48" s="221"/>
      <c r="H48" s="221"/>
      <c r="I48" s="221"/>
      <c r="J48" s="221"/>
      <c r="K48" s="221"/>
    </row>
    <row r="51" spans="8:8" x14ac:dyDescent="0.25">
      <c r="H51" s="142"/>
    </row>
  </sheetData>
  <pageMargins left="0.62992125984252001" right="0.23622047244094499" top="0.47244094488188998" bottom="0.196850393700787" header="0.31496062992126" footer="0.15748031496063"/>
  <pageSetup paperSize="9" scale="71" orientation="landscape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2DB2C1-41B4-4450-B4C0-A5C11F768DBD}">
  <sheetPr>
    <pageSetUpPr fitToPage="1"/>
  </sheetPr>
  <dimension ref="A1:AS68"/>
  <sheetViews>
    <sheetView showGridLines="0" zoomScale="70" zoomScaleNormal="70" zoomScalePageLayoutView="60" workbookViewId="0"/>
  </sheetViews>
  <sheetFormatPr baseColWidth="10" defaultColWidth="11.42578125" defaultRowHeight="15" customHeight="1" x14ac:dyDescent="0.2"/>
  <cols>
    <col min="1" max="1" width="3.7109375" style="142" customWidth="1"/>
    <col min="2" max="8" width="11.5703125" style="142" customWidth="1"/>
    <col min="9" max="9" width="3.7109375" style="142" customWidth="1"/>
    <col min="10" max="16" width="11.5703125" style="142" customWidth="1"/>
    <col min="17" max="17" width="3.7109375" style="142" customWidth="1"/>
    <col min="18" max="24" width="11.5703125" style="142" customWidth="1"/>
    <col min="25" max="25" width="11.42578125" style="224"/>
    <col min="26" max="45" width="12.85546875" style="224" customWidth="1"/>
    <col min="46" max="63" width="12.85546875" style="142" customWidth="1"/>
    <col min="64" max="16384" width="11.42578125" style="142"/>
  </cols>
  <sheetData>
    <row r="1" spans="1:42" ht="26.25" x14ac:dyDescent="0.25">
      <c r="B1" s="222" t="s">
        <v>190</v>
      </c>
      <c r="C1" s="223"/>
      <c r="D1" s="223"/>
      <c r="E1" s="223"/>
      <c r="F1" s="223"/>
      <c r="G1" s="223"/>
      <c r="H1" s="223"/>
      <c r="J1" s="32"/>
      <c r="K1" s="32"/>
      <c r="L1" s="32"/>
      <c r="M1" s="32"/>
      <c r="N1" s="32"/>
      <c r="O1" s="32"/>
      <c r="P1" s="32"/>
      <c r="Q1" s="32"/>
      <c r="R1" s="32"/>
      <c r="S1" s="32"/>
      <c r="T1" s="223"/>
      <c r="U1" s="223"/>
      <c r="V1" s="223"/>
      <c r="W1" s="223"/>
      <c r="X1" s="223"/>
      <c r="Z1" s="224" t="s">
        <v>191</v>
      </c>
      <c r="AB1" s="38"/>
      <c r="AC1" s="225"/>
      <c r="AD1" s="38"/>
      <c r="AE1" s="38"/>
      <c r="AF1" s="225"/>
      <c r="AG1" s="38"/>
      <c r="AH1" s="38"/>
      <c r="AI1" s="225"/>
      <c r="AJ1" s="38"/>
      <c r="AK1" s="38"/>
      <c r="AL1" s="38"/>
      <c r="AM1" s="38"/>
      <c r="AN1" s="38"/>
      <c r="AO1" s="38"/>
    </row>
    <row r="2" spans="1:42" ht="15" customHeight="1" x14ac:dyDescent="0.3">
      <c r="A2" s="226"/>
      <c r="B2" s="223"/>
      <c r="C2" s="223"/>
      <c r="D2" s="223"/>
      <c r="E2" s="223"/>
      <c r="F2" s="223"/>
      <c r="G2" s="223"/>
      <c r="H2" s="223"/>
      <c r="J2" s="226"/>
      <c r="K2" s="226"/>
      <c r="L2" s="226"/>
      <c r="M2" s="226"/>
      <c r="N2" s="226"/>
      <c r="O2" s="226"/>
      <c r="P2" s="226"/>
      <c r="Q2" s="226"/>
      <c r="R2" s="226"/>
      <c r="S2" s="226"/>
      <c r="T2" s="223"/>
      <c r="U2" s="223"/>
      <c r="V2" s="223"/>
      <c r="W2" s="223"/>
      <c r="X2" s="223"/>
      <c r="Z2" s="224" t="s">
        <v>192</v>
      </c>
    </row>
    <row r="3" spans="1:42" ht="15" customHeight="1" x14ac:dyDescent="0.2">
      <c r="A3" s="223"/>
      <c r="B3" s="223"/>
      <c r="C3" s="223"/>
      <c r="D3" s="223"/>
      <c r="E3" s="223"/>
      <c r="F3" s="223"/>
      <c r="G3" s="223"/>
      <c r="H3" s="223"/>
      <c r="I3" s="223"/>
      <c r="J3" s="223"/>
      <c r="K3" s="223"/>
      <c r="L3" s="223"/>
      <c r="M3" s="223"/>
      <c r="N3" s="223"/>
      <c r="O3" s="223"/>
      <c r="P3" s="223"/>
      <c r="Q3" s="223"/>
      <c r="R3" s="223"/>
      <c r="S3" s="223"/>
      <c r="T3" s="223"/>
      <c r="U3" s="223"/>
      <c r="V3" s="223"/>
      <c r="W3" s="223"/>
      <c r="X3" s="223"/>
      <c r="Z3" s="224" t="s">
        <v>193</v>
      </c>
    </row>
    <row r="4" spans="1:42" ht="15" customHeight="1" x14ac:dyDescent="0.2">
      <c r="A4" s="223"/>
      <c r="B4" s="223"/>
      <c r="C4" s="223"/>
      <c r="D4" s="223"/>
      <c r="E4" s="223"/>
      <c r="F4" s="223"/>
      <c r="G4" s="223"/>
      <c r="H4" s="223"/>
      <c r="I4" s="223"/>
      <c r="J4" s="223"/>
      <c r="K4" s="223"/>
      <c r="L4" s="223"/>
      <c r="M4" s="223"/>
      <c r="N4" s="223"/>
      <c r="O4" s="223"/>
      <c r="P4" s="223"/>
      <c r="Q4" s="223"/>
      <c r="R4" s="223"/>
      <c r="S4" s="223"/>
      <c r="T4" s="223"/>
      <c r="U4" s="223"/>
      <c r="V4" s="223"/>
      <c r="W4" s="223"/>
      <c r="X4" s="223"/>
    </row>
    <row r="5" spans="1:42" ht="15" customHeight="1" x14ac:dyDescent="0.2">
      <c r="A5" s="223"/>
      <c r="B5" s="223"/>
      <c r="C5" s="223"/>
      <c r="D5" s="223"/>
      <c r="E5" s="223"/>
      <c r="F5" s="223"/>
      <c r="G5" s="223"/>
      <c r="H5" s="223"/>
      <c r="I5" s="223"/>
      <c r="J5" s="223"/>
      <c r="K5" s="223"/>
      <c r="L5" s="223"/>
      <c r="M5" s="223"/>
      <c r="N5" s="223"/>
      <c r="O5" s="223"/>
      <c r="P5" s="223"/>
      <c r="Q5" s="223"/>
      <c r="R5" s="223"/>
      <c r="S5" s="223"/>
      <c r="T5" s="223"/>
      <c r="U5" s="223"/>
      <c r="V5" s="223"/>
      <c r="W5" s="223"/>
      <c r="X5" s="223"/>
    </row>
    <row r="6" spans="1:42" ht="15" customHeight="1" x14ac:dyDescent="0.25">
      <c r="A6" s="223"/>
      <c r="B6" s="223"/>
      <c r="C6" s="223"/>
      <c r="D6" s="223"/>
      <c r="E6" s="223"/>
      <c r="F6" s="223"/>
      <c r="G6" s="223"/>
      <c r="H6" s="223"/>
      <c r="I6" s="223"/>
      <c r="J6" s="223"/>
      <c r="K6" s="223"/>
      <c r="L6" s="223"/>
      <c r="M6" s="223"/>
      <c r="N6" s="223"/>
      <c r="O6" s="223"/>
      <c r="P6" s="223"/>
      <c r="Q6" s="223"/>
      <c r="R6" s="223"/>
      <c r="S6" s="223"/>
      <c r="T6" s="223"/>
      <c r="U6" s="223"/>
      <c r="V6" s="223"/>
      <c r="W6" s="223"/>
      <c r="X6" s="227" t="s">
        <v>194</v>
      </c>
      <c r="Z6" s="228" t="s">
        <v>195</v>
      </c>
      <c r="AA6" s="228"/>
      <c r="AF6" s="228" t="s">
        <v>196</v>
      </c>
      <c r="AG6" s="228"/>
      <c r="AL6" s="228" t="s">
        <v>197</v>
      </c>
      <c r="AM6" s="228"/>
    </row>
    <row r="7" spans="1:42" ht="15" customHeight="1" x14ac:dyDescent="0.25">
      <c r="A7" s="223"/>
      <c r="B7" s="223"/>
      <c r="C7" s="223"/>
      <c r="D7" s="223"/>
      <c r="E7" s="223"/>
      <c r="F7" s="223"/>
      <c r="G7" s="223"/>
      <c r="H7" s="223"/>
      <c r="I7" s="223"/>
      <c r="J7" s="223"/>
      <c r="K7" s="223"/>
      <c r="L7" s="223"/>
      <c r="M7" s="223"/>
      <c r="N7" s="223"/>
      <c r="O7" s="223"/>
      <c r="P7" s="223"/>
      <c r="Q7" s="223"/>
      <c r="R7" s="223"/>
      <c r="S7" s="223"/>
      <c r="T7" s="223"/>
      <c r="U7" s="223"/>
      <c r="V7" s="223"/>
      <c r="W7" s="223"/>
      <c r="X7" s="223"/>
      <c r="AA7" s="229">
        <v>2019</v>
      </c>
      <c r="AB7" s="229">
        <v>2020</v>
      </c>
      <c r="AC7" s="229">
        <v>2021</v>
      </c>
      <c r="AD7" s="229">
        <v>2022</v>
      </c>
      <c r="AG7" s="229">
        <v>2019</v>
      </c>
      <c r="AH7" s="229">
        <v>2020</v>
      </c>
      <c r="AI7" s="229">
        <v>2021</v>
      </c>
      <c r="AJ7" s="229">
        <v>2022</v>
      </c>
      <c r="AM7" s="229">
        <v>2019</v>
      </c>
      <c r="AN7" s="229">
        <v>2020</v>
      </c>
      <c r="AO7" s="229">
        <v>2021</v>
      </c>
      <c r="AP7" s="229">
        <v>2022</v>
      </c>
    </row>
    <row r="8" spans="1:42" ht="15" customHeight="1" x14ac:dyDescent="0.2">
      <c r="A8" s="223"/>
      <c r="B8" s="223"/>
      <c r="C8" s="223"/>
      <c r="D8" s="223"/>
      <c r="E8" s="223"/>
      <c r="F8" s="223"/>
      <c r="G8" s="223"/>
      <c r="H8" s="223"/>
      <c r="I8" s="223"/>
      <c r="J8" s="223"/>
      <c r="K8" s="223"/>
      <c r="L8" s="223"/>
      <c r="M8" s="223"/>
      <c r="N8" s="223"/>
      <c r="O8" s="223"/>
      <c r="P8" s="223"/>
      <c r="Q8" s="223"/>
      <c r="R8" s="223"/>
      <c r="S8" s="223"/>
      <c r="T8" s="223"/>
      <c r="U8" s="223"/>
      <c r="V8" s="223"/>
      <c r="W8" s="223"/>
      <c r="X8" s="223"/>
      <c r="Z8" s="224" t="s">
        <v>198</v>
      </c>
      <c r="AA8" s="230">
        <v>46820440</v>
      </c>
      <c r="AB8" s="230">
        <v>45800165</v>
      </c>
      <c r="AC8" s="230">
        <v>42493337</v>
      </c>
      <c r="AD8" s="230">
        <v>46756593</v>
      </c>
      <c r="AF8" s="224" t="s">
        <v>198</v>
      </c>
      <c r="AG8" s="230">
        <v>15006507</v>
      </c>
      <c r="AH8" s="230">
        <v>16073289</v>
      </c>
      <c r="AI8" s="230">
        <v>13213428</v>
      </c>
      <c r="AJ8" s="230">
        <v>15176514</v>
      </c>
      <c r="AL8" s="224" t="s">
        <v>198</v>
      </c>
      <c r="AM8" s="230">
        <v>9115628</v>
      </c>
      <c r="AN8" s="230">
        <v>7108259</v>
      </c>
      <c r="AO8" s="230">
        <v>6476535</v>
      </c>
      <c r="AP8" s="230">
        <v>8185760</v>
      </c>
    </row>
    <row r="9" spans="1:42" ht="15" customHeight="1" x14ac:dyDescent="0.2">
      <c r="A9" s="223"/>
      <c r="B9" s="223"/>
      <c r="C9" s="223"/>
      <c r="D9" s="223"/>
      <c r="E9" s="223"/>
      <c r="F9" s="223"/>
      <c r="G9" s="223"/>
      <c r="H9" s="223"/>
      <c r="I9" s="223"/>
      <c r="J9" s="223"/>
      <c r="K9" s="223"/>
      <c r="L9" s="223"/>
      <c r="M9" s="223"/>
      <c r="N9" s="223"/>
      <c r="O9" s="223"/>
      <c r="P9" s="223"/>
      <c r="Q9" s="223"/>
      <c r="R9" s="223"/>
      <c r="S9" s="223"/>
      <c r="T9" s="223"/>
      <c r="U9" s="223"/>
      <c r="V9" s="223"/>
      <c r="W9" s="223"/>
      <c r="X9" s="223"/>
      <c r="Z9" s="224" t="s">
        <v>199</v>
      </c>
      <c r="AA9" s="230">
        <v>44583561</v>
      </c>
      <c r="AB9" s="230">
        <v>43109659</v>
      </c>
      <c r="AC9" s="230">
        <v>40489010</v>
      </c>
      <c r="AD9" s="230">
        <v>43967035</v>
      </c>
      <c r="AF9" s="224" t="s">
        <v>199</v>
      </c>
      <c r="AG9" s="230">
        <v>14348549</v>
      </c>
      <c r="AH9" s="230">
        <v>14002412</v>
      </c>
      <c r="AI9" s="230">
        <v>12145827</v>
      </c>
      <c r="AJ9" s="230">
        <v>13961403</v>
      </c>
      <c r="AL9" s="224" t="s">
        <v>199</v>
      </c>
      <c r="AM9" s="230">
        <v>7843248</v>
      </c>
      <c r="AN9" s="230">
        <v>6425079</v>
      </c>
      <c r="AO9" s="230">
        <v>6094779</v>
      </c>
      <c r="AP9" s="230">
        <v>7406116</v>
      </c>
    </row>
    <row r="10" spans="1:42" ht="15" customHeight="1" x14ac:dyDescent="0.2">
      <c r="A10" s="223"/>
      <c r="B10" s="223"/>
      <c r="C10" s="223"/>
      <c r="D10" s="223"/>
      <c r="E10" s="223"/>
      <c r="F10" s="223"/>
      <c r="G10" s="223"/>
      <c r="H10" s="223"/>
      <c r="I10" s="223"/>
      <c r="J10" s="223"/>
      <c r="K10" s="223"/>
      <c r="L10" s="223"/>
      <c r="M10" s="223"/>
      <c r="N10" s="223"/>
      <c r="O10" s="223"/>
      <c r="P10" s="223"/>
      <c r="Q10" s="223"/>
      <c r="R10" s="223"/>
      <c r="S10" s="223"/>
      <c r="T10" s="223"/>
      <c r="U10" s="223"/>
      <c r="V10" s="223"/>
      <c r="W10" s="223"/>
      <c r="X10" s="223"/>
      <c r="Z10" s="224" t="s">
        <v>200</v>
      </c>
      <c r="AA10" s="230">
        <v>48353601</v>
      </c>
      <c r="AB10" s="230">
        <v>44303648</v>
      </c>
      <c r="AC10" s="230">
        <v>46455313</v>
      </c>
      <c r="AD10" s="230">
        <v>45981761</v>
      </c>
      <c r="AF10" s="224" t="s">
        <v>200</v>
      </c>
      <c r="AG10" s="230">
        <v>15951378</v>
      </c>
      <c r="AH10" s="230">
        <v>14965286</v>
      </c>
      <c r="AI10" s="230">
        <v>14413642</v>
      </c>
      <c r="AJ10" s="230">
        <v>15107748</v>
      </c>
      <c r="AL10" s="224" t="s">
        <v>200</v>
      </c>
      <c r="AM10" s="230">
        <v>7398685</v>
      </c>
      <c r="AN10" s="230">
        <v>6499455</v>
      </c>
      <c r="AO10" s="230">
        <v>7109023</v>
      </c>
      <c r="AP10" s="230">
        <v>6819146</v>
      </c>
    </row>
    <row r="11" spans="1:42" ht="15" customHeight="1" x14ac:dyDescent="0.2">
      <c r="A11" s="223"/>
      <c r="B11" s="223"/>
      <c r="C11" s="223"/>
      <c r="D11" s="223"/>
      <c r="E11" s="223"/>
      <c r="F11" s="223"/>
      <c r="G11" s="223"/>
      <c r="H11" s="223"/>
      <c r="I11" s="223"/>
      <c r="J11" s="223"/>
      <c r="K11" s="223"/>
      <c r="L11" s="223"/>
      <c r="M11" s="223"/>
      <c r="N11" s="223"/>
      <c r="O11" s="223"/>
      <c r="P11" s="223"/>
      <c r="Q11" s="223"/>
      <c r="R11" s="223"/>
      <c r="S11" s="223"/>
      <c r="T11" s="223"/>
      <c r="U11" s="223"/>
      <c r="V11" s="223"/>
      <c r="W11" s="223"/>
      <c r="X11" s="223"/>
      <c r="Z11" s="224" t="s">
        <v>201</v>
      </c>
      <c r="AA11" s="230">
        <v>46400443</v>
      </c>
      <c r="AB11" s="230">
        <v>41795682</v>
      </c>
      <c r="AC11" s="230">
        <v>45471169</v>
      </c>
      <c r="AD11" s="230">
        <v>48522626</v>
      </c>
      <c r="AF11" s="224" t="s">
        <v>201</v>
      </c>
      <c r="AG11" s="230">
        <v>14553222</v>
      </c>
      <c r="AH11" s="230">
        <v>15115366</v>
      </c>
      <c r="AI11" s="230">
        <v>13408185</v>
      </c>
      <c r="AJ11" s="230">
        <v>15751949</v>
      </c>
      <c r="AL11" s="224" t="s">
        <v>201</v>
      </c>
      <c r="AM11" s="230">
        <v>6775183</v>
      </c>
      <c r="AN11" s="230">
        <v>6003312</v>
      </c>
      <c r="AO11" s="230">
        <v>7240918</v>
      </c>
      <c r="AP11" s="230">
        <v>7881967</v>
      </c>
    </row>
    <row r="12" spans="1:42" ht="15" customHeight="1" x14ac:dyDescent="0.2">
      <c r="A12" s="223"/>
      <c r="B12" s="223"/>
      <c r="C12" s="223"/>
      <c r="D12" s="223"/>
      <c r="E12" s="223"/>
      <c r="F12" s="223"/>
      <c r="G12" s="223"/>
      <c r="H12" s="223"/>
      <c r="I12" s="223"/>
      <c r="J12" s="223"/>
      <c r="K12" s="223"/>
      <c r="L12" s="223"/>
      <c r="M12" s="223"/>
      <c r="N12" s="223"/>
      <c r="O12" s="223"/>
      <c r="P12" s="223"/>
      <c r="Q12" s="223"/>
      <c r="R12" s="223"/>
      <c r="S12" s="223"/>
      <c r="T12" s="223"/>
      <c r="U12" s="223"/>
      <c r="V12" s="223"/>
      <c r="W12" s="223"/>
      <c r="X12" s="223"/>
      <c r="Z12" s="224" t="s">
        <v>202</v>
      </c>
      <c r="AA12" s="230">
        <v>51071331</v>
      </c>
      <c r="AB12" s="230">
        <v>38167109</v>
      </c>
      <c r="AC12" s="230">
        <v>45495539</v>
      </c>
      <c r="AD12" s="230">
        <v>51334993</v>
      </c>
      <c r="AF12" s="224" t="s">
        <v>202</v>
      </c>
      <c r="AG12" s="230">
        <v>17078651</v>
      </c>
      <c r="AH12" s="230">
        <v>13043138</v>
      </c>
      <c r="AI12" s="230">
        <v>14380272</v>
      </c>
      <c r="AJ12" s="230">
        <v>16007624</v>
      </c>
      <c r="AL12" s="224" t="s">
        <v>202</v>
      </c>
      <c r="AM12" s="230">
        <v>7434110</v>
      </c>
      <c r="AN12" s="230">
        <v>4900444</v>
      </c>
      <c r="AO12" s="230">
        <v>6778350</v>
      </c>
      <c r="AP12" s="230">
        <v>8087600</v>
      </c>
    </row>
    <row r="13" spans="1:42" ht="15" customHeight="1" x14ac:dyDescent="0.2">
      <c r="A13" s="223"/>
      <c r="B13" s="223"/>
      <c r="C13" s="223"/>
      <c r="D13" s="223"/>
      <c r="E13" s="223"/>
      <c r="F13" s="223"/>
      <c r="G13" s="223"/>
      <c r="H13" s="223"/>
      <c r="I13" s="223"/>
      <c r="J13" s="223"/>
      <c r="K13" s="223"/>
      <c r="L13" s="223"/>
      <c r="M13" s="223"/>
      <c r="N13" s="223"/>
      <c r="O13" s="223"/>
      <c r="P13" s="223"/>
      <c r="Q13" s="223"/>
      <c r="R13" s="223"/>
      <c r="S13" s="223"/>
      <c r="T13" s="223"/>
      <c r="U13" s="223"/>
      <c r="V13" s="223"/>
      <c r="W13" s="223"/>
      <c r="X13" s="223"/>
      <c r="Z13" s="224" t="s">
        <v>203</v>
      </c>
      <c r="AA13" s="230">
        <v>47139627</v>
      </c>
      <c r="AB13" s="230">
        <v>40233166</v>
      </c>
      <c r="AC13" s="230">
        <v>44903502</v>
      </c>
      <c r="AD13" s="230">
        <v>48228965</v>
      </c>
      <c r="AF13" s="224" t="s">
        <v>203</v>
      </c>
      <c r="AG13" s="230">
        <v>16093379</v>
      </c>
      <c r="AH13" s="230">
        <v>13043509</v>
      </c>
      <c r="AI13" s="230">
        <v>13541010</v>
      </c>
      <c r="AJ13" s="230">
        <v>15221080</v>
      </c>
      <c r="AL13" s="224" t="s">
        <v>203</v>
      </c>
      <c r="AM13" s="230">
        <v>6893378</v>
      </c>
      <c r="AN13" s="230">
        <v>5893666</v>
      </c>
      <c r="AO13" s="230">
        <v>6990004</v>
      </c>
      <c r="AP13" s="230">
        <v>7884812</v>
      </c>
    </row>
    <row r="14" spans="1:42" ht="15" customHeight="1" x14ac:dyDescent="0.2">
      <c r="A14" s="223"/>
      <c r="B14" s="223"/>
      <c r="C14" s="223"/>
      <c r="D14" s="223"/>
      <c r="E14" s="223"/>
      <c r="F14" s="223"/>
      <c r="G14" s="223"/>
      <c r="H14" s="223"/>
      <c r="I14" s="223"/>
      <c r="J14" s="223"/>
      <c r="K14" s="223"/>
      <c r="L14" s="223"/>
      <c r="M14" s="223"/>
      <c r="N14" s="223"/>
      <c r="O14" s="223"/>
      <c r="P14" s="223"/>
      <c r="Q14" s="223"/>
      <c r="R14" s="223"/>
      <c r="S14" s="223"/>
      <c r="T14" s="223"/>
      <c r="U14" s="223"/>
      <c r="V14" s="223"/>
      <c r="W14" s="223"/>
      <c r="X14" s="223"/>
      <c r="Z14" s="224" t="s">
        <v>204</v>
      </c>
      <c r="AA14" s="230">
        <v>48818378</v>
      </c>
      <c r="AB14" s="230">
        <v>42217915</v>
      </c>
      <c r="AC14" s="230">
        <v>46051657</v>
      </c>
      <c r="AD14" s="230">
        <v>48153701</v>
      </c>
      <c r="AF14" s="224" t="s">
        <v>204</v>
      </c>
      <c r="AG14" s="230">
        <v>16173719</v>
      </c>
      <c r="AH14" s="230">
        <v>13620638</v>
      </c>
      <c r="AI14" s="230">
        <v>14490452</v>
      </c>
      <c r="AJ14" s="230">
        <v>16239218</v>
      </c>
      <c r="AL14" s="224" t="s">
        <v>204</v>
      </c>
      <c r="AM14" s="230">
        <v>7261076</v>
      </c>
      <c r="AN14" s="230">
        <v>5583770</v>
      </c>
      <c r="AO14" s="230">
        <v>6913445</v>
      </c>
      <c r="AP14" s="230">
        <v>7117785</v>
      </c>
    </row>
    <row r="15" spans="1:42" ht="15" customHeight="1" x14ac:dyDescent="0.2">
      <c r="A15" s="223"/>
      <c r="B15" s="223"/>
      <c r="C15" s="223"/>
      <c r="D15" s="223"/>
      <c r="E15" s="223"/>
      <c r="F15" s="223"/>
      <c r="G15" s="223"/>
      <c r="H15" s="223"/>
      <c r="I15" s="223"/>
      <c r="J15" s="223"/>
      <c r="K15" s="223"/>
      <c r="L15" s="223"/>
      <c r="M15" s="223"/>
      <c r="N15" s="223"/>
      <c r="O15" s="223"/>
      <c r="P15" s="223"/>
      <c r="Q15" s="223"/>
      <c r="R15" s="223"/>
      <c r="S15" s="223"/>
      <c r="T15" s="223"/>
      <c r="U15" s="223"/>
      <c r="V15" s="223"/>
      <c r="W15" s="223"/>
      <c r="X15" s="223"/>
      <c r="Z15" s="224" t="s">
        <v>205</v>
      </c>
      <c r="AA15" s="230">
        <v>48198107</v>
      </c>
      <c r="AB15" s="230">
        <v>42978437</v>
      </c>
      <c r="AC15" s="230">
        <v>48800280</v>
      </c>
      <c r="AD15" s="230"/>
      <c r="AF15" s="224" t="s">
        <v>205</v>
      </c>
      <c r="AG15" s="230">
        <v>17632595</v>
      </c>
      <c r="AH15" s="230">
        <v>14001773</v>
      </c>
      <c r="AI15" s="230">
        <v>16512152</v>
      </c>
      <c r="AJ15" s="230"/>
      <c r="AL15" s="224" t="s">
        <v>205</v>
      </c>
      <c r="AM15" s="230">
        <v>7612537</v>
      </c>
      <c r="AN15" s="230">
        <v>6338903</v>
      </c>
      <c r="AO15" s="230">
        <v>8077202</v>
      </c>
      <c r="AP15" s="230"/>
    </row>
    <row r="16" spans="1:42" ht="15" customHeight="1" x14ac:dyDescent="0.2">
      <c r="A16" s="223"/>
      <c r="B16" s="223"/>
      <c r="C16" s="223"/>
      <c r="D16" s="223"/>
      <c r="E16" s="223"/>
      <c r="F16" s="223"/>
      <c r="G16" s="223"/>
      <c r="H16" s="223"/>
      <c r="I16" s="223"/>
      <c r="J16" s="223"/>
      <c r="K16" s="223"/>
      <c r="L16" s="223"/>
      <c r="M16" s="223"/>
      <c r="N16" s="223"/>
      <c r="O16" s="223"/>
      <c r="P16" s="223"/>
      <c r="Q16" s="223"/>
      <c r="R16" s="223"/>
      <c r="S16" s="223"/>
      <c r="T16" s="223"/>
      <c r="U16" s="223"/>
      <c r="V16" s="223"/>
      <c r="W16" s="223"/>
      <c r="X16" s="223"/>
      <c r="Z16" s="224" t="s">
        <v>206</v>
      </c>
      <c r="AA16" s="230">
        <v>46635887</v>
      </c>
      <c r="AB16" s="230">
        <v>43349327</v>
      </c>
      <c r="AC16" s="230">
        <v>45052533</v>
      </c>
      <c r="AD16" s="230"/>
      <c r="AF16" s="224" t="s">
        <v>206</v>
      </c>
      <c r="AG16" s="230">
        <v>15419568</v>
      </c>
      <c r="AH16" s="230">
        <v>13231512</v>
      </c>
      <c r="AI16" s="230">
        <v>14197332</v>
      </c>
      <c r="AJ16" s="230"/>
      <c r="AL16" s="224" t="s">
        <v>206</v>
      </c>
      <c r="AM16" s="230">
        <v>8176343</v>
      </c>
      <c r="AN16" s="230">
        <v>7349376</v>
      </c>
      <c r="AO16" s="230">
        <v>7429205</v>
      </c>
      <c r="AP16" s="230"/>
    </row>
    <row r="17" spans="1:42" ht="15" customHeight="1" x14ac:dyDescent="0.2">
      <c r="A17" s="223"/>
      <c r="B17" s="223"/>
      <c r="C17" s="223"/>
      <c r="D17" s="223"/>
      <c r="E17" s="223"/>
      <c r="F17" s="223"/>
      <c r="G17" s="223"/>
      <c r="H17" s="223"/>
      <c r="I17" s="223"/>
      <c r="J17" s="223"/>
      <c r="K17" s="223"/>
      <c r="L17" s="223"/>
      <c r="M17" s="223"/>
      <c r="N17" s="223"/>
      <c r="O17" s="223"/>
      <c r="P17" s="223"/>
      <c r="Q17" s="223"/>
      <c r="R17" s="223"/>
      <c r="S17" s="223"/>
      <c r="T17" s="223"/>
      <c r="U17" s="223"/>
      <c r="V17" s="223"/>
      <c r="W17" s="223"/>
      <c r="X17" s="223"/>
      <c r="Z17" s="224" t="s">
        <v>207</v>
      </c>
      <c r="AA17" s="230">
        <v>48624088</v>
      </c>
      <c r="AB17" s="230">
        <v>45985008</v>
      </c>
      <c r="AC17" s="230">
        <v>46987477</v>
      </c>
      <c r="AD17" s="230"/>
      <c r="AF17" s="224" t="s">
        <v>207</v>
      </c>
      <c r="AG17" s="230">
        <v>15747355</v>
      </c>
      <c r="AH17" s="230">
        <v>13918205</v>
      </c>
      <c r="AI17" s="230">
        <v>15124052</v>
      </c>
      <c r="AJ17" s="230"/>
      <c r="AL17" s="224" t="s">
        <v>207</v>
      </c>
      <c r="AM17" s="230">
        <v>8099276</v>
      </c>
      <c r="AN17" s="230">
        <v>7703032</v>
      </c>
      <c r="AO17" s="230">
        <v>7715340</v>
      </c>
      <c r="AP17" s="230"/>
    </row>
    <row r="18" spans="1:42" ht="15" customHeight="1" x14ac:dyDescent="0.2">
      <c r="A18" s="223"/>
      <c r="B18" s="223"/>
      <c r="C18" s="223"/>
      <c r="D18" s="223"/>
      <c r="E18" s="223"/>
      <c r="F18" s="223"/>
      <c r="G18" s="223"/>
      <c r="H18" s="223"/>
      <c r="I18" s="223"/>
      <c r="J18" s="223"/>
      <c r="K18" s="223"/>
      <c r="L18" s="223"/>
      <c r="M18" s="223"/>
      <c r="N18" s="223"/>
      <c r="O18" s="223"/>
      <c r="P18" s="223"/>
      <c r="Q18" s="223"/>
      <c r="R18" s="223"/>
      <c r="S18" s="223"/>
      <c r="T18" s="223"/>
      <c r="U18" s="223"/>
      <c r="V18" s="223"/>
      <c r="W18" s="223"/>
      <c r="X18" s="223"/>
      <c r="Z18" s="224" t="s">
        <v>208</v>
      </c>
      <c r="AA18" s="230">
        <v>43594127</v>
      </c>
      <c r="AB18" s="230">
        <v>43641437</v>
      </c>
      <c r="AC18" s="230">
        <v>45669918</v>
      </c>
      <c r="AD18" s="230"/>
      <c r="AF18" s="224" t="s">
        <v>208</v>
      </c>
      <c r="AG18" s="230">
        <v>13891905</v>
      </c>
      <c r="AH18" s="230">
        <v>12143165</v>
      </c>
      <c r="AI18" s="230">
        <v>14606259</v>
      </c>
      <c r="AJ18" s="230"/>
      <c r="AL18" s="224" t="s">
        <v>208</v>
      </c>
      <c r="AM18" s="230">
        <v>7088673</v>
      </c>
      <c r="AN18" s="230">
        <v>7146925</v>
      </c>
      <c r="AO18" s="230">
        <v>6799164</v>
      </c>
      <c r="AP18" s="230"/>
    </row>
    <row r="19" spans="1:42" ht="15" customHeight="1" x14ac:dyDescent="0.2">
      <c r="A19" s="223"/>
      <c r="B19" s="223"/>
      <c r="C19" s="223"/>
      <c r="D19" s="223"/>
      <c r="E19" s="223"/>
      <c r="F19" s="223"/>
      <c r="G19" s="223"/>
      <c r="H19" s="223"/>
      <c r="I19" s="223"/>
      <c r="J19" s="223"/>
      <c r="K19" s="223"/>
      <c r="L19" s="223"/>
      <c r="M19" s="223"/>
      <c r="N19" s="223"/>
      <c r="O19" s="223"/>
      <c r="P19" s="223"/>
      <c r="Q19" s="223"/>
      <c r="R19" s="223"/>
      <c r="S19" s="223"/>
      <c r="T19" s="223"/>
      <c r="U19" s="223"/>
      <c r="V19" s="223"/>
      <c r="W19" s="223"/>
      <c r="X19" s="223"/>
      <c r="Z19" s="224" t="s">
        <v>209</v>
      </c>
      <c r="AA19" s="230">
        <v>43965686</v>
      </c>
      <c r="AB19" s="230">
        <v>43897248</v>
      </c>
      <c r="AC19" s="230">
        <v>46519669</v>
      </c>
      <c r="AD19" s="230"/>
      <c r="AF19" s="224" t="s">
        <v>209</v>
      </c>
      <c r="AG19" s="230">
        <v>15094063</v>
      </c>
      <c r="AH19" s="230">
        <v>13745088</v>
      </c>
      <c r="AI19" s="230">
        <v>14827296</v>
      </c>
      <c r="AJ19" s="230"/>
      <c r="AL19" s="224" t="s">
        <v>209</v>
      </c>
      <c r="AM19" s="230">
        <v>6896804</v>
      </c>
      <c r="AN19" s="230">
        <v>6165562</v>
      </c>
      <c r="AO19" s="230">
        <v>7356730</v>
      </c>
      <c r="AP19" s="230"/>
    </row>
    <row r="20" spans="1:42" ht="15" customHeight="1" x14ac:dyDescent="0.2">
      <c r="A20" s="223"/>
      <c r="B20" s="223"/>
      <c r="C20" s="223"/>
      <c r="D20" s="223"/>
      <c r="E20" s="223"/>
      <c r="F20" s="223"/>
      <c r="G20" s="223"/>
      <c r="H20" s="223"/>
      <c r="I20" s="223"/>
      <c r="J20" s="223"/>
      <c r="K20" s="223"/>
      <c r="L20" s="223"/>
      <c r="M20" s="223"/>
      <c r="N20" s="223"/>
      <c r="O20" s="223"/>
      <c r="P20" s="223"/>
      <c r="Q20" s="223"/>
      <c r="R20" s="223"/>
      <c r="S20" s="223"/>
      <c r="T20" s="223"/>
      <c r="U20" s="223"/>
      <c r="V20" s="223"/>
      <c r="W20" s="223"/>
      <c r="X20" s="223"/>
      <c r="AB20" s="230"/>
      <c r="AC20" s="230"/>
      <c r="AD20" s="230"/>
      <c r="AH20" s="230"/>
      <c r="AI20" s="230"/>
      <c r="AJ20" s="230"/>
      <c r="AN20" s="230"/>
      <c r="AO20" s="230"/>
      <c r="AP20" s="230"/>
    </row>
    <row r="21" spans="1:42" ht="15" customHeight="1" x14ac:dyDescent="0.2">
      <c r="A21" s="223"/>
      <c r="B21" s="223"/>
      <c r="C21" s="223"/>
      <c r="D21" s="223"/>
      <c r="E21" s="223"/>
      <c r="F21" s="223"/>
      <c r="G21" s="223"/>
      <c r="H21" s="223"/>
      <c r="I21" s="223"/>
      <c r="J21" s="223"/>
      <c r="K21" s="223"/>
      <c r="L21" s="223"/>
      <c r="M21" s="223"/>
      <c r="N21" s="223"/>
      <c r="O21" s="223"/>
      <c r="P21" s="223"/>
      <c r="Q21" s="223"/>
      <c r="R21" s="223"/>
      <c r="S21" s="223"/>
      <c r="T21" s="223"/>
      <c r="U21" s="223"/>
      <c r="V21" s="223"/>
      <c r="W21" s="223"/>
      <c r="X21" s="223"/>
    </row>
    <row r="22" spans="1:42" ht="15" customHeight="1" x14ac:dyDescent="0.2">
      <c r="A22" s="223"/>
      <c r="B22" s="223"/>
      <c r="C22" s="223"/>
      <c r="D22" s="223"/>
      <c r="E22" s="223"/>
      <c r="F22" s="223"/>
      <c r="G22" s="223"/>
      <c r="H22" s="223"/>
      <c r="I22" s="223"/>
      <c r="J22" s="223"/>
      <c r="K22" s="223"/>
      <c r="L22" s="223"/>
      <c r="M22" s="223"/>
      <c r="N22" s="223"/>
      <c r="O22" s="223"/>
      <c r="P22" s="223"/>
      <c r="Q22" s="223"/>
      <c r="R22" s="223"/>
      <c r="S22" s="223"/>
      <c r="T22" s="223"/>
      <c r="U22" s="223"/>
      <c r="V22" s="223"/>
      <c r="W22" s="223"/>
      <c r="X22" s="223"/>
      <c r="AC22" s="230"/>
    </row>
    <row r="23" spans="1:42" ht="15" customHeight="1" x14ac:dyDescent="0.2">
      <c r="A23" s="223"/>
      <c r="B23" s="223"/>
      <c r="C23" s="223"/>
      <c r="D23" s="223"/>
      <c r="E23" s="223"/>
      <c r="F23" s="223"/>
      <c r="G23" s="223"/>
      <c r="H23" s="223"/>
      <c r="I23" s="223"/>
      <c r="J23" s="223"/>
      <c r="K23" s="223"/>
      <c r="L23" s="223"/>
      <c r="M23" s="223"/>
      <c r="N23" s="223"/>
      <c r="O23" s="223"/>
      <c r="P23" s="223"/>
      <c r="Q23" s="223"/>
      <c r="R23" s="223"/>
      <c r="S23" s="223"/>
      <c r="T23" s="223"/>
      <c r="U23" s="223"/>
      <c r="V23" s="223"/>
      <c r="W23" s="223"/>
      <c r="X23" s="223"/>
      <c r="AC23" s="230"/>
    </row>
    <row r="24" spans="1:42" ht="15" customHeight="1" x14ac:dyDescent="0.2">
      <c r="A24" s="223"/>
      <c r="B24" s="223"/>
      <c r="C24" s="223"/>
      <c r="D24" s="223"/>
      <c r="E24" s="223"/>
      <c r="F24" s="223"/>
      <c r="G24" s="223"/>
      <c r="H24" s="223"/>
      <c r="I24" s="223"/>
      <c r="J24" s="223"/>
      <c r="K24" s="223"/>
      <c r="L24" s="223"/>
      <c r="M24" s="223"/>
      <c r="N24" s="223"/>
      <c r="O24" s="223"/>
      <c r="P24" s="223"/>
      <c r="Q24" s="223"/>
      <c r="R24" s="223"/>
      <c r="S24" s="223"/>
      <c r="T24" s="223"/>
      <c r="U24" s="223"/>
      <c r="V24" s="223"/>
      <c r="W24" s="223"/>
      <c r="X24" s="223"/>
      <c r="AC24" s="230"/>
    </row>
    <row r="25" spans="1:42" ht="15" customHeight="1" x14ac:dyDescent="0.2">
      <c r="A25" s="223"/>
      <c r="B25" s="223"/>
      <c r="C25" s="223"/>
      <c r="D25" s="223"/>
      <c r="E25" s="223"/>
      <c r="F25" s="223"/>
      <c r="G25" s="223"/>
      <c r="H25" s="223"/>
      <c r="I25" s="223"/>
      <c r="J25" s="223"/>
      <c r="K25" s="223"/>
      <c r="L25" s="223"/>
      <c r="M25" s="223"/>
      <c r="N25" s="223"/>
      <c r="O25" s="223"/>
      <c r="P25" s="223"/>
      <c r="Q25" s="223"/>
      <c r="R25" s="223"/>
      <c r="S25" s="223"/>
      <c r="T25" s="223"/>
      <c r="U25" s="223"/>
      <c r="V25" s="223"/>
      <c r="W25" s="223"/>
      <c r="X25" s="223"/>
      <c r="AC25" s="230"/>
    </row>
    <row r="26" spans="1:42" ht="15" customHeight="1" x14ac:dyDescent="0.2">
      <c r="A26" s="223"/>
      <c r="B26" s="223"/>
      <c r="C26" s="223"/>
      <c r="D26" s="223"/>
      <c r="E26" s="223"/>
      <c r="F26" s="223"/>
      <c r="G26" s="223"/>
      <c r="H26" s="223"/>
      <c r="I26" s="223"/>
      <c r="J26" s="223"/>
      <c r="K26" s="223"/>
      <c r="L26" s="223"/>
      <c r="M26" s="223"/>
      <c r="N26" s="223"/>
      <c r="O26" s="223"/>
      <c r="P26" s="223"/>
      <c r="Q26" s="223"/>
      <c r="R26" s="223"/>
      <c r="S26" s="223"/>
      <c r="T26" s="223"/>
      <c r="U26" s="223"/>
      <c r="V26" s="223"/>
      <c r="W26" s="223"/>
      <c r="X26" s="223"/>
      <c r="AC26" s="230"/>
    </row>
    <row r="27" spans="1:42" ht="15" customHeight="1" x14ac:dyDescent="0.2">
      <c r="A27" s="223"/>
      <c r="B27" s="223"/>
      <c r="C27" s="223"/>
      <c r="D27" s="223"/>
      <c r="E27" s="223"/>
      <c r="F27" s="223"/>
      <c r="G27" s="223"/>
      <c r="H27" s="223"/>
      <c r="I27" s="223"/>
      <c r="J27" s="223"/>
      <c r="K27" s="223"/>
      <c r="L27" s="223"/>
      <c r="M27" s="223"/>
      <c r="N27" s="223"/>
      <c r="O27" s="223"/>
      <c r="P27" s="223"/>
      <c r="Q27" s="223"/>
      <c r="R27" s="223"/>
      <c r="S27" s="223"/>
      <c r="T27" s="223"/>
      <c r="U27" s="223"/>
      <c r="V27" s="223"/>
      <c r="W27" s="223"/>
      <c r="X27" s="223"/>
      <c r="AC27" s="230"/>
    </row>
    <row r="28" spans="1:42" ht="15" customHeight="1" x14ac:dyDescent="0.2">
      <c r="A28" s="223"/>
      <c r="B28" s="223"/>
      <c r="C28" s="223"/>
      <c r="D28" s="223"/>
      <c r="E28" s="223"/>
      <c r="F28" s="223"/>
      <c r="G28" s="223"/>
      <c r="H28" s="223"/>
      <c r="I28" s="223"/>
      <c r="J28" s="223"/>
      <c r="K28" s="223"/>
      <c r="L28" s="223"/>
      <c r="M28" s="223"/>
      <c r="N28" s="223"/>
      <c r="O28" s="223"/>
      <c r="P28" s="223"/>
      <c r="Q28" s="223"/>
      <c r="R28" s="223"/>
      <c r="S28" s="223"/>
      <c r="T28" s="223"/>
      <c r="U28" s="223"/>
      <c r="V28" s="223"/>
      <c r="W28" s="223"/>
      <c r="X28" s="223"/>
      <c r="AC28" s="230"/>
    </row>
    <row r="29" spans="1:42" ht="15" customHeight="1" x14ac:dyDescent="0.2">
      <c r="A29" s="223"/>
      <c r="B29" s="223"/>
      <c r="C29" s="223"/>
      <c r="D29" s="223"/>
      <c r="E29" s="223"/>
      <c r="F29" s="223"/>
      <c r="G29" s="223"/>
      <c r="H29" s="223"/>
      <c r="I29" s="223"/>
      <c r="J29" s="223"/>
      <c r="K29" s="223"/>
      <c r="L29" s="223"/>
      <c r="M29" s="223"/>
      <c r="N29" s="223"/>
      <c r="O29" s="223"/>
      <c r="P29" s="223"/>
      <c r="Q29" s="223"/>
      <c r="R29" s="223"/>
      <c r="S29" s="223"/>
      <c r="T29" s="223"/>
      <c r="U29" s="223"/>
      <c r="V29" s="223"/>
      <c r="W29" s="223"/>
      <c r="X29" s="223"/>
      <c r="AC29" s="230"/>
    </row>
    <row r="30" spans="1:42" ht="15" customHeight="1" x14ac:dyDescent="0.2">
      <c r="A30" s="223"/>
      <c r="B30" s="223"/>
      <c r="C30" s="223"/>
      <c r="D30" s="223"/>
      <c r="E30" s="223"/>
      <c r="F30" s="223"/>
      <c r="G30" s="223"/>
      <c r="H30" s="223"/>
      <c r="I30" s="223"/>
      <c r="J30" s="223"/>
      <c r="K30" s="223"/>
      <c r="L30" s="223"/>
      <c r="M30" s="223"/>
      <c r="N30" s="223"/>
      <c r="O30" s="223"/>
      <c r="P30" s="223"/>
      <c r="Q30" s="223"/>
      <c r="R30" s="223"/>
      <c r="S30" s="223"/>
      <c r="T30" s="223"/>
      <c r="U30" s="223"/>
      <c r="V30" s="223"/>
      <c r="W30" s="223"/>
      <c r="X30" s="223"/>
      <c r="AC30" s="230"/>
    </row>
    <row r="31" spans="1:42" ht="15" customHeight="1" x14ac:dyDescent="0.2">
      <c r="A31" s="223"/>
      <c r="B31" s="223"/>
      <c r="C31" s="223"/>
      <c r="D31" s="223"/>
      <c r="E31" s="223"/>
      <c r="F31" s="223"/>
      <c r="G31" s="223"/>
      <c r="H31" s="223"/>
      <c r="I31" s="223"/>
      <c r="J31" s="223"/>
      <c r="K31" s="223"/>
      <c r="L31" s="223"/>
      <c r="M31" s="223"/>
      <c r="N31" s="223"/>
      <c r="O31" s="223"/>
      <c r="P31" s="223"/>
      <c r="Q31" s="223"/>
      <c r="R31" s="223"/>
      <c r="S31" s="223"/>
      <c r="T31" s="223"/>
      <c r="U31" s="223"/>
      <c r="V31" s="223"/>
      <c r="W31" s="223"/>
      <c r="X31" s="223"/>
      <c r="AC31" s="230"/>
    </row>
    <row r="32" spans="1:42" ht="15" customHeight="1" x14ac:dyDescent="0.2">
      <c r="A32" s="223"/>
      <c r="B32" s="223"/>
      <c r="C32" s="223"/>
      <c r="D32" s="223"/>
      <c r="E32" s="223"/>
      <c r="F32" s="223"/>
      <c r="G32" s="223"/>
      <c r="H32" s="223"/>
      <c r="I32" s="223"/>
      <c r="J32" s="223"/>
      <c r="K32" s="223"/>
      <c r="L32" s="223"/>
      <c r="M32" s="223"/>
      <c r="N32" s="223"/>
      <c r="O32" s="223"/>
      <c r="P32" s="223"/>
      <c r="Q32" s="223"/>
      <c r="R32" s="223"/>
      <c r="S32" s="223"/>
      <c r="T32" s="223"/>
      <c r="U32" s="223"/>
      <c r="V32" s="223"/>
      <c r="W32" s="223"/>
      <c r="X32" s="223"/>
    </row>
    <row r="33" spans="1:42" ht="15" customHeight="1" x14ac:dyDescent="0.25">
      <c r="A33" s="223"/>
      <c r="B33" s="223"/>
      <c r="C33" s="223"/>
      <c r="D33" s="223"/>
      <c r="E33" s="223"/>
      <c r="F33" s="223"/>
      <c r="G33" s="223"/>
      <c r="H33" s="223"/>
      <c r="I33" s="223"/>
      <c r="J33" s="223"/>
      <c r="K33" s="223"/>
      <c r="L33" s="223"/>
      <c r="M33" s="223"/>
      <c r="N33" s="223"/>
      <c r="O33" s="223"/>
      <c r="P33" s="223"/>
      <c r="Q33" s="223"/>
      <c r="R33" s="223"/>
      <c r="S33" s="223"/>
      <c r="T33" s="223"/>
      <c r="U33" s="223"/>
      <c r="V33" s="223"/>
      <c r="W33" s="223"/>
      <c r="X33" s="223"/>
      <c r="Z33" s="228" t="s">
        <v>210</v>
      </c>
      <c r="AA33" s="228"/>
      <c r="AB33" s="228"/>
      <c r="AF33" s="228" t="s">
        <v>211</v>
      </c>
      <c r="AG33" s="228"/>
      <c r="AL33" s="228" t="s">
        <v>212</v>
      </c>
      <c r="AM33" s="228"/>
    </row>
    <row r="34" spans="1:42" ht="15" customHeight="1" x14ac:dyDescent="0.25">
      <c r="A34" s="223"/>
      <c r="B34" s="223"/>
      <c r="C34" s="223"/>
      <c r="D34" s="223"/>
      <c r="E34" s="223"/>
      <c r="F34" s="223"/>
      <c r="G34" s="223"/>
      <c r="H34" s="223"/>
      <c r="I34" s="223"/>
      <c r="J34" s="223"/>
      <c r="K34" s="223"/>
      <c r="L34" s="223"/>
      <c r="M34" s="223"/>
      <c r="N34" s="223"/>
      <c r="O34" s="223"/>
      <c r="P34" s="223"/>
      <c r="Q34" s="223"/>
      <c r="R34" s="223"/>
      <c r="S34" s="223"/>
      <c r="T34" s="223"/>
      <c r="U34" s="223"/>
      <c r="V34" s="223"/>
      <c r="W34" s="223"/>
      <c r="X34" s="223"/>
      <c r="AA34" s="229">
        <v>2019</v>
      </c>
      <c r="AB34" s="229">
        <v>2020</v>
      </c>
      <c r="AC34" s="229">
        <v>2021</v>
      </c>
      <c r="AD34" s="229">
        <v>2022</v>
      </c>
      <c r="AG34" s="229">
        <v>2019</v>
      </c>
      <c r="AH34" s="229">
        <v>2020</v>
      </c>
      <c r="AI34" s="229">
        <v>2021</v>
      </c>
      <c r="AJ34" s="229">
        <v>2022</v>
      </c>
      <c r="AM34" s="229">
        <v>2019</v>
      </c>
      <c r="AN34" s="229">
        <v>2020</v>
      </c>
      <c r="AO34" s="229">
        <v>2021</v>
      </c>
      <c r="AP34" s="229">
        <v>2022</v>
      </c>
    </row>
    <row r="35" spans="1:42" ht="15" customHeight="1" x14ac:dyDescent="0.2">
      <c r="A35" s="223"/>
      <c r="B35" s="223"/>
      <c r="C35" s="223"/>
      <c r="D35" s="223"/>
      <c r="E35" s="223"/>
      <c r="F35" s="223"/>
      <c r="G35" s="223"/>
      <c r="H35" s="223"/>
      <c r="I35" s="223"/>
      <c r="J35" s="223"/>
      <c r="K35" s="223"/>
      <c r="L35" s="223"/>
      <c r="M35" s="223"/>
      <c r="N35" s="223"/>
      <c r="O35" s="223"/>
      <c r="P35" s="223"/>
      <c r="Q35" s="223"/>
      <c r="R35" s="223"/>
      <c r="S35" s="223"/>
      <c r="T35" s="223"/>
      <c r="U35" s="223"/>
      <c r="V35" s="223"/>
      <c r="W35" s="223"/>
      <c r="X35" s="223"/>
      <c r="Z35" s="224" t="s">
        <v>198</v>
      </c>
      <c r="AA35" s="230">
        <v>21616722</v>
      </c>
      <c r="AB35" s="230">
        <v>21713940</v>
      </c>
      <c r="AC35" s="230">
        <v>21954468</v>
      </c>
      <c r="AD35" s="230">
        <v>22253438</v>
      </c>
      <c r="AF35" s="224" t="s">
        <v>198</v>
      </c>
      <c r="AG35" s="230">
        <v>15688961</v>
      </c>
      <c r="AH35" s="230">
        <v>15760826</v>
      </c>
      <c r="AI35" s="230">
        <v>16670260</v>
      </c>
      <c r="AJ35" s="230">
        <v>15955111</v>
      </c>
      <c r="AL35" s="224" t="s">
        <v>198</v>
      </c>
      <c r="AM35" s="230">
        <v>1426519</v>
      </c>
      <c r="AN35" s="230">
        <v>1436084</v>
      </c>
      <c r="AO35" s="230">
        <v>1487154</v>
      </c>
      <c r="AP35" s="230">
        <v>1460985</v>
      </c>
    </row>
    <row r="36" spans="1:42" ht="15" customHeight="1" x14ac:dyDescent="0.2">
      <c r="A36" s="223"/>
      <c r="B36" s="223"/>
      <c r="C36" s="223"/>
      <c r="D36" s="223"/>
      <c r="E36" s="223"/>
      <c r="F36" s="223"/>
      <c r="G36" s="223"/>
      <c r="H36" s="223"/>
      <c r="I36" s="223"/>
      <c r="J36" s="223"/>
      <c r="K36" s="223"/>
      <c r="L36" s="223"/>
      <c r="M36" s="223"/>
      <c r="N36" s="223"/>
      <c r="O36" s="223"/>
      <c r="P36" s="223"/>
      <c r="Q36" s="223"/>
      <c r="R36" s="223"/>
      <c r="S36" s="223"/>
      <c r="T36" s="223"/>
      <c r="U36" s="223"/>
      <c r="V36" s="223"/>
      <c r="W36" s="223"/>
      <c r="X36" s="223"/>
      <c r="Z36" s="224" t="s">
        <v>199</v>
      </c>
      <c r="AA36" s="230">
        <v>21387737</v>
      </c>
      <c r="AB36" s="230">
        <v>21770037</v>
      </c>
      <c r="AC36" s="230">
        <v>21414677</v>
      </c>
      <c r="AD36" s="230">
        <v>21336156</v>
      </c>
      <c r="AF36" s="224" t="s">
        <v>199</v>
      </c>
      <c r="AG36" s="230">
        <v>15273403</v>
      </c>
      <c r="AH36" s="230">
        <v>15335512</v>
      </c>
      <c r="AI36" s="230">
        <v>15530857</v>
      </c>
      <c r="AJ36" s="230">
        <v>14718939</v>
      </c>
      <c r="AL36" s="224" t="s">
        <v>199</v>
      </c>
      <c r="AM36" s="230">
        <v>1390109</v>
      </c>
      <c r="AN36" s="230">
        <v>1383390</v>
      </c>
      <c r="AO36" s="230">
        <v>1366845</v>
      </c>
      <c r="AP36" s="230">
        <v>1349473</v>
      </c>
    </row>
    <row r="37" spans="1:42" ht="15" customHeight="1" x14ac:dyDescent="0.2">
      <c r="A37" s="223"/>
      <c r="B37" s="223"/>
      <c r="C37" s="223"/>
      <c r="D37" s="223"/>
      <c r="E37" s="223"/>
      <c r="F37" s="223"/>
      <c r="G37" s="223"/>
      <c r="H37" s="223"/>
      <c r="I37" s="223"/>
      <c r="J37" s="223"/>
      <c r="K37" s="223"/>
      <c r="L37" s="223"/>
      <c r="M37" s="223"/>
      <c r="N37" s="223"/>
      <c r="O37" s="223"/>
      <c r="P37" s="223"/>
      <c r="Q37" s="223"/>
      <c r="R37" s="223"/>
      <c r="S37" s="223"/>
      <c r="T37" s="223"/>
      <c r="U37" s="223"/>
      <c r="V37" s="223"/>
      <c r="W37" s="223"/>
      <c r="X37" s="223"/>
      <c r="Z37" s="224" t="s">
        <v>200</v>
      </c>
      <c r="AA37" s="230">
        <v>23910619</v>
      </c>
      <c r="AB37" s="230">
        <v>21880853</v>
      </c>
      <c r="AC37" s="230">
        <v>23881813</v>
      </c>
      <c r="AD37" s="230">
        <v>22797540</v>
      </c>
      <c r="AF37" s="224" t="s">
        <v>200</v>
      </c>
      <c r="AG37" s="230">
        <v>16762324</v>
      </c>
      <c r="AH37" s="230">
        <v>15513384</v>
      </c>
      <c r="AI37" s="230">
        <v>16770863</v>
      </c>
      <c r="AJ37" s="230">
        <v>15576897</v>
      </c>
      <c r="AL37" s="224" t="s">
        <v>200</v>
      </c>
      <c r="AM37" s="230">
        <v>1468626</v>
      </c>
      <c r="AN37" s="230">
        <v>1346068</v>
      </c>
      <c r="AO37" s="230">
        <v>1483236</v>
      </c>
      <c r="AP37" s="230">
        <v>1386654</v>
      </c>
    </row>
    <row r="38" spans="1:42" ht="15" customHeight="1" x14ac:dyDescent="0.2">
      <c r="A38" s="223"/>
      <c r="B38" s="223"/>
      <c r="C38" s="223"/>
      <c r="D38" s="223"/>
      <c r="E38" s="223"/>
      <c r="F38" s="223"/>
      <c r="G38" s="223"/>
      <c r="H38" s="223"/>
      <c r="I38" s="223"/>
      <c r="J38" s="223"/>
      <c r="K38" s="223"/>
      <c r="L38" s="223"/>
      <c r="M38" s="223"/>
      <c r="N38" s="223"/>
      <c r="O38" s="223"/>
      <c r="P38" s="223"/>
      <c r="Q38" s="223"/>
      <c r="R38" s="223"/>
      <c r="S38" s="223"/>
      <c r="T38" s="223"/>
      <c r="U38" s="223"/>
      <c r="V38" s="223"/>
      <c r="W38" s="223"/>
      <c r="X38" s="223"/>
      <c r="Z38" s="224" t="s">
        <v>201</v>
      </c>
      <c r="AA38" s="230">
        <v>23932607</v>
      </c>
      <c r="AB38" s="230">
        <v>19851154</v>
      </c>
      <c r="AC38" s="230">
        <v>23820669</v>
      </c>
      <c r="AD38" s="230">
        <v>23589473</v>
      </c>
      <c r="AF38" s="224" t="s">
        <v>201</v>
      </c>
      <c r="AG38" s="230">
        <v>17092661</v>
      </c>
      <c r="AH38" s="230">
        <v>15415920</v>
      </c>
      <c r="AI38" s="230">
        <v>17248759</v>
      </c>
      <c r="AJ38" s="230">
        <v>16524574</v>
      </c>
      <c r="AL38" s="224" t="s">
        <v>201</v>
      </c>
      <c r="AM38" s="230">
        <v>1482835</v>
      </c>
      <c r="AN38" s="230">
        <v>1295678</v>
      </c>
      <c r="AO38" s="230">
        <v>1498199</v>
      </c>
      <c r="AP38" s="230">
        <v>1474935</v>
      </c>
    </row>
    <row r="39" spans="1:42" ht="15" customHeight="1" x14ac:dyDescent="0.2">
      <c r="A39" s="223"/>
      <c r="B39" s="223"/>
      <c r="C39" s="223"/>
      <c r="D39" s="223"/>
      <c r="E39" s="223"/>
      <c r="F39" s="223"/>
      <c r="G39" s="223"/>
      <c r="H39" s="223"/>
      <c r="I39" s="223"/>
      <c r="J39" s="223"/>
      <c r="K39" s="223"/>
      <c r="L39" s="223"/>
      <c r="M39" s="223"/>
      <c r="N39" s="223"/>
      <c r="O39" s="223"/>
      <c r="P39" s="223"/>
      <c r="Q39" s="223"/>
      <c r="R39" s="223"/>
      <c r="S39" s="223"/>
      <c r="T39" s="223"/>
      <c r="U39" s="223"/>
      <c r="V39" s="223"/>
      <c r="W39" s="223"/>
      <c r="X39" s="223"/>
      <c r="Z39" s="224" t="s">
        <v>202</v>
      </c>
      <c r="AA39" s="230">
        <v>25421795</v>
      </c>
      <c r="AB39" s="230">
        <v>19456818</v>
      </c>
      <c r="AC39" s="230">
        <v>23325659</v>
      </c>
      <c r="AD39" s="230">
        <v>25966576</v>
      </c>
      <c r="AF39" s="224" t="s">
        <v>202</v>
      </c>
      <c r="AG39" s="230">
        <v>17842847</v>
      </c>
      <c r="AH39" s="230">
        <v>14370790</v>
      </c>
      <c r="AI39" s="230">
        <v>16358886</v>
      </c>
      <c r="AJ39" s="230">
        <v>17841436</v>
      </c>
      <c r="AL39" s="224" t="s">
        <v>202</v>
      </c>
      <c r="AM39" s="230">
        <v>1569777</v>
      </c>
      <c r="AN39" s="230">
        <v>1232285</v>
      </c>
      <c r="AO39" s="230">
        <v>1434774</v>
      </c>
      <c r="AP39" s="230">
        <v>1604300</v>
      </c>
    </row>
    <row r="40" spans="1:42" ht="15" customHeight="1" x14ac:dyDescent="0.2">
      <c r="A40" s="223"/>
      <c r="B40" s="223"/>
      <c r="C40" s="223"/>
      <c r="D40" s="223"/>
      <c r="E40" s="223"/>
      <c r="F40" s="223"/>
      <c r="G40" s="223"/>
      <c r="H40" s="223"/>
      <c r="I40" s="223"/>
      <c r="J40" s="223"/>
      <c r="K40" s="223"/>
      <c r="L40" s="223"/>
      <c r="M40" s="223"/>
      <c r="N40" s="223"/>
      <c r="O40" s="223"/>
      <c r="P40" s="223"/>
      <c r="Q40" s="223"/>
      <c r="R40" s="223"/>
      <c r="S40" s="223"/>
      <c r="T40" s="223"/>
      <c r="U40" s="223"/>
      <c r="V40" s="223"/>
      <c r="W40" s="223"/>
      <c r="X40" s="223"/>
      <c r="Z40" s="224" t="s">
        <v>203</v>
      </c>
      <c r="AA40" s="230">
        <v>23125768</v>
      </c>
      <c r="AB40" s="230">
        <v>20538508</v>
      </c>
      <c r="AC40" s="230">
        <v>23428423</v>
      </c>
      <c r="AD40" s="230">
        <v>23932527</v>
      </c>
      <c r="AF40" s="224" t="s">
        <v>203</v>
      </c>
      <c r="AG40" s="230">
        <v>16406477</v>
      </c>
      <c r="AH40" s="230">
        <v>15053681</v>
      </c>
      <c r="AI40" s="230">
        <v>16563394</v>
      </c>
      <c r="AJ40" s="230">
        <v>16148010</v>
      </c>
      <c r="AL40" s="224" t="s">
        <v>203</v>
      </c>
      <c r="AM40" s="230">
        <v>1459480</v>
      </c>
      <c r="AN40" s="230">
        <v>1272315</v>
      </c>
      <c r="AO40" s="230">
        <v>1478879</v>
      </c>
      <c r="AP40" s="230">
        <v>1474713</v>
      </c>
    </row>
    <row r="41" spans="1:42" ht="15" customHeight="1" x14ac:dyDescent="0.2">
      <c r="A41" s="223"/>
      <c r="B41" s="223"/>
      <c r="C41" s="223"/>
      <c r="D41" s="223"/>
      <c r="E41" s="223"/>
      <c r="F41" s="223"/>
      <c r="G41" s="223"/>
      <c r="H41" s="223"/>
      <c r="I41" s="223"/>
      <c r="J41" s="223"/>
      <c r="K41" s="223"/>
      <c r="L41" s="223"/>
      <c r="M41" s="223"/>
      <c r="N41" s="223"/>
      <c r="O41" s="223"/>
      <c r="P41" s="223"/>
      <c r="Q41" s="223"/>
      <c r="R41" s="223"/>
      <c r="S41" s="223"/>
      <c r="T41" s="223"/>
      <c r="U41" s="223"/>
      <c r="V41" s="223"/>
      <c r="W41" s="223"/>
      <c r="X41" s="223"/>
      <c r="Z41" s="224" t="s">
        <v>204</v>
      </c>
      <c r="AA41" s="230">
        <v>24306034</v>
      </c>
      <c r="AB41" s="230">
        <v>22269168</v>
      </c>
      <c r="AC41" s="230">
        <v>23652061</v>
      </c>
      <c r="AD41" s="230">
        <v>23546583</v>
      </c>
      <c r="AF41" s="224" t="s">
        <v>204</v>
      </c>
      <c r="AG41" s="230">
        <v>17282258</v>
      </c>
      <c r="AH41" s="230">
        <v>16353888</v>
      </c>
      <c r="AI41" s="230">
        <v>17042833</v>
      </c>
      <c r="AJ41" s="230">
        <v>16416328</v>
      </c>
      <c r="AL41" s="224" t="s">
        <v>204</v>
      </c>
      <c r="AM41" s="230">
        <v>1551040</v>
      </c>
      <c r="AN41" s="230">
        <v>1405762</v>
      </c>
      <c r="AO41" s="230">
        <v>1554049</v>
      </c>
      <c r="AP41" s="230">
        <v>1518965</v>
      </c>
    </row>
    <row r="42" spans="1:42" ht="15" customHeight="1" x14ac:dyDescent="0.2">
      <c r="A42" s="223"/>
      <c r="B42" s="223"/>
      <c r="C42" s="223"/>
      <c r="D42" s="223"/>
      <c r="E42" s="223"/>
      <c r="F42" s="223"/>
      <c r="G42" s="223"/>
      <c r="H42" s="223"/>
      <c r="I42" s="223"/>
      <c r="J42" s="223"/>
      <c r="K42" s="223"/>
      <c r="L42" s="223"/>
      <c r="M42" s="223"/>
      <c r="N42" s="223"/>
      <c r="O42" s="223"/>
      <c r="P42" s="223"/>
      <c r="Q42" s="223"/>
      <c r="R42" s="223"/>
      <c r="S42" s="223"/>
      <c r="T42" s="223"/>
      <c r="U42" s="223"/>
      <c r="V42" s="223"/>
      <c r="W42" s="223"/>
      <c r="X42" s="223"/>
      <c r="Z42" s="224" t="s">
        <v>205</v>
      </c>
      <c r="AA42" s="230">
        <v>21902550</v>
      </c>
      <c r="AB42" s="230">
        <v>21829983</v>
      </c>
      <c r="AC42" s="230">
        <v>23119760</v>
      </c>
      <c r="AD42" s="230"/>
      <c r="AF42" s="224" t="s">
        <v>205</v>
      </c>
      <c r="AG42" s="230">
        <v>16173912</v>
      </c>
      <c r="AH42" s="230">
        <v>16721585</v>
      </c>
      <c r="AI42" s="230">
        <v>16886911</v>
      </c>
      <c r="AJ42" s="230"/>
      <c r="AL42" s="224" t="s">
        <v>205</v>
      </c>
      <c r="AM42" s="230">
        <v>1468306</v>
      </c>
      <c r="AN42" s="230">
        <v>1449810</v>
      </c>
      <c r="AO42" s="230">
        <v>1522958</v>
      </c>
      <c r="AP42" s="230"/>
    </row>
    <row r="43" spans="1:42" ht="15" customHeight="1" x14ac:dyDescent="0.2">
      <c r="A43" s="223"/>
      <c r="B43" s="223"/>
      <c r="C43" s="223"/>
      <c r="D43" s="223"/>
      <c r="E43" s="223"/>
      <c r="F43" s="223"/>
      <c r="G43" s="223"/>
      <c r="H43" s="223"/>
      <c r="I43" s="223"/>
      <c r="J43" s="223"/>
      <c r="K43" s="223"/>
      <c r="L43" s="223"/>
      <c r="M43" s="223"/>
      <c r="N43" s="223"/>
      <c r="O43" s="223"/>
      <c r="P43" s="223"/>
      <c r="Q43" s="223"/>
      <c r="R43" s="223"/>
      <c r="S43" s="223"/>
      <c r="T43" s="223"/>
      <c r="U43" s="223"/>
      <c r="V43" s="223"/>
      <c r="W43" s="223"/>
      <c r="X43" s="223"/>
      <c r="Z43" s="224" t="s">
        <v>206</v>
      </c>
      <c r="AA43" s="230">
        <v>21969911</v>
      </c>
      <c r="AB43" s="230">
        <v>21967773</v>
      </c>
      <c r="AC43" s="230">
        <v>22394269</v>
      </c>
      <c r="AD43" s="230"/>
      <c r="AF43" s="224" t="s">
        <v>206</v>
      </c>
      <c r="AG43" s="230">
        <v>15730480</v>
      </c>
      <c r="AH43" s="230">
        <v>16527782</v>
      </c>
      <c r="AI43" s="230">
        <v>15999030</v>
      </c>
      <c r="AJ43" s="230"/>
      <c r="AL43" s="224" t="s">
        <v>206</v>
      </c>
      <c r="AM43" s="230">
        <v>1426564</v>
      </c>
      <c r="AN43" s="230">
        <v>1425631</v>
      </c>
      <c r="AO43" s="230">
        <v>1468002</v>
      </c>
      <c r="AP43" s="230"/>
    </row>
    <row r="44" spans="1:42" ht="15" customHeight="1" x14ac:dyDescent="0.2">
      <c r="A44" s="223"/>
      <c r="B44" s="223"/>
      <c r="C44" s="223"/>
      <c r="D44" s="223"/>
      <c r="E44" s="223"/>
      <c r="F44" s="223"/>
      <c r="G44" s="223"/>
      <c r="H44" s="223"/>
      <c r="I44" s="223"/>
      <c r="J44" s="223"/>
      <c r="K44" s="223"/>
      <c r="L44" s="223"/>
      <c r="M44" s="223"/>
      <c r="N44" s="223"/>
      <c r="O44" s="223"/>
      <c r="P44" s="223"/>
      <c r="Q44" s="223"/>
      <c r="R44" s="223"/>
      <c r="S44" s="223"/>
      <c r="T44" s="223"/>
      <c r="U44" s="223"/>
      <c r="V44" s="223"/>
      <c r="W44" s="223"/>
      <c r="X44" s="223"/>
      <c r="Z44" s="224" t="s">
        <v>207</v>
      </c>
      <c r="AA44" s="230">
        <v>23848860</v>
      </c>
      <c r="AB44" s="230">
        <v>23542586</v>
      </c>
      <c r="AC44" s="230">
        <v>23042069</v>
      </c>
      <c r="AD44" s="230"/>
      <c r="AF44" s="224" t="s">
        <v>207</v>
      </c>
      <c r="AG44" s="230">
        <v>16909291</v>
      </c>
      <c r="AH44" s="230">
        <v>17663441</v>
      </c>
      <c r="AI44" s="230">
        <v>16285920</v>
      </c>
      <c r="AJ44" s="230"/>
      <c r="AL44" s="224" t="s">
        <v>207</v>
      </c>
      <c r="AM44" s="230">
        <v>1531356</v>
      </c>
      <c r="AN44" s="230">
        <v>1533480</v>
      </c>
      <c r="AO44" s="230">
        <v>1458303</v>
      </c>
      <c r="AP44" s="230"/>
    </row>
    <row r="45" spans="1:42" ht="15" customHeight="1" x14ac:dyDescent="0.2">
      <c r="A45" s="223"/>
      <c r="B45" s="223"/>
      <c r="C45" s="223"/>
      <c r="D45" s="223"/>
      <c r="E45" s="223"/>
      <c r="F45" s="223"/>
      <c r="G45" s="223"/>
      <c r="H45" s="223"/>
      <c r="I45" s="223"/>
      <c r="J45" s="223"/>
      <c r="K45" s="223"/>
      <c r="L45" s="223"/>
      <c r="M45" s="223"/>
      <c r="N45" s="223"/>
      <c r="O45" s="223"/>
      <c r="P45" s="223"/>
      <c r="Q45" s="223"/>
      <c r="R45" s="223"/>
      <c r="S45" s="223"/>
      <c r="T45" s="223"/>
      <c r="U45" s="223"/>
      <c r="V45" s="223"/>
      <c r="W45" s="223"/>
      <c r="X45" s="223"/>
      <c r="Z45" s="224" t="s">
        <v>208</v>
      </c>
      <c r="AA45" s="230">
        <v>21694089</v>
      </c>
      <c r="AB45" s="230">
        <v>23498333</v>
      </c>
      <c r="AC45" s="230">
        <v>23050267</v>
      </c>
      <c r="AD45" s="230"/>
      <c r="AF45" s="224" t="s">
        <v>208</v>
      </c>
      <c r="AG45" s="230">
        <v>15188037</v>
      </c>
      <c r="AH45" s="230">
        <v>17495635</v>
      </c>
      <c r="AI45" s="230">
        <v>16197439</v>
      </c>
      <c r="AJ45" s="230"/>
      <c r="AL45" s="224" t="s">
        <v>208</v>
      </c>
      <c r="AM45" s="230">
        <v>1355608</v>
      </c>
      <c r="AN45" s="230">
        <v>1493039</v>
      </c>
      <c r="AO45" s="230">
        <v>1476539</v>
      </c>
      <c r="AP45" s="230"/>
    </row>
    <row r="46" spans="1:42" ht="15" customHeight="1" x14ac:dyDescent="0.2">
      <c r="A46" s="223"/>
      <c r="B46" s="223"/>
      <c r="C46" s="223"/>
      <c r="D46" s="223"/>
      <c r="E46" s="223"/>
      <c r="F46" s="223"/>
      <c r="G46" s="223"/>
      <c r="H46" s="223"/>
      <c r="I46" s="223"/>
      <c r="J46" s="223"/>
      <c r="K46" s="223"/>
      <c r="L46" s="223"/>
      <c r="M46" s="223"/>
      <c r="N46" s="223"/>
      <c r="O46" s="223"/>
      <c r="P46" s="223"/>
      <c r="Q46" s="223"/>
      <c r="R46" s="223"/>
      <c r="S46" s="223"/>
      <c r="T46" s="223"/>
      <c r="U46" s="223"/>
      <c r="V46" s="223"/>
      <c r="W46" s="223"/>
      <c r="X46" s="223"/>
      <c r="Z46" s="224" t="s">
        <v>209</v>
      </c>
      <c r="AA46" s="230">
        <v>20944890</v>
      </c>
      <c r="AB46" s="230">
        <v>23129018</v>
      </c>
      <c r="AC46" s="230">
        <v>23101926</v>
      </c>
      <c r="AD46" s="230"/>
      <c r="AF46" s="224" t="s">
        <v>209</v>
      </c>
      <c r="AG46" s="230">
        <v>15091336</v>
      </c>
      <c r="AH46" s="230">
        <v>17404768</v>
      </c>
      <c r="AI46" s="230">
        <v>16403302</v>
      </c>
      <c r="AJ46" s="230"/>
      <c r="AL46" s="224" t="s">
        <v>209</v>
      </c>
      <c r="AM46" s="230">
        <v>1342806</v>
      </c>
      <c r="AN46" s="230">
        <v>1495290</v>
      </c>
      <c r="AO46" s="230">
        <v>1479590</v>
      </c>
      <c r="AP46" s="230"/>
    </row>
    <row r="47" spans="1:42" ht="15" customHeight="1" x14ac:dyDescent="0.2">
      <c r="A47" s="223"/>
      <c r="B47" s="223"/>
      <c r="C47" s="223"/>
      <c r="D47" s="223"/>
      <c r="E47" s="223"/>
      <c r="F47" s="223"/>
      <c r="G47" s="223"/>
      <c r="H47" s="223"/>
      <c r="I47" s="223"/>
      <c r="J47" s="223"/>
      <c r="K47" s="223"/>
      <c r="L47" s="223"/>
      <c r="M47" s="223"/>
      <c r="N47" s="223"/>
      <c r="O47" s="223"/>
      <c r="P47" s="223"/>
      <c r="Q47" s="223"/>
      <c r="R47" s="223"/>
      <c r="S47" s="223"/>
      <c r="T47" s="223"/>
      <c r="U47" s="223"/>
      <c r="V47" s="223"/>
      <c r="W47" s="223"/>
      <c r="X47" s="223"/>
      <c r="AB47" s="230"/>
      <c r="AC47" s="230"/>
      <c r="AD47" s="230"/>
      <c r="AH47" s="230"/>
      <c r="AI47" s="230"/>
      <c r="AJ47" s="230"/>
      <c r="AN47" s="230"/>
      <c r="AO47" s="230"/>
      <c r="AP47" s="230"/>
    </row>
    <row r="48" spans="1:42" ht="15" customHeight="1" x14ac:dyDescent="0.2">
      <c r="A48" s="223"/>
      <c r="B48" s="223"/>
      <c r="C48" s="223"/>
      <c r="D48" s="223"/>
      <c r="E48" s="223"/>
      <c r="F48" s="223"/>
      <c r="G48" s="223"/>
      <c r="H48" s="223"/>
      <c r="I48" s="223"/>
      <c r="J48" s="223"/>
      <c r="K48" s="223"/>
      <c r="L48" s="223"/>
      <c r="M48" s="223"/>
      <c r="N48" s="223"/>
      <c r="O48" s="223"/>
      <c r="P48" s="223"/>
      <c r="Q48" s="223"/>
      <c r="R48" s="223"/>
      <c r="S48" s="223"/>
      <c r="T48" s="223"/>
      <c r="U48" s="223"/>
      <c r="V48" s="223"/>
      <c r="W48" s="223"/>
      <c r="X48" s="223"/>
    </row>
    <row r="49" spans="1:27" ht="15" customHeight="1" x14ac:dyDescent="0.2">
      <c r="A49" s="223"/>
      <c r="B49" s="223"/>
      <c r="C49" s="223"/>
      <c r="D49" s="223"/>
      <c r="E49" s="223"/>
      <c r="F49" s="223"/>
      <c r="G49" s="223"/>
      <c r="H49" s="223"/>
      <c r="I49" s="223"/>
      <c r="J49" s="223"/>
      <c r="K49" s="223"/>
      <c r="L49" s="223"/>
      <c r="M49" s="223"/>
      <c r="N49" s="223"/>
      <c r="O49" s="223"/>
      <c r="P49" s="223"/>
      <c r="Q49" s="223"/>
      <c r="R49" s="223"/>
      <c r="S49" s="223"/>
      <c r="T49" s="223"/>
      <c r="U49" s="223"/>
      <c r="V49" s="223"/>
      <c r="W49" s="223"/>
      <c r="X49" s="223"/>
    </row>
    <row r="50" spans="1:27" ht="15" customHeight="1" x14ac:dyDescent="0.2">
      <c r="A50" s="223"/>
      <c r="B50" s="223"/>
      <c r="C50" s="223"/>
      <c r="D50" s="223"/>
      <c r="E50" s="223"/>
      <c r="F50" s="223"/>
      <c r="G50" s="223"/>
      <c r="H50" s="223"/>
      <c r="I50" s="223"/>
      <c r="J50" s="223"/>
      <c r="K50" s="223"/>
      <c r="L50" s="223"/>
      <c r="M50" s="223"/>
      <c r="N50" s="223"/>
      <c r="O50" s="223"/>
      <c r="P50" s="223"/>
      <c r="Q50" s="223"/>
      <c r="R50" s="223"/>
      <c r="S50" s="223"/>
      <c r="T50" s="223"/>
      <c r="U50" s="223"/>
      <c r="V50" s="223"/>
      <c r="W50" s="223"/>
      <c r="X50" s="223"/>
    </row>
    <row r="51" spans="1:27" ht="15" customHeight="1" x14ac:dyDescent="0.2">
      <c r="A51" s="223"/>
      <c r="B51" s="223"/>
      <c r="C51" s="223"/>
      <c r="D51" s="223"/>
      <c r="E51" s="223"/>
      <c r="F51" s="223"/>
      <c r="G51" s="223"/>
      <c r="H51" s="223"/>
      <c r="I51" s="223"/>
      <c r="J51" s="223"/>
      <c r="K51" s="223"/>
      <c r="L51" s="223"/>
      <c r="M51" s="223"/>
      <c r="N51" s="223"/>
      <c r="O51" s="223"/>
      <c r="P51" s="223"/>
      <c r="Q51" s="223"/>
      <c r="R51" s="223"/>
      <c r="S51" s="223"/>
      <c r="T51" s="223"/>
      <c r="U51" s="223"/>
      <c r="V51" s="223"/>
      <c r="W51" s="223"/>
      <c r="X51" s="223"/>
    </row>
    <row r="52" spans="1:27" ht="15" customHeight="1" x14ac:dyDescent="0.2">
      <c r="A52" s="223"/>
      <c r="B52" s="223"/>
      <c r="C52" s="223"/>
      <c r="D52" s="223"/>
      <c r="E52" s="223"/>
      <c r="F52" s="223"/>
      <c r="G52" s="223"/>
      <c r="H52" s="223"/>
      <c r="I52" s="223"/>
      <c r="J52" s="223"/>
      <c r="K52" s="223"/>
      <c r="L52" s="223"/>
      <c r="M52" s="223"/>
      <c r="N52" s="223"/>
      <c r="O52" s="223"/>
      <c r="P52" s="223"/>
      <c r="Q52" s="223"/>
      <c r="R52" s="223"/>
      <c r="S52" s="223"/>
      <c r="T52" s="223"/>
      <c r="U52" s="223"/>
      <c r="V52" s="223"/>
      <c r="W52" s="223"/>
      <c r="X52" s="223"/>
    </row>
    <row r="53" spans="1:27" ht="15" customHeight="1" x14ac:dyDescent="0.2">
      <c r="A53" s="223"/>
      <c r="B53" s="223"/>
      <c r="C53" s="223"/>
      <c r="D53" s="223"/>
      <c r="E53" s="223"/>
      <c r="F53" s="223"/>
      <c r="G53" s="223"/>
      <c r="H53" s="223"/>
      <c r="I53" s="223"/>
      <c r="J53" s="223"/>
      <c r="K53" s="223"/>
      <c r="L53" s="223"/>
      <c r="M53" s="223"/>
      <c r="N53" s="223"/>
      <c r="O53" s="223"/>
      <c r="P53" s="223"/>
      <c r="Q53" s="223"/>
      <c r="R53" s="223"/>
      <c r="S53" s="223"/>
      <c r="T53" s="223"/>
      <c r="U53" s="223"/>
      <c r="V53" s="223"/>
      <c r="W53" s="223"/>
      <c r="X53" s="223"/>
    </row>
    <row r="54" spans="1:27" ht="15" customHeight="1" x14ac:dyDescent="0.2">
      <c r="A54" s="223"/>
      <c r="B54" s="223"/>
      <c r="C54" s="223"/>
      <c r="D54" s="223"/>
      <c r="E54" s="223"/>
      <c r="F54" s="223"/>
      <c r="G54" s="223"/>
      <c r="H54" s="223"/>
      <c r="I54" s="223"/>
      <c r="J54" s="223"/>
      <c r="K54" s="223"/>
      <c r="L54" s="223"/>
      <c r="M54" s="223"/>
      <c r="N54" s="223"/>
      <c r="O54" s="223"/>
      <c r="P54" s="223"/>
      <c r="Q54" s="223"/>
      <c r="R54" s="223"/>
      <c r="S54" s="223"/>
      <c r="T54" s="223"/>
      <c r="U54" s="223"/>
      <c r="V54" s="223"/>
      <c r="W54" s="223"/>
      <c r="X54" s="223"/>
      <c r="Z54" s="230"/>
      <c r="AA54" s="230"/>
    </row>
    <row r="55" spans="1:27" ht="15" customHeight="1" x14ac:dyDescent="0.2">
      <c r="A55" s="223"/>
      <c r="B55" s="223"/>
      <c r="C55" s="223"/>
      <c r="D55" s="223"/>
      <c r="E55" s="223"/>
      <c r="F55" s="223"/>
      <c r="G55" s="223"/>
      <c r="H55" s="223"/>
      <c r="I55" s="223"/>
      <c r="J55" s="223"/>
      <c r="K55" s="223"/>
      <c r="L55" s="223"/>
      <c r="M55" s="223"/>
      <c r="N55" s="223"/>
      <c r="O55" s="223"/>
      <c r="P55" s="223"/>
      <c r="Q55" s="223"/>
      <c r="R55" s="223"/>
      <c r="S55" s="223"/>
      <c r="T55" s="223"/>
      <c r="U55" s="223"/>
      <c r="V55" s="223"/>
      <c r="W55" s="223"/>
      <c r="X55" s="223"/>
      <c r="Z55" s="230"/>
      <c r="AA55" s="230"/>
    </row>
    <row r="56" spans="1:27" ht="15" customHeight="1" x14ac:dyDescent="0.2">
      <c r="A56" s="223"/>
      <c r="B56" s="223"/>
      <c r="C56" s="223"/>
      <c r="D56" s="223"/>
      <c r="E56" s="223"/>
      <c r="F56" s="223"/>
      <c r="G56" s="223"/>
      <c r="H56" s="223"/>
      <c r="I56" s="223"/>
      <c r="J56" s="223"/>
      <c r="K56" s="223"/>
      <c r="L56" s="223"/>
      <c r="M56" s="223"/>
      <c r="N56" s="223"/>
      <c r="O56" s="223"/>
      <c r="P56" s="223"/>
      <c r="Q56" s="223"/>
      <c r="R56" s="223"/>
      <c r="S56" s="223"/>
      <c r="T56" s="223"/>
      <c r="U56" s="223"/>
      <c r="V56" s="223"/>
      <c r="W56" s="223"/>
      <c r="X56" s="223"/>
      <c r="Z56" s="230"/>
      <c r="AA56" s="230"/>
    </row>
    <row r="57" spans="1:27" ht="15" customHeight="1" x14ac:dyDescent="0.2">
      <c r="A57" s="223"/>
      <c r="B57" s="223"/>
      <c r="C57" s="223"/>
      <c r="D57" s="223"/>
      <c r="E57" s="223"/>
      <c r="F57" s="223"/>
      <c r="G57" s="223"/>
      <c r="H57" s="223"/>
      <c r="I57" s="223"/>
      <c r="J57" s="223"/>
      <c r="K57" s="223"/>
      <c r="L57" s="223"/>
      <c r="M57" s="223"/>
      <c r="N57" s="223"/>
      <c r="O57" s="223"/>
      <c r="P57" s="223"/>
      <c r="Q57" s="223"/>
      <c r="R57" s="223"/>
      <c r="S57" s="223"/>
      <c r="T57" s="223"/>
      <c r="U57" s="223"/>
      <c r="V57" s="223"/>
      <c r="W57" s="223"/>
      <c r="X57" s="223"/>
      <c r="Z57" s="230"/>
      <c r="AA57" s="230"/>
    </row>
    <row r="58" spans="1:27" ht="15" customHeight="1" x14ac:dyDescent="0.2">
      <c r="A58" s="223"/>
      <c r="B58" s="223"/>
      <c r="C58" s="223"/>
      <c r="D58" s="223"/>
      <c r="E58" s="223"/>
      <c r="F58" s="223"/>
      <c r="G58" s="223"/>
      <c r="H58" s="223"/>
      <c r="I58" s="223"/>
      <c r="J58" s="223"/>
      <c r="K58" s="223"/>
      <c r="L58" s="223"/>
      <c r="M58" s="223"/>
      <c r="N58" s="223"/>
      <c r="O58" s="223"/>
      <c r="P58" s="223"/>
      <c r="Q58" s="223"/>
      <c r="R58" s="223"/>
      <c r="S58" s="223"/>
      <c r="T58" s="223"/>
      <c r="U58" s="223"/>
      <c r="V58" s="223"/>
      <c r="W58" s="223"/>
      <c r="X58" s="223"/>
      <c r="Z58" s="230"/>
      <c r="AA58" s="230"/>
    </row>
    <row r="59" spans="1:27" ht="15" customHeight="1" x14ac:dyDescent="0.2">
      <c r="A59" s="223"/>
      <c r="B59" s="223"/>
      <c r="C59" s="223"/>
      <c r="D59" s="223"/>
      <c r="E59" s="223"/>
      <c r="F59" s="223"/>
      <c r="G59" s="223"/>
      <c r="H59" s="223"/>
      <c r="I59" s="223"/>
      <c r="J59" s="223"/>
      <c r="K59" s="223"/>
      <c r="L59" s="223"/>
      <c r="M59" s="223"/>
      <c r="N59" s="223"/>
      <c r="O59" s="223"/>
      <c r="P59" s="223"/>
      <c r="Q59" s="223"/>
      <c r="R59" s="223"/>
      <c r="S59" s="223"/>
      <c r="T59" s="223"/>
      <c r="U59" s="223"/>
      <c r="V59" s="223"/>
      <c r="W59" s="223"/>
      <c r="X59" s="223"/>
      <c r="Z59" s="230"/>
      <c r="AA59" s="230"/>
    </row>
    <row r="60" spans="1:27" ht="15" customHeight="1" x14ac:dyDescent="0.25">
      <c r="B60" s="124"/>
      <c r="H60" s="124"/>
      <c r="I60" s="124"/>
      <c r="J60" s="124"/>
      <c r="K60" s="124"/>
      <c r="L60" s="124"/>
      <c r="M60" s="124"/>
      <c r="N60" s="124"/>
      <c r="O60" s="124"/>
      <c r="P60" s="124"/>
      <c r="Q60" s="124"/>
      <c r="Z60" s="230"/>
      <c r="AA60" s="230"/>
    </row>
    <row r="61" spans="1:27" ht="15" customHeight="1" x14ac:dyDescent="0.25">
      <c r="B61" s="124"/>
      <c r="H61" s="16"/>
      <c r="I61" s="17"/>
      <c r="J61" s="16"/>
      <c r="K61" s="16"/>
      <c r="L61" s="17"/>
      <c r="M61" s="17"/>
      <c r="N61" s="16"/>
      <c r="O61" s="16"/>
      <c r="P61" s="17"/>
      <c r="Q61" s="24"/>
      <c r="Z61" s="230"/>
      <c r="AA61" s="230"/>
    </row>
    <row r="62" spans="1:27" ht="15" customHeight="1" x14ac:dyDescent="0.25">
      <c r="B62" s="124"/>
      <c r="H62"/>
      <c r="I62"/>
      <c r="J62" s="17"/>
      <c r="K62" s="17"/>
      <c r="L62" s="17"/>
      <c r="M62"/>
      <c r="N62" s="17"/>
      <c r="O62" s="17"/>
      <c r="P62" s="17"/>
      <c r="Q62" s="17"/>
      <c r="Z62" s="230"/>
      <c r="AA62" s="230"/>
    </row>
    <row r="63" spans="1:27" ht="15" customHeight="1" x14ac:dyDescent="0.25">
      <c r="B63" s="124"/>
      <c r="H63"/>
      <c r="I63"/>
      <c r="J63" s="124"/>
      <c r="K63" s="124"/>
      <c r="L63" s="124"/>
      <c r="M63"/>
      <c r="N63" s="124"/>
      <c r="O63" s="124"/>
      <c r="P63" s="124"/>
      <c r="Q63" s="124"/>
      <c r="Z63" s="230"/>
      <c r="AA63" s="230"/>
    </row>
    <row r="64" spans="1:27" ht="15" customHeight="1" x14ac:dyDescent="0.25">
      <c r="B64" s="124"/>
      <c r="C64" s="124"/>
      <c r="D64" s="124"/>
      <c r="E64" s="124"/>
      <c r="F64" s="124"/>
      <c r="G64" s="124"/>
      <c r="H64"/>
      <c r="I64" s="124"/>
      <c r="J64" s="124"/>
      <c r="K64" s="124"/>
      <c r="L64" s="124"/>
      <c r="M64" s="124"/>
      <c r="N64" s="124"/>
      <c r="O64" s="124"/>
      <c r="P64" s="124"/>
      <c r="Q64" s="124"/>
      <c r="Z64" s="230"/>
      <c r="AA64" s="230"/>
    </row>
    <row r="65" spans="2:27" ht="15" customHeight="1" x14ac:dyDescent="0.25">
      <c r="B65" s="124"/>
      <c r="C65" s="124"/>
      <c r="D65" s="124"/>
      <c r="E65" s="124"/>
      <c r="F65" s="124"/>
      <c r="G65" s="124"/>
      <c r="H65" s="124"/>
      <c r="I65" s="124"/>
      <c r="J65" s="124"/>
      <c r="K65" s="124"/>
      <c r="L65" s="124"/>
      <c r="M65" s="124"/>
      <c r="N65" s="124"/>
      <c r="O65" s="124"/>
      <c r="P65" s="124"/>
      <c r="Q65" s="124"/>
      <c r="Z65" s="230"/>
      <c r="AA65" s="230"/>
    </row>
    <row r="66" spans="2:27" ht="15" customHeight="1" x14ac:dyDescent="0.25">
      <c r="B66" s="124"/>
      <c r="C66" s="17"/>
      <c r="D66" s="16"/>
      <c r="E66" s="16"/>
      <c r="F66" s="17"/>
      <c r="G66" s="24"/>
      <c r="H66" s="16"/>
      <c r="I66" s="17"/>
      <c r="J66" s="16"/>
      <c r="K66" s="16"/>
      <c r="L66" s="17"/>
      <c r="M66" s="17"/>
      <c r="N66" s="16"/>
      <c r="O66" s="16"/>
      <c r="P66" s="17"/>
      <c r="Q66" s="24"/>
    </row>
    <row r="67" spans="2:27" ht="15" customHeight="1" x14ac:dyDescent="0.25">
      <c r="B67" s="124"/>
      <c r="C67"/>
      <c r="D67" s="17"/>
      <c r="E67" s="17"/>
      <c r="F67" s="17"/>
      <c r="G67" s="17"/>
      <c r="H67"/>
      <c r="I67"/>
      <c r="J67" s="17"/>
      <c r="K67" s="17"/>
      <c r="L67" s="17"/>
      <c r="M67"/>
      <c r="N67" s="17"/>
      <c r="O67" s="17"/>
      <c r="P67" s="17"/>
      <c r="Q67" s="17"/>
    </row>
    <row r="68" spans="2:27" ht="15" customHeight="1" x14ac:dyDescent="0.25">
      <c r="B68" s="124"/>
      <c r="C68"/>
      <c r="D68" s="124"/>
      <c r="E68" s="124"/>
      <c r="F68" s="124"/>
      <c r="G68" s="124"/>
      <c r="H68"/>
      <c r="I68"/>
      <c r="J68" s="124"/>
      <c r="K68" s="124"/>
      <c r="L68" s="124"/>
      <c r="M68"/>
      <c r="N68" s="124"/>
      <c r="O68" s="124"/>
      <c r="P68" s="124"/>
      <c r="Q68" s="124"/>
    </row>
  </sheetData>
  <pageMargins left="0.63" right="0.25" top="0.47" bottom="0.19" header="0.3" footer="0.15"/>
  <pageSetup paperSize="9" scale="54" orientation="landscape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FDE821-5A15-4408-8F4E-13A9DE389083}">
  <sheetPr>
    <pageSetUpPr fitToPage="1"/>
  </sheetPr>
  <dimension ref="A1:AQ59"/>
  <sheetViews>
    <sheetView showGridLines="0" zoomScale="70" zoomScaleNormal="70" workbookViewId="0"/>
  </sheetViews>
  <sheetFormatPr baseColWidth="10" defaultColWidth="11.42578125" defaultRowHeight="15" customHeight="1" x14ac:dyDescent="0.25"/>
  <cols>
    <col min="1" max="1" width="3.7109375" style="218" customWidth="1"/>
    <col min="2" max="8" width="11.5703125" style="218" customWidth="1"/>
    <col min="9" max="9" width="3.7109375" style="218" customWidth="1"/>
    <col min="10" max="16" width="11.5703125" style="218" customWidth="1"/>
    <col min="17" max="17" width="3.7109375" style="218" customWidth="1"/>
    <col min="18" max="25" width="11.5703125" style="218" customWidth="1"/>
    <col min="26" max="27" width="12.85546875" style="234" customWidth="1"/>
    <col min="28" max="29" width="12.85546875" style="235" customWidth="1"/>
    <col min="30" max="31" width="12.85546875" style="234" customWidth="1"/>
    <col min="32" max="33" width="12.85546875" style="235" customWidth="1"/>
    <col min="34" max="35" width="12.85546875" style="234" customWidth="1"/>
    <col min="36" max="37" width="12.85546875" style="235" customWidth="1"/>
    <col min="38" max="43" width="12.85546875" style="234" customWidth="1"/>
    <col min="44" max="63" width="12.85546875" style="218" customWidth="1"/>
    <col min="64" max="16384" width="11.42578125" style="218"/>
  </cols>
  <sheetData>
    <row r="1" spans="1:39" ht="26.25" x14ac:dyDescent="0.25">
      <c r="B1" s="222" t="s">
        <v>213</v>
      </c>
      <c r="C1" s="231"/>
      <c r="D1" s="231"/>
      <c r="E1" s="231"/>
      <c r="F1" s="231"/>
      <c r="G1" s="231"/>
      <c r="H1" s="231"/>
      <c r="I1" s="231"/>
      <c r="J1" s="231"/>
      <c r="K1" s="231"/>
      <c r="T1" s="232"/>
      <c r="U1" s="232"/>
      <c r="V1" s="232"/>
      <c r="W1" s="232"/>
      <c r="X1" s="232"/>
      <c r="Y1" s="232"/>
      <c r="Z1" s="233" t="s">
        <v>214</v>
      </c>
    </row>
    <row r="2" spans="1:39" ht="15" customHeight="1" x14ac:dyDescent="0.25">
      <c r="A2" s="232"/>
      <c r="B2" s="232"/>
      <c r="C2" s="232"/>
      <c r="D2" s="232"/>
      <c r="E2" s="232"/>
      <c r="F2" s="232"/>
      <c r="G2" s="232"/>
      <c r="H2" s="232"/>
      <c r="I2" s="277"/>
      <c r="J2" s="277"/>
      <c r="K2" s="277"/>
      <c r="L2" s="277"/>
      <c r="M2" s="277"/>
      <c r="N2" s="277"/>
      <c r="O2" s="277"/>
      <c r="P2" s="277"/>
      <c r="Q2" s="277"/>
      <c r="R2" s="277"/>
      <c r="S2" s="277"/>
      <c r="T2" s="232"/>
      <c r="U2" s="232"/>
      <c r="V2" s="232"/>
      <c r="W2" s="232"/>
      <c r="X2" s="232"/>
      <c r="Y2" s="232"/>
      <c r="Z2" s="233" t="s">
        <v>215</v>
      </c>
    </row>
    <row r="3" spans="1:39" ht="15" customHeight="1" x14ac:dyDescent="0.25">
      <c r="A3" s="232"/>
      <c r="B3" s="232"/>
      <c r="C3" s="232"/>
      <c r="D3" s="232"/>
      <c r="E3" s="232"/>
      <c r="F3" s="232"/>
      <c r="G3" s="232"/>
      <c r="H3" s="232"/>
      <c r="I3" s="232"/>
      <c r="J3" s="232"/>
      <c r="K3" s="232"/>
      <c r="L3" s="232"/>
      <c r="M3" s="232"/>
      <c r="N3" s="232"/>
      <c r="O3" s="232"/>
      <c r="P3" s="232"/>
      <c r="Q3" s="232"/>
      <c r="R3" s="232"/>
      <c r="S3" s="232"/>
      <c r="T3" s="232"/>
      <c r="U3" s="232"/>
      <c r="V3" s="232"/>
      <c r="W3" s="232"/>
      <c r="X3" s="232"/>
      <c r="Y3" s="232"/>
      <c r="Z3" s="233" t="s">
        <v>216</v>
      </c>
    </row>
    <row r="4" spans="1:39" ht="15" customHeight="1" x14ac:dyDescent="0.25">
      <c r="A4" s="232"/>
      <c r="B4" s="232"/>
      <c r="C4" s="232"/>
      <c r="D4" s="232"/>
      <c r="E4" s="232"/>
      <c r="F4" s="232"/>
      <c r="G4" s="232"/>
      <c r="H4" s="232"/>
      <c r="I4" s="232"/>
      <c r="J4" s="232"/>
      <c r="K4" s="232"/>
      <c r="L4" s="232"/>
      <c r="M4" s="232"/>
      <c r="N4" s="232"/>
      <c r="O4" s="232"/>
      <c r="P4" s="232"/>
      <c r="Q4" s="232"/>
      <c r="R4" s="232"/>
      <c r="S4" s="232"/>
      <c r="T4" s="232"/>
      <c r="U4" s="232"/>
      <c r="V4" s="232"/>
      <c r="W4" s="232"/>
      <c r="Y4" s="232"/>
      <c r="Z4" s="233" t="s">
        <v>217</v>
      </c>
    </row>
    <row r="5" spans="1:39" ht="15" customHeight="1" x14ac:dyDescent="0.25">
      <c r="A5" s="232"/>
      <c r="B5" s="232"/>
      <c r="C5" s="232"/>
      <c r="D5" s="232"/>
      <c r="E5" s="232"/>
      <c r="F5" s="232"/>
      <c r="G5" s="232"/>
      <c r="H5" s="232"/>
      <c r="I5" s="232"/>
      <c r="J5" s="232"/>
      <c r="K5" s="232"/>
      <c r="L5" s="232"/>
      <c r="M5" s="232"/>
      <c r="N5" s="232"/>
      <c r="O5" s="232"/>
      <c r="P5" s="232"/>
      <c r="Q5" s="232"/>
      <c r="R5" s="232"/>
      <c r="S5" s="232"/>
      <c r="T5" s="232"/>
      <c r="U5" s="232"/>
      <c r="V5" s="232"/>
      <c r="W5" s="232"/>
      <c r="Y5" s="232"/>
      <c r="AE5" s="236"/>
    </row>
    <row r="6" spans="1:39" ht="15" customHeight="1" x14ac:dyDescent="0.25">
      <c r="A6" s="232"/>
      <c r="B6" s="232"/>
      <c r="C6" s="232"/>
      <c r="D6" s="232"/>
      <c r="E6" s="232"/>
      <c r="F6" s="232"/>
      <c r="G6" s="232"/>
      <c r="H6" s="232"/>
      <c r="I6" s="232"/>
      <c r="J6" s="232"/>
      <c r="K6" s="232"/>
      <c r="L6" s="232"/>
      <c r="M6" s="232"/>
      <c r="N6" s="232"/>
      <c r="O6" s="232"/>
      <c r="P6" s="232"/>
      <c r="Q6" s="232"/>
      <c r="R6" s="232"/>
      <c r="S6" s="232"/>
      <c r="T6" s="232"/>
      <c r="U6" s="232"/>
      <c r="V6" s="232"/>
      <c r="W6" s="232"/>
      <c r="X6" s="227" t="s">
        <v>194</v>
      </c>
      <c r="Y6" s="232"/>
      <c r="Z6" s="236" t="s">
        <v>195</v>
      </c>
      <c r="AA6" s="235"/>
      <c r="AC6" s="234"/>
      <c r="AD6" s="236" t="s">
        <v>196</v>
      </c>
      <c r="AE6" s="235"/>
      <c r="AG6" s="234"/>
      <c r="AH6" s="236" t="s">
        <v>197</v>
      </c>
      <c r="AI6" s="235"/>
      <c r="AK6" s="234"/>
    </row>
    <row r="7" spans="1:39" ht="15" customHeight="1" thickBot="1" x14ac:dyDescent="0.3">
      <c r="A7" s="232"/>
      <c r="B7" s="232"/>
      <c r="C7" s="232"/>
      <c r="D7" s="232"/>
      <c r="E7" s="232"/>
      <c r="F7" s="232"/>
      <c r="G7" s="232"/>
      <c r="H7" s="232"/>
      <c r="I7" s="232"/>
      <c r="J7" s="232"/>
      <c r="K7" s="232"/>
      <c r="L7" s="232"/>
      <c r="M7" s="232"/>
      <c r="N7" s="232"/>
      <c r="O7" s="232"/>
      <c r="P7" s="232"/>
      <c r="Q7" s="232"/>
      <c r="R7" s="232"/>
      <c r="S7" s="232"/>
      <c r="T7" s="232"/>
      <c r="U7" s="232"/>
      <c r="V7" s="232"/>
      <c r="W7" s="232"/>
      <c r="X7" s="232"/>
      <c r="Y7" s="232"/>
      <c r="AA7" s="237">
        <v>2021</v>
      </c>
      <c r="AB7" s="237">
        <v>2022</v>
      </c>
      <c r="AC7" s="234"/>
      <c r="AE7" s="237">
        <v>2021</v>
      </c>
      <c r="AF7" s="237">
        <v>2022</v>
      </c>
      <c r="AG7" s="234"/>
      <c r="AI7" s="237">
        <v>2021</v>
      </c>
      <c r="AJ7" s="237">
        <v>2022</v>
      </c>
      <c r="AK7" s="234"/>
    </row>
    <row r="8" spans="1:39" ht="15" customHeight="1" x14ac:dyDescent="0.25">
      <c r="A8" s="232"/>
      <c r="B8" s="232"/>
      <c r="C8" s="232"/>
      <c r="D8" s="232"/>
      <c r="E8" s="232"/>
      <c r="F8" s="232"/>
      <c r="G8" s="232"/>
      <c r="H8" s="232"/>
      <c r="I8" s="232"/>
      <c r="J8" s="232"/>
      <c r="K8" s="232"/>
      <c r="L8" s="232"/>
      <c r="M8" s="232"/>
      <c r="N8" s="232"/>
      <c r="O8" s="232"/>
      <c r="P8" s="232"/>
      <c r="Q8" s="232"/>
      <c r="R8" s="232"/>
      <c r="S8" s="232"/>
      <c r="T8" s="232"/>
      <c r="U8" s="232"/>
      <c r="V8" s="232"/>
      <c r="W8" s="232"/>
      <c r="X8" s="232"/>
      <c r="Y8" s="232"/>
      <c r="Z8" s="234" t="s">
        <v>198</v>
      </c>
      <c r="AA8" s="235">
        <v>-7.2201224602575137E-2</v>
      </c>
      <c r="AB8" s="235">
        <v>0.10032763489485419</v>
      </c>
      <c r="AC8" s="234"/>
      <c r="AD8" s="234" t="s">
        <v>198</v>
      </c>
      <c r="AE8" s="235">
        <v>-0.17792630991703062</v>
      </c>
      <c r="AF8" s="235">
        <v>0.14856750269498575</v>
      </c>
      <c r="AG8" s="234"/>
      <c r="AH8" s="234" t="s">
        <v>198</v>
      </c>
      <c r="AI8" s="235">
        <v>-8.8871832047763069E-2</v>
      </c>
      <c r="AJ8" s="235">
        <v>0.26391040888376266</v>
      </c>
      <c r="AK8" s="234"/>
      <c r="AL8" s="238" t="s">
        <v>218</v>
      </c>
      <c r="AM8" s="239">
        <v>2022</v>
      </c>
    </row>
    <row r="9" spans="1:39" ht="15" customHeight="1" thickBot="1" x14ac:dyDescent="0.3">
      <c r="A9" s="232"/>
      <c r="B9" s="232"/>
      <c r="C9" s="232"/>
      <c r="D9" s="232"/>
      <c r="E9" s="232"/>
      <c r="F9" s="232"/>
      <c r="G9" s="232"/>
      <c r="H9" s="232"/>
      <c r="I9" s="232"/>
      <c r="J9" s="232"/>
      <c r="K9" s="232"/>
      <c r="L9" s="232"/>
      <c r="M9" s="232"/>
      <c r="N9" s="232"/>
      <c r="O9" s="232"/>
      <c r="P9" s="232"/>
      <c r="Q9" s="232"/>
      <c r="R9" s="232"/>
      <c r="S9" s="232"/>
      <c r="T9" s="232"/>
      <c r="U9" s="232"/>
      <c r="V9" s="232"/>
      <c r="W9" s="232"/>
      <c r="X9" s="232"/>
      <c r="Y9" s="232"/>
      <c r="Z9" s="234" t="s">
        <v>199</v>
      </c>
      <c r="AA9" s="235">
        <v>-6.6668414505015788E-2</v>
      </c>
      <c r="AB9" s="235">
        <v>9.3288286965419326E-2</v>
      </c>
      <c r="AC9" s="234"/>
      <c r="AD9" s="234" t="s">
        <v>199</v>
      </c>
      <c r="AE9" s="235">
        <v>-0.15681915443965877</v>
      </c>
      <c r="AF9" s="235">
        <v>0.14900524483073341</v>
      </c>
      <c r="AG9" s="234"/>
      <c r="AH9" s="234" t="s">
        <v>199</v>
      </c>
      <c r="AI9" s="235">
        <v>-7.108549272914047E-2</v>
      </c>
      <c r="AJ9" s="235">
        <v>0.24027416704411322</v>
      </c>
      <c r="AK9" s="234"/>
      <c r="AL9" s="240" t="s">
        <v>219</v>
      </c>
      <c r="AM9" s="241">
        <v>2021</v>
      </c>
    </row>
    <row r="10" spans="1:39" ht="15" customHeight="1" x14ac:dyDescent="0.25">
      <c r="A10" s="232"/>
      <c r="B10" s="232"/>
      <c r="C10" s="232"/>
      <c r="D10" s="232"/>
      <c r="E10" s="232"/>
      <c r="F10" s="232"/>
      <c r="G10" s="232"/>
      <c r="H10" s="232"/>
      <c r="I10" s="232"/>
      <c r="J10" s="232"/>
      <c r="K10" s="232"/>
      <c r="L10" s="232"/>
      <c r="M10" s="232"/>
      <c r="N10" s="232"/>
      <c r="O10" s="232"/>
      <c r="P10" s="232"/>
      <c r="Q10" s="232"/>
      <c r="R10" s="232"/>
      <c r="S10" s="232"/>
      <c r="T10" s="232"/>
      <c r="U10" s="232"/>
      <c r="V10" s="232"/>
      <c r="W10" s="232"/>
      <c r="X10" s="232"/>
      <c r="Y10" s="232"/>
      <c r="Z10" s="234" t="s">
        <v>200</v>
      </c>
      <c r="AA10" s="235">
        <v>-2.8344070185333834E-2</v>
      </c>
      <c r="AB10" s="235">
        <v>5.6148488778304542E-2</v>
      </c>
      <c r="AC10" s="234"/>
      <c r="AD10" s="234" t="s">
        <v>200</v>
      </c>
      <c r="AE10" s="235">
        <v>-0.11696213495499108</v>
      </c>
      <c r="AF10" s="235">
        <v>0.11245768695199644</v>
      </c>
      <c r="AG10" s="234"/>
      <c r="AH10" s="234" t="s">
        <v>200</v>
      </c>
      <c r="AI10" s="235">
        <v>-1.7593952076477848E-2</v>
      </c>
      <c r="AJ10" s="235">
        <v>0.1387519431196732</v>
      </c>
      <c r="AK10" s="234"/>
    </row>
    <row r="11" spans="1:39" ht="15" customHeight="1" x14ac:dyDescent="0.25">
      <c r="A11" s="232"/>
      <c r="B11" s="232"/>
      <c r="C11" s="232"/>
      <c r="D11" s="232"/>
      <c r="E11" s="232"/>
      <c r="F11" s="232"/>
      <c r="G11" s="232"/>
      <c r="H11" s="232"/>
      <c r="I11" s="232"/>
      <c r="J11" s="232"/>
      <c r="K11" s="232"/>
      <c r="L11" s="232"/>
      <c r="M11" s="232"/>
      <c r="N11" s="232"/>
      <c r="O11" s="232"/>
      <c r="P11" s="232"/>
      <c r="Q11" s="232"/>
      <c r="R11" s="232"/>
      <c r="S11" s="232"/>
      <c r="T11" s="232"/>
      <c r="U11" s="232"/>
      <c r="V11" s="232"/>
      <c r="W11" s="232"/>
      <c r="X11" s="232"/>
      <c r="Y11" s="232"/>
      <c r="Z11" s="234" t="s">
        <v>201</v>
      </c>
      <c r="AA11" s="235">
        <v>-5.7325572809745044E-4</v>
      </c>
      <c r="AB11" s="235">
        <v>5.8997513498875519E-2</v>
      </c>
      <c r="AC11" s="234"/>
      <c r="AD11" s="234" t="s">
        <v>201</v>
      </c>
      <c r="AE11" s="235">
        <v>-0.11595235834858542</v>
      </c>
      <c r="AF11" s="235">
        <v>0.13223409586123908</v>
      </c>
      <c r="AG11" s="234"/>
      <c r="AH11" s="234" t="s">
        <v>201</v>
      </c>
      <c r="AI11" s="235">
        <v>3.3997020675711698E-2</v>
      </c>
      <c r="AJ11" s="235">
        <v>0.12524430974707529</v>
      </c>
      <c r="AK11" s="234"/>
    </row>
    <row r="12" spans="1:39" ht="15" customHeight="1" x14ac:dyDescent="0.25">
      <c r="A12" s="232"/>
      <c r="B12" s="232"/>
      <c r="C12" s="232"/>
      <c r="D12" s="232"/>
      <c r="E12" s="232"/>
      <c r="F12" s="232"/>
      <c r="G12" s="232"/>
      <c r="H12" s="232"/>
      <c r="I12" s="232"/>
      <c r="J12" s="232"/>
      <c r="K12" s="232"/>
      <c r="L12" s="232"/>
      <c r="M12" s="232"/>
      <c r="N12" s="232"/>
      <c r="O12" s="232"/>
      <c r="P12" s="232"/>
      <c r="Q12" s="232"/>
      <c r="R12" s="232"/>
      <c r="S12" s="232"/>
      <c r="T12" s="232"/>
      <c r="U12" s="232"/>
      <c r="V12" s="232"/>
      <c r="W12" s="232"/>
      <c r="X12" s="232"/>
      <c r="Y12" s="232"/>
      <c r="Z12" s="234" t="s">
        <v>202</v>
      </c>
      <c r="AA12" s="235">
        <v>3.390670658299328E-2</v>
      </c>
      <c r="AB12" s="235">
        <v>7.3313610554215536E-2</v>
      </c>
      <c r="AC12" s="234"/>
      <c r="AD12" s="234" t="s">
        <v>202</v>
      </c>
      <c r="AE12" s="235">
        <v>-7.7024265100422581E-2</v>
      </c>
      <c r="AF12" s="235">
        <v>0.12498097655058843</v>
      </c>
      <c r="AG12" s="234"/>
      <c r="AH12" s="234" t="s">
        <v>202</v>
      </c>
      <c r="AI12" s="235">
        <v>8.9313646457463564E-2</v>
      </c>
      <c r="AJ12" s="235">
        <v>0.13890323046813166</v>
      </c>
      <c r="AK12" s="234"/>
    </row>
    <row r="13" spans="1:39" ht="15" customHeight="1" x14ac:dyDescent="0.25">
      <c r="A13" s="232"/>
      <c r="B13" s="232"/>
      <c r="C13" s="232"/>
      <c r="D13" s="232"/>
      <c r="E13" s="232"/>
      <c r="F13" s="232"/>
      <c r="G13" s="232"/>
      <c r="H13" s="232"/>
      <c r="I13" s="232"/>
      <c r="J13" s="232"/>
      <c r="K13" s="232"/>
      <c r="L13" s="232"/>
      <c r="M13" s="232"/>
      <c r="N13" s="232"/>
      <c r="O13" s="232"/>
      <c r="P13" s="232"/>
      <c r="Q13" s="232"/>
      <c r="R13" s="232"/>
      <c r="S13" s="232"/>
      <c r="T13" s="232"/>
      <c r="U13" s="232"/>
      <c r="V13" s="232"/>
      <c r="W13" s="232"/>
      <c r="X13" s="232"/>
      <c r="Y13" s="232"/>
      <c r="Z13" s="234" t="s">
        <v>203</v>
      </c>
      <c r="AA13" s="235">
        <v>4.6953426504110073E-2</v>
      </c>
      <c r="AB13" s="235">
        <v>7.3439596797486642E-2</v>
      </c>
      <c r="AC13" s="234"/>
      <c r="AD13" s="234" t="s">
        <v>203</v>
      </c>
      <c r="AE13" s="235">
        <v>-5.9606414433635138E-2</v>
      </c>
      <c r="AF13" s="235">
        <v>0.12482933296494295</v>
      </c>
      <c r="AG13" s="234"/>
      <c r="AH13" s="234" t="s">
        <v>203</v>
      </c>
      <c r="AI13" s="235">
        <v>0.1047887990879228</v>
      </c>
      <c r="AJ13" s="235">
        <v>0.1370323317680443</v>
      </c>
      <c r="AK13" s="234"/>
    </row>
    <row r="14" spans="1:39" ht="15" customHeight="1" x14ac:dyDescent="0.25">
      <c r="A14" s="232"/>
      <c r="B14" s="232"/>
      <c r="C14" s="232"/>
      <c r="D14" s="232"/>
      <c r="E14" s="232"/>
      <c r="F14" s="232"/>
      <c r="G14" s="232"/>
      <c r="H14" s="232"/>
      <c r="I14" s="232"/>
      <c r="J14" s="232"/>
      <c r="K14" s="232"/>
      <c r="L14" s="232"/>
      <c r="M14" s="232"/>
      <c r="N14" s="232"/>
      <c r="O14" s="232"/>
      <c r="P14" s="232"/>
      <c r="Q14" s="232"/>
      <c r="R14" s="232"/>
      <c r="S14" s="232"/>
      <c r="T14" s="232"/>
      <c r="U14" s="232"/>
      <c r="V14" s="232"/>
      <c r="W14" s="232"/>
      <c r="X14" s="232"/>
      <c r="Y14" s="232"/>
      <c r="Z14" s="234" t="s">
        <v>204</v>
      </c>
      <c r="AA14" s="235">
        <v>5.321626473091072E-2</v>
      </c>
      <c r="AB14" s="235">
        <v>6.9328686383827859E-2</v>
      </c>
      <c r="AC14" s="234"/>
      <c r="AD14" s="234" t="s">
        <v>204</v>
      </c>
      <c r="AE14" s="235">
        <v>-4.2766537305600705E-2</v>
      </c>
      <c r="AF14" s="235">
        <v>0.12420096505996853</v>
      </c>
      <c r="AG14" s="234"/>
      <c r="AH14" s="234" t="s">
        <v>204</v>
      </c>
      <c r="AI14" s="235">
        <v>0.12234334972297461</v>
      </c>
      <c r="AJ14" s="235">
        <v>0.12142355404340237</v>
      </c>
      <c r="AK14" s="234"/>
    </row>
    <row r="15" spans="1:39" ht="15" customHeight="1" x14ac:dyDescent="0.25">
      <c r="A15" s="232"/>
      <c r="B15" s="232"/>
      <c r="C15" s="232"/>
      <c r="D15" s="232"/>
      <c r="E15" s="232"/>
      <c r="F15" s="232"/>
      <c r="G15" s="232"/>
      <c r="H15" s="232"/>
      <c r="I15" s="232"/>
      <c r="J15" s="232"/>
      <c r="K15" s="232"/>
      <c r="L15" s="232"/>
      <c r="M15" s="232"/>
      <c r="N15" s="232"/>
      <c r="O15" s="232"/>
      <c r="P15" s="232"/>
      <c r="Q15" s="232"/>
      <c r="R15" s="232"/>
      <c r="S15" s="232"/>
      <c r="T15" s="232"/>
      <c r="U15" s="232"/>
      <c r="V15" s="232"/>
      <c r="W15" s="232"/>
      <c r="X15" s="232"/>
      <c r="Y15" s="232"/>
      <c r="Z15" s="234" t="s">
        <v>205</v>
      </c>
      <c r="AA15" s="235">
        <v>6.3655221527360764E-2</v>
      </c>
      <c r="AC15" s="234"/>
      <c r="AD15" s="234" t="s">
        <v>205</v>
      </c>
      <c r="AE15" s="235">
        <v>-1.5460735481822497E-2</v>
      </c>
      <c r="AG15" s="234"/>
      <c r="AH15" s="234" t="s">
        <v>205</v>
      </c>
      <c r="AI15" s="235">
        <v>0.14209143876768907</v>
      </c>
      <c r="AK15" s="234"/>
    </row>
    <row r="16" spans="1:39" ht="15" customHeight="1" x14ac:dyDescent="0.25">
      <c r="A16" s="232"/>
      <c r="B16" s="232"/>
      <c r="C16" s="232"/>
      <c r="D16" s="232"/>
      <c r="E16" s="232"/>
      <c r="F16" s="232"/>
      <c r="G16" s="232"/>
      <c r="H16" s="232"/>
      <c r="I16" s="232"/>
      <c r="J16" s="232"/>
      <c r="K16" s="232"/>
      <c r="L16" s="232"/>
      <c r="M16" s="232"/>
      <c r="N16" s="232"/>
      <c r="O16" s="232"/>
      <c r="P16" s="232"/>
      <c r="Q16" s="232"/>
      <c r="R16" s="232"/>
      <c r="S16" s="232"/>
      <c r="T16" s="232"/>
      <c r="U16" s="232"/>
      <c r="V16" s="232"/>
      <c r="W16" s="232"/>
      <c r="X16" s="232"/>
      <c r="Y16" s="232"/>
      <c r="Z16" s="234" t="s">
        <v>206</v>
      </c>
      <c r="AA16" s="235">
        <v>6.0889961969038495E-2</v>
      </c>
      <c r="AC16" s="234"/>
      <c r="AD16" s="234" t="s">
        <v>206</v>
      </c>
      <c r="AE16" s="235">
        <v>-6.2521025784393206E-3</v>
      </c>
      <c r="AG16" s="234"/>
      <c r="AH16" s="234" t="s">
        <v>206</v>
      </c>
      <c r="AI16" s="235">
        <v>0.12490043182571028</v>
      </c>
      <c r="AK16" s="234"/>
    </row>
    <row r="17" spans="1:37" ht="15" customHeight="1" x14ac:dyDescent="0.25">
      <c r="A17" s="232"/>
      <c r="B17" s="232"/>
      <c r="C17" s="232"/>
      <c r="D17" s="232"/>
      <c r="E17" s="232"/>
      <c r="F17" s="232"/>
      <c r="G17" s="232"/>
      <c r="H17" s="232"/>
      <c r="I17" s="232"/>
      <c r="J17" s="232"/>
      <c r="K17" s="232"/>
      <c r="L17" s="232"/>
      <c r="M17" s="232"/>
      <c r="N17" s="232"/>
      <c r="O17" s="232"/>
      <c r="P17" s="232"/>
      <c r="Q17" s="232"/>
      <c r="R17" s="232"/>
      <c r="S17" s="232"/>
      <c r="T17" s="232"/>
      <c r="U17" s="232"/>
      <c r="V17" s="232"/>
      <c r="W17" s="232"/>
      <c r="X17" s="232"/>
      <c r="Y17" s="232"/>
      <c r="Z17" s="234" t="s">
        <v>207</v>
      </c>
      <c r="AA17" s="235">
        <v>5.6689476150910849E-2</v>
      </c>
      <c r="AC17" s="234"/>
      <c r="AD17" s="234" t="s">
        <v>207</v>
      </c>
      <c r="AE17" s="235">
        <v>2.9161693914144847E-3</v>
      </c>
      <c r="AG17" s="234"/>
      <c r="AH17" s="234" t="s">
        <v>207</v>
      </c>
      <c r="AI17" s="235">
        <v>0.11001445710713412</v>
      </c>
      <c r="AK17" s="234"/>
    </row>
    <row r="18" spans="1:37" ht="15" customHeight="1" x14ac:dyDescent="0.25">
      <c r="A18" s="232"/>
      <c r="B18" s="232"/>
      <c r="C18" s="232"/>
      <c r="D18" s="232"/>
      <c r="E18" s="232"/>
      <c r="F18" s="232"/>
      <c r="G18" s="232"/>
      <c r="H18" s="232"/>
      <c r="I18" s="232"/>
      <c r="J18" s="232"/>
      <c r="K18" s="232"/>
      <c r="L18" s="232"/>
      <c r="M18" s="232"/>
      <c r="N18" s="232"/>
      <c r="O18" s="232"/>
      <c r="P18" s="232"/>
      <c r="Q18" s="232"/>
      <c r="R18" s="232"/>
      <c r="S18" s="232"/>
      <c r="T18" s="232"/>
      <c r="U18" s="232"/>
      <c r="V18" s="232"/>
      <c r="W18" s="232"/>
      <c r="X18" s="232"/>
      <c r="Y18" s="232"/>
      <c r="Z18" s="234" t="s">
        <v>208</v>
      </c>
      <c r="AA18" s="235">
        <v>5.5744720786396015E-2</v>
      </c>
      <c r="AC18" s="234"/>
      <c r="AD18" s="234" t="s">
        <v>208</v>
      </c>
      <c r="AE18" s="235">
        <v>1.8766975941681495E-2</v>
      </c>
      <c r="AG18" s="234"/>
      <c r="AH18" s="234" t="s">
        <v>208</v>
      </c>
      <c r="AI18" s="235">
        <v>9.4031503256254603E-2</v>
      </c>
      <c r="AK18" s="234"/>
    </row>
    <row r="19" spans="1:37" ht="15" customHeight="1" x14ac:dyDescent="0.25">
      <c r="A19" s="232"/>
      <c r="B19" s="232"/>
      <c r="C19" s="232"/>
      <c r="D19" s="232"/>
      <c r="E19" s="232"/>
      <c r="F19" s="232"/>
      <c r="G19" s="232"/>
      <c r="H19" s="232"/>
      <c r="I19" s="232"/>
      <c r="J19" s="232"/>
      <c r="K19" s="232"/>
      <c r="L19" s="232"/>
      <c r="M19" s="232"/>
      <c r="N19" s="232"/>
      <c r="O19" s="232"/>
      <c r="P19" s="232"/>
      <c r="Q19" s="232"/>
      <c r="R19" s="232"/>
      <c r="S19" s="232"/>
      <c r="T19" s="232"/>
      <c r="U19" s="232"/>
      <c r="V19" s="232"/>
      <c r="W19" s="232"/>
      <c r="X19" s="232"/>
      <c r="Y19" s="232"/>
      <c r="Z19" s="234" t="s">
        <v>209</v>
      </c>
      <c r="AA19" s="235">
        <v>5.608495042650645E-2</v>
      </c>
      <c r="AC19" s="234"/>
      <c r="AD19" s="234" t="s">
        <v>209</v>
      </c>
      <c r="AE19" s="235">
        <v>2.3705487428082678E-2</v>
      </c>
      <c r="AG19" s="234"/>
      <c r="AH19" s="234" t="s">
        <v>209</v>
      </c>
      <c r="AI19" s="235">
        <v>0.10195977755221521</v>
      </c>
      <c r="AK19" s="234"/>
    </row>
    <row r="20" spans="1:37" ht="15" customHeight="1" x14ac:dyDescent="0.25">
      <c r="A20" s="232"/>
      <c r="B20" s="232"/>
      <c r="C20" s="232"/>
      <c r="D20" s="232"/>
      <c r="E20" s="232"/>
      <c r="F20" s="232"/>
      <c r="G20" s="232"/>
      <c r="H20" s="232"/>
      <c r="I20" s="232"/>
      <c r="J20" s="232"/>
      <c r="K20" s="232"/>
      <c r="L20" s="232"/>
      <c r="M20" s="232"/>
      <c r="N20" s="232"/>
      <c r="O20" s="232"/>
      <c r="P20" s="232"/>
      <c r="Q20" s="232"/>
      <c r="R20" s="232"/>
      <c r="S20" s="232"/>
      <c r="T20" s="232"/>
      <c r="U20" s="232"/>
      <c r="V20" s="232"/>
      <c r="W20" s="232"/>
      <c r="X20" s="232"/>
      <c r="Y20" s="232"/>
      <c r="AA20" s="235"/>
      <c r="AC20" s="234"/>
      <c r="AE20" s="235"/>
      <c r="AG20" s="234"/>
      <c r="AI20" s="235"/>
      <c r="AK20" s="234"/>
    </row>
    <row r="21" spans="1:37" ht="15" customHeight="1" x14ac:dyDescent="0.25">
      <c r="A21" s="232"/>
      <c r="B21" s="232"/>
      <c r="C21" s="232"/>
      <c r="D21" s="232"/>
      <c r="E21" s="232"/>
      <c r="F21" s="232"/>
      <c r="G21" s="232"/>
      <c r="H21" s="232"/>
      <c r="I21" s="232"/>
      <c r="J21" s="232"/>
      <c r="K21" s="232"/>
      <c r="L21" s="232"/>
      <c r="M21" s="232"/>
      <c r="N21" s="232"/>
      <c r="O21" s="232"/>
      <c r="P21" s="232"/>
      <c r="Q21" s="232"/>
      <c r="R21" s="232"/>
      <c r="S21" s="232"/>
      <c r="T21" s="232"/>
      <c r="U21" s="232"/>
      <c r="V21" s="232"/>
      <c r="W21" s="232"/>
      <c r="X21" s="232"/>
      <c r="Y21" s="232"/>
      <c r="AA21" s="235"/>
      <c r="AC21" s="234"/>
      <c r="AE21" s="235"/>
      <c r="AG21" s="234"/>
      <c r="AI21" s="235"/>
      <c r="AK21" s="234"/>
    </row>
    <row r="22" spans="1:37" ht="15" customHeight="1" x14ac:dyDescent="0.25">
      <c r="A22" s="232"/>
      <c r="B22" s="232"/>
      <c r="C22" s="232"/>
      <c r="D22" s="232"/>
      <c r="E22" s="232"/>
      <c r="F22" s="232"/>
      <c r="G22" s="232"/>
      <c r="H22" s="232"/>
      <c r="I22" s="232"/>
      <c r="J22" s="232"/>
      <c r="K22" s="232"/>
      <c r="L22" s="232"/>
      <c r="M22" s="232"/>
      <c r="N22" s="232"/>
      <c r="O22" s="232"/>
      <c r="P22" s="232"/>
      <c r="Q22" s="232"/>
      <c r="R22" s="232"/>
      <c r="S22" s="232"/>
      <c r="T22" s="232"/>
      <c r="U22" s="232"/>
      <c r="V22" s="232"/>
      <c r="W22" s="232"/>
      <c r="X22" s="232"/>
      <c r="Y22" s="232"/>
      <c r="AA22" s="235"/>
      <c r="AC22" s="234"/>
      <c r="AE22" s="235"/>
      <c r="AG22" s="234"/>
      <c r="AI22" s="235"/>
      <c r="AK22" s="234"/>
    </row>
    <row r="23" spans="1:37" ht="15" customHeight="1" x14ac:dyDescent="0.25">
      <c r="A23" s="232"/>
      <c r="B23" s="232"/>
      <c r="C23" s="232"/>
      <c r="D23" s="232"/>
      <c r="E23" s="232"/>
      <c r="F23" s="232"/>
      <c r="G23" s="232"/>
      <c r="H23" s="232"/>
      <c r="I23" s="232"/>
      <c r="J23" s="232"/>
      <c r="K23" s="232"/>
      <c r="L23" s="232"/>
      <c r="M23" s="232"/>
      <c r="N23" s="232"/>
      <c r="O23" s="232"/>
      <c r="P23" s="232"/>
      <c r="Q23" s="232"/>
      <c r="R23" s="232"/>
      <c r="S23" s="232"/>
      <c r="T23" s="232"/>
      <c r="U23" s="232"/>
      <c r="V23" s="232"/>
      <c r="W23" s="232"/>
      <c r="X23" s="232"/>
      <c r="Y23" s="232"/>
      <c r="AA23" s="235"/>
      <c r="AC23" s="234"/>
      <c r="AE23" s="235"/>
      <c r="AG23" s="234"/>
      <c r="AI23" s="235"/>
      <c r="AK23" s="234"/>
    </row>
    <row r="24" spans="1:37" ht="15" customHeight="1" x14ac:dyDescent="0.25">
      <c r="A24" s="232"/>
      <c r="B24" s="232"/>
      <c r="C24" s="232"/>
      <c r="D24" s="232"/>
      <c r="E24" s="232"/>
      <c r="F24" s="232"/>
      <c r="G24" s="232"/>
      <c r="H24" s="232"/>
      <c r="I24" s="232"/>
      <c r="J24" s="232"/>
      <c r="K24" s="232"/>
      <c r="L24" s="232"/>
      <c r="M24" s="232"/>
      <c r="N24" s="232"/>
      <c r="O24" s="232"/>
      <c r="P24" s="232"/>
      <c r="Q24" s="232"/>
      <c r="R24" s="232"/>
      <c r="S24" s="232"/>
      <c r="T24" s="232"/>
      <c r="U24" s="232"/>
      <c r="V24" s="232"/>
      <c r="W24" s="232"/>
      <c r="X24" s="232"/>
      <c r="Y24" s="232"/>
      <c r="AA24" s="235"/>
      <c r="AC24" s="234"/>
      <c r="AE24" s="235"/>
      <c r="AG24" s="234"/>
      <c r="AI24" s="235"/>
      <c r="AK24" s="234"/>
    </row>
    <row r="25" spans="1:37" ht="15" customHeight="1" x14ac:dyDescent="0.25">
      <c r="A25" s="232"/>
      <c r="B25" s="232"/>
      <c r="C25" s="232"/>
      <c r="D25" s="232"/>
      <c r="E25" s="232"/>
      <c r="F25" s="232"/>
      <c r="G25" s="232"/>
      <c r="H25" s="232"/>
      <c r="I25" s="232"/>
      <c r="J25" s="232"/>
      <c r="K25" s="232"/>
      <c r="L25" s="232"/>
      <c r="M25" s="232"/>
      <c r="N25" s="232"/>
      <c r="O25" s="232"/>
      <c r="P25" s="232"/>
      <c r="Q25" s="232"/>
      <c r="R25" s="232"/>
      <c r="S25" s="232"/>
      <c r="T25" s="232"/>
      <c r="U25" s="232"/>
      <c r="V25" s="232"/>
      <c r="W25" s="232"/>
      <c r="X25" s="232"/>
      <c r="Y25" s="232"/>
      <c r="AA25" s="235"/>
      <c r="AC25" s="234"/>
      <c r="AE25" s="235"/>
      <c r="AG25" s="234"/>
      <c r="AI25" s="235"/>
      <c r="AK25" s="234"/>
    </row>
    <row r="26" spans="1:37" ht="15" customHeight="1" x14ac:dyDescent="0.25">
      <c r="A26" s="232"/>
      <c r="B26" s="232"/>
      <c r="C26" s="232"/>
      <c r="D26" s="232"/>
      <c r="E26" s="232"/>
      <c r="F26" s="232"/>
      <c r="G26" s="232"/>
      <c r="H26" s="232"/>
      <c r="I26" s="232"/>
      <c r="J26" s="232"/>
      <c r="K26" s="232"/>
      <c r="L26" s="232"/>
      <c r="M26" s="232"/>
      <c r="N26" s="232"/>
      <c r="O26" s="232"/>
      <c r="P26" s="232"/>
      <c r="Q26" s="232"/>
      <c r="R26" s="232"/>
      <c r="S26" s="232"/>
      <c r="T26" s="232"/>
      <c r="U26" s="232"/>
      <c r="V26" s="232"/>
      <c r="W26" s="232"/>
      <c r="X26" s="232"/>
      <c r="Y26" s="232"/>
      <c r="AA26" s="235"/>
      <c r="AC26" s="234"/>
      <c r="AE26" s="235"/>
      <c r="AG26" s="234"/>
      <c r="AI26" s="235"/>
      <c r="AK26" s="234"/>
    </row>
    <row r="27" spans="1:37" ht="15" customHeight="1" x14ac:dyDescent="0.25">
      <c r="A27" s="232"/>
      <c r="B27" s="232"/>
      <c r="C27" s="232"/>
      <c r="D27" s="232"/>
      <c r="E27" s="232"/>
      <c r="F27" s="232"/>
      <c r="G27" s="232"/>
      <c r="H27" s="232"/>
      <c r="I27" s="232"/>
      <c r="J27" s="232"/>
      <c r="K27" s="232"/>
      <c r="L27" s="232"/>
      <c r="M27" s="232"/>
      <c r="N27" s="232"/>
      <c r="O27" s="232"/>
      <c r="P27" s="232"/>
      <c r="Q27" s="232"/>
      <c r="R27" s="232"/>
      <c r="S27" s="232"/>
      <c r="T27" s="232"/>
      <c r="U27" s="232"/>
      <c r="V27" s="232"/>
      <c r="W27" s="232"/>
      <c r="X27" s="232"/>
      <c r="Y27" s="232"/>
      <c r="AA27" s="235"/>
      <c r="AC27" s="234"/>
      <c r="AE27" s="235"/>
      <c r="AG27" s="234"/>
      <c r="AI27" s="235"/>
      <c r="AK27" s="234"/>
    </row>
    <row r="28" spans="1:37" ht="15" customHeight="1" x14ac:dyDescent="0.25">
      <c r="A28" s="232"/>
      <c r="B28" s="232"/>
      <c r="C28" s="232"/>
      <c r="D28" s="232"/>
      <c r="E28" s="232"/>
      <c r="F28" s="232"/>
      <c r="G28" s="232"/>
      <c r="H28" s="232"/>
      <c r="I28" s="232"/>
      <c r="J28" s="232"/>
      <c r="K28" s="232"/>
      <c r="L28" s="232"/>
      <c r="M28" s="232"/>
      <c r="N28" s="232"/>
      <c r="O28" s="232"/>
      <c r="P28" s="232"/>
      <c r="Q28" s="232"/>
      <c r="R28" s="232"/>
      <c r="S28" s="232"/>
      <c r="T28" s="232"/>
      <c r="U28" s="232"/>
      <c r="V28" s="232"/>
      <c r="W28" s="232"/>
      <c r="X28" s="232"/>
      <c r="Y28" s="232"/>
      <c r="AA28" s="235"/>
      <c r="AC28" s="234"/>
      <c r="AE28" s="235"/>
      <c r="AG28" s="234"/>
      <c r="AI28" s="235"/>
      <c r="AK28" s="234"/>
    </row>
    <row r="29" spans="1:37" ht="15" customHeight="1" x14ac:dyDescent="0.25">
      <c r="A29" s="232"/>
      <c r="B29" s="232"/>
      <c r="C29" s="232"/>
      <c r="D29" s="232"/>
      <c r="E29" s="232"/>
      <c r="F29" s="232"/>
      <c r="G29" s="232"/>
      <c r="H29" s="232"/>
      <c r="I29" s="232"/>
      <c r="J29" s="232"/>
      <c r="K29" s="232"/>
      <c r="L29" s="232"/>
      <c r="M29" s="232"/>
      <c r="N29" s="232"/>
      <c r="O29" s="232"/>
      <c r="P29" s="232"/>
      <c r="Q29" s="232"/>
      <c r="R29" s="232"/>
      <c r="S29" s="232"/>
      <c r="T29" s="232"/>
      <c r="U29" s="232"/>
      <c r="V29" s="232"/>
      <c r="W29" s="232"/>
      <c r="X29" s="232"/>
      <c r="Y29" s="232"/>
      <c r="AA29" s="235"/>
      <c r="AC29" s="234"/>
      <c r="AE29" s="235"/>
      <c r="AG29" s="234"/>
      <c r="AI29" s="235"/>
      <c r="AK29" s="234"/>
    </row>
    <row r="30" spans="1:37" ht="15" customHeight="1" x14ac:dyDescent="0.25">
      <c r="A30" s="232"/>
      <c r="B30" s="232"/>
      <c r="C30" s="232"/>
      <c r="D30" s="232"/>
      <c r="E30" s="232"/>
      <c r="F30" s="232"/>
      <c r="G30" s="232"/>
      <c r="H30" s="232"/>
      <c r="I30" s="232"/>
      <c r="J30" s="232"/>
      <c r="K30" s="232"/>
      <c r="L30" s="232"/>
      <c r="M30" s="232"/>
      <c r="N30" s="232"/>
      <c r="O30" s="232"/>
      <c r="P30" s="232"/>
      <c r="Q30" s="232"/>
      <c r="R30" s="232"/>
      <c r="S30" s="232"/>
      <c r="T30" s="232"/>
      <c r="U30" s="232"/>
      <c r="V30" s="232"/>
      <c r="W30" s="232"/>
      <c r="X30" s="232"/>
      <c r="Y30" s="232"/>
      <c r="AA30" s="235"/>
      <c r="AC30" s="234"/>
      <c r="AE30" s="235"/>
      <c r="AG30" s="234"/>
      <c r="AI30" s="235"/>
      <c r="AK30" s="234"/>
    </row>
    <row r="31" spans="1:37" ht="15" customHeight="1" x14ac:dyDescent="0.25">
      <c r="A31" s="232"/>
      <c r="B31" s="232"/>
      <c r="C31" s="232"/>
      <c r="D31" s="232"/>
      <c r="E31" s="232"/>
      <c r="F31" s="232"/>
      <c r="G31" s="232"/>
      <c r="H31" s="232"/>
      <c r="I31" s="232"/>
      <c r="J31" s="232"/>
      <c r="K31" s="232"/>
      <c r="L31" s="232"/>
      <c r="M31" s="232"/>
      <c r="N31" s="232"/>
      <c r="O31" s="232"/>
      <c r="P31" s="232"/>
      <c r="Q31" s="232"/>
      <c r="R31" s="232"/>
      <c r="S31" s="232"/>
      <c r="T31" s="232"/>
      <c r="U31" s="232"/>
      <c r="V31" s="232"/>
      <c r="W31" s="232"/>
      <c r="X31" s="232"/>
      <c r="Y31" s="232"/>
      <c r="AA31" s="235"/>
      <c r="AC31" s="234"/>
      <c r="AE31" s="235"/>
      <c r="AG31" s="234"/>
      <c r="AI31" s="235"/>
      <c r="AK31" s="234"/>
    </row>
    <row r="32" spans="1:37" ht="15" customHeight="1" x14ac:dyDescent="0.25">
      <c r="A32" s="232"/>
      <c r="B32" s="232"/>
      <c r="C32" s="232"/>
      <c r="D32" s="232"/>
      <c r="E32" s="232"/>
      <c r="F32" s="232"/>
      <c r="G32" s="232"/>
      <c r="H32" s="232"/>
      <c r="I32" s="232"/>
      <c r="J32" s="232"/>
      <c r="K32" s="232"/>
      <c r="L32" s="232"/>
      <c r="M32" s="232"/>
      <c r="N32" s="232"/>
      <c r="O32" s="232"/>
      <c r="P32" s="232"/>
      <c r="Q32" s="232"/>
      <c r="R32" s="232"/>
      <c r="S32" s="232"/>
      <c r="T32" s="232"/>
      <c r="U32" s="232"/>
      <c r="V32" s="232"/>
      <c r="W32" s="232"/>
      <c r="X32" s="232"/>
      <c r="Y32" s="232"/>
      <c r="AA32" s="235"/>
      <c r="AC32" s="234"/>
      <c r="AE32" s="235"/>
      <c r="AG32" s="234"/>
      <c r="AI32" s="235"/>
      <c r="AK32" s="234"/>
    </row>
    <row r="33" spans="1:39" ht="15" customHeight="1" x14ac:dyDescent="0.25">
      <c r="A33" s="232"/>
      <c r="B33" s="232"/>
      <c r="C33" s="232"/>
      <c r="D33" s="232"/>
      <c r="E33" s="232"/>
      <c r="F33" s="232"/>
      <c r="G33" s="232"/>
      <c r="H33" s="232"/>
      <c r="I33" s="232"/>
      <c r="J33" s="232"/>
      <c r="K33" s="232"/>
      <c r="L33" s="232"/>
      <c r="M33" s="232"/>
      <c r="N33" s="232"/>
      <c r="O33" s="232"/>
      <c r="P33" s="232"/>
      <c r="Q33" s="232"/>
      <c r="R33" s="232"/>
      <c r="S33" s="232"/>
      <c r="T33" s="232"/>
      <c r="U33" s="232"/>
      <c r="V33" s="232"/>
      <c r="W33" s="232"/>
      <c r="X33" s="232"/>
      <c r="Y33" s="232"/>
      <c r="Z33" s="236" t="s">
        <v>210</v>
      </c>
      <c r="AA33" s="235"/>
      <c r="AC33" s="234"/>
      <c r="AD33" s="236" t="s">
        <v>211</v>
      </c>
      <c r="AE33" s="235"/>
      <c r="AG33" s="234"/>
      <c r="AH33" s="236" t="s">
        <v>212</v>
      </c>
      <c r="AI33" s="235"/>
      <c r="AK33" s="234"/>
    </row>
    <row r="34" spans="1:39" ht="15" customHeight="1" thickBot="1" x14ac:dyDescent="0.3">
      <c r="A34" s="232"/>
      <c r="B34" s="232"/>
      <c r="C34" s="232"/>
      <c r="D34" s="232"/>
      <c r="E34" s="232"/>
      <c r="F34" s="232"/>
      <c r="G34" s="232"/>
      <c r="H34" s="232"/>
      <c r="I34" s="232"/>
      <c r="J34" s="232"/>
      <c r="K34" s="232"/>
      <c r="L34" s="232"/>
      <c r="M34" s="232"/>
      <c r="N34" s="232"/>
      <c r="O34" s="232"/>
      <c r="P34" s="232"/>
      <c r="Q34" s="232"/>
      <c r="R34" s="232"/>
      <c r="S34" s="232"/>
      <c r="T34" s="232"/>
      <c r="U34" s="232"/>
      <c r="V34" s="232"/>
      <c r="W34" s="232"/>
      <c r="X34" s="232"/>
      <c r="Y34" s="232"/>
      <c r="AA34" s="237">
        <v>2021</v>
      </c>
      <c r="AB34" s="237">
        <v>2022</v>
      </c>
      <c r="AC34" s="234"/>
      <c r="AE34" s="237">
        <v>2021</v>
      </c>
      <c r="AF34" s="237">
        <v>2022</v>
      </c>
      <c r="AG34" s="234"/>
      <c r="AI34" s="237">
        <v>2021</v>
      </c>
      <c r="AJ34" s="237">
        <v>2022</v>
      </c>
      <c r="AK34" s="234"/>
    </row>
    <row r="35" spans="1:39" ht="15" customHeight="1" x14ac:dyDescent="0.25">
      <c r="A35" s="232"/>
      <c r="B35" s="232"/>
      <c r="C35" s="232"/>
      <c r="D35" s="232"/>
      <c r="E35" s="232"/>
      <c r="F35" s="232"/>
      <c r="G35" s="232"/>
      <c r="H35" s="232"/>
      <c r="I35" s="232"/>
      <c r="J35" s="232"/>
      <c r="K35" s="232"/>
      <c r="L35" s="232"/>
      <c r="M35" s="232"/>
      <c r="N35" s="232"/>
      <c r="O35" s="232"/>
      <c r="P35" s="232"/>
      <c r="Q35" s="232"/>
      <c r="R35" s="232"/>
      <c r="S35" s="232"/>
      <c r="T35" s="232"/>
      <c r="U35" s="232"/>
      <c r="V35" s="232"/>
      <c r="W35" s="232"/>
      <c r="X35" s="232"/>
      <c r="Y35" s="232"/>
      <c r="Z35" s="234" t="s">
        <v>198</v>
      </c>
      <c r="AA35" s="235">
        <v>1.107712372789095E-2</v>
      </c>
      <c r="AB35" s="235">
        <v>1.3617729202092192E-2</v>
      </c>
      <c r="AC35" s="234"/>
      <c r="AD35" s="234" t="s">
        <v>198</v>
      </c>
      <c r="AE35" s="235">
        <v>5.7702178807125935E-2</v>
      </c>
      <c r="AF35" s="235">
        <v>-4.2899690826657774E-2</v>
      </c>
      <c r="AG35" s="234"/>
      <c r="AH35" s="234" t="s">
        <v>198</v>
      </c>
      <c r="AI35" s="235">
        <v>3.5561986624737897E-2</v>
      </c>
      <c r="AJ35" s="235">
        <v>-1.7596698122723069E-2</v>
      </c>
      <c r="AK35" s="234"/>
      <c r="AL35" s="238" t="s">
        <v>220</v>
      </c>
      <c r="AM35" s="239">
        <v>2022</v>
      </c>
    </row>
    <row r="36" spans="1:39" ht="15" customHeight="1" thickBot="1" x14ac:dyDescent="0.3">
      <c r="A36" s="232"/>
      <c r="B36" s="232"/>
      <c r="C36" s="232"/>
      <c r="D36" s="232"/>
      <c r="E36" s="232"/>
      <c r="F36" s="232"/>
      <c r="G36" s="232"/>
      <c r="H36" s="232"/>
      <c r="I36" s="232"/>
      <c r="J36" s="232"/>
      <c r="K36" s="232"/>
      <c r="L36" s="232"/>
      <c r="M36" s="232"/>
      <c r="N36" s="232"/>
      <c r="O36" s="232"/>
      <c r="P36" s="232"/>
      <c r="Q36" s="232"/>
      <c r="R36" s="232"/>
      <c r="S36" s="232"/>
      <c r="T36" s="232"/>
      <c r="U36" s="232"/>
      <c r="V36" s="232"/>
      <c r="W36" s="232"/>
      <c r="X36" s="232"/>
      <c r="Y36" s="232"/>
      <c r="Z36" s="234" t="s">
        <v>199</v>
      </c>
      <c r="AA36" s="235">
        <v>-2.6407888128539979E-3</v>
      </c>
      <c r="AB36" s="235">
        <v>5.0830838375992473E-3</v>
      </c>
      <c r="AC36" s="234"/>
      <c r="AD36" s="234" t="s">
        <v>199</v>
      </c>
      <c r="AE36" s="235">
        <v>3.552762386362019E-2</v>
      </c>
      <c r="AF36" s="235">
        <v>-4.7422795923507836E-2</v>
      </c>
      <c r="AG36" s="234"/>
      <c r="AH36" s="234" t="s">
        <v>199</v>
      </c>
      <c r="AI36" s="235">
        <v>1.2245191833654018E-2</v>
      </c>
      <c r="AJ36" s="235">
        <v>-1.5256137090447481E-2</v>
      </c>
      <c r="AK36" s="234"/>
      <c r="AL36" s="240" t="s">
        <v>221</v>
      </c>
      <c r="AM36" s="241">
        <v>2021</v>
      </c>
    </row>
    <row r="37" spans="1:39" ht="15" customHeight="1" x14ac:dyDescent="0.25">
      <c r="A37" s="232"/>
      <c r="B37" s="232"/>
      <c r="C37" s="232"/>
      <c r="D37" s="232"/>
      <c r="E37" s="232"/>
      <c r="F37" s="232"/>
      <c r="G37" s="232"/>
      <c r="H37" s="232"/>
      <c r="I37" s="232"/>
      <c r="J37" s="232"/>
      <c r="K37" s="232"/>
      <c r="L37" s="232"/>
      <c r="M37" s="232"/>
      <c r="N37" s="232"/>
      <c r="O37" s="232"/>
      <c r="P37" s="232"/>
      <c r="Q37" s="232"/>
      <c r="R37" s="232"/>
      <c r="S37" s="232"/>
      <c r="T37" s="232"/>
      <c r="U37" s="232"/>
      <c r="V37" s="232"/>
      <c r="W37" s="232"/>
      <c r="X37" s="232"/>
      <c r="Y37" s="232"/>
      <c r="Z37" s="234" t="s">
        <v>200</v>
      </c>
      <c r="AA37" s="235">
        <v>2.8855395171990778E-2</v>
      </c>
      <c r="AB37" s="235">
        <v>-1.284478356427286E-2</v>
      </c>
      <c r="AC37" s="234"/>
      <c r="AD37" s="234" t="s">
        <v>200</v>
      </c>
      <c r="AE37" s="235">
        <v>5.0681658217141885E-2</v>
      </c>
      <c r="AF37" s="235">
        <v>-5.55630587123494E-2</v>
      </c>
      <c r="AG37" s="234"/>
      <c r="AH37" s="234" t="s">
        <v>200</v>
      </c>
      <c r="AI37" s="235">
        <v>4.1217445412865886E-2</v>
      </c>
      <c r="AJ37" s="235">
        <v>-3.2306988207925116E-2</v>
      </c>
      <c r="AK37" s="234"/>
    </row>
    <row r="38" spans="1:39" ht="15" customHeight="1" x14ac:dyDescent="0.25">
      <c r="A38" s="232"/>
      <c r="B38" s="232"/>
      <c r="C38" s="232"/>
      <c r="D38" s="232"/>
      <c r="E38" s="232"/>
      <c r="F38" s="232"/>
      <c r="G38" s="232"/>
      <c r="H38" s="232"/>
      <c r="I38" s="232"/>
      <c r="J38" s="232"/>
      <c r="K38" s="232"/>
      <c r="L38" s="232"/>
      <c r="M38" s="232"/>
      <c r="N38" s="232"/>
      <c r="O38" s="232"/>
      <c r="P38" s="232"/>
      <c r="Q38" s="232"/>
      <c r="R38" s="232"/>
      <c r="S38" s="232"/>
      <c r="T38" s="232"/>
      <c r="U38" s="232"/>
      <c r="V38" s="232"/>
      <c r="W38" s="232"/>
      <c r="X38" s="232"/>
      <c r="Y38" s="232"/>
      <c r="Z38" s="234" t="s">
        <v>201</v>
      </c>
      <c r="AA38" s="235">
        <v>6.8715312845533699E-2</v>
      </c>
      <c r="AB38" s="235">
        <v>-1.2023722822037683E-2</v>
      </c>
      <c r="AC38" s="234"/>
      <c r="AD38" s="234" t="s">
        <v>201</v>
      </c>
      <c r="AE38" s="235">
        <v>6.7634882360427612E-2</v>
      </c>
      <c r="AF38" s="235">
        <v>-5.2026269293068451E-2</v>
      </c>
      <c r="AG38" s="234"/>
      <c r="AH38" s="234" t="s">
        <v>201</v>
      </c>
      <c r="AI38" s="235">
        <v>6.8522051849220555E-2</v>
      </c>
      <c r="AJ38" s="235">
        <v>-2.7999117117938396E-2</v>
      </c>
      <c r="AK38" s="234"/>
    </row>
    <row r="39" spans="1:39" ht="15" customHeight="1" x14ac:dyDescent="0.25">
      <c r="A39" s="232"/>
      <c r="B39" s="232"/>
      <c r="C39" s="232"/>
      <c r="D39" s="232"/>
      <c r="E39" s="232"/>
      <c r="F39" s="232"/>
      <c r="G39" s="232"/>
      <c r="H39" s="232"/>
      <c r="I39" s="232"/>
      <c r="J39" s="232"/>
      <c r="K39" s="232"/>
      <c r="L39" s="232"/>
      <c r="M39" s="232"/>
      <c r="N39" s="232"/>
      <c r="O39" s="232"/>
      <c r="P39" s="232"/>
      <c r="Q39" s="232"/>
      <c r="R39" s="232"/>
      <c r="S39" s="232"/>
      <c r="T39" s="232"/>
      <c r="U39" s="232"/>
      <c r="V39" s="232"/>
      <c r="W39" s="232"/>
      <c r="X39" s="232"/>
      <c r="Y39" s="232"/>
      <c r="Z39" s="234" t="s">
        <v>202</v>
      </c>
      <c r="AA39" s="235">
        <v>9.2903636992539868E-2</v>
      </c>
      <c r="AB39" s="235">
        <v>1.3513406253361638E-2</v>
      </c>
      <c r="AC39" s="234"/>
      <c r="AD39" s="234" t="s">
        <v>202</v>
      </c>
      <c r="AE39" s="235">
        <v>8.0935625370566977E-2</v>
      </c>
      <c r="AF39" s="235">
        <v>-2.376697641821451E-2</v>
      </c>
      <c r="AG39" s="234"/>
      <c r="AH39" s="234" t="s">
        <v>202</v>
      </c>
      <c r="AI39" s="235">
        <v>8.6158597028014441E-2</v>
      </c>
      <c r="AJ39" s="235">
        <v>8.4440500189259633E-4</v>
      </c>
      <c r="AK39" s="234"/>
    </row>
    <row r="40" spans="1:39" ht="15" customHeight="1" x14ac:dyDescent="0.25">
      <c r="A40" s="232"/>
      <c r="B40" s="232"/>
      <c r="C40" s="232"/>
      <c r="D40" s="232"/>
      <c r="E40" s="232"/>
      <c r="F40" s="232"/>
      <c r="G40" s="232"/>
      <c r="H40" s="232"/>
      <c r="I40" s="232"/>
      <c r="J40" s="232"/>
      <c r="K40" s="232"/>
      <c r="L40" s="232"/>
      <c r="M40" s="232"/>
      <c r="N40" s="232"/>
      <c r="O40" s="232"/>
      <c r="P40" s="232"/>
      <c r="Q40" s="232"/>
      <c r="R40" s="232"/>
      <c r="S40" s="232"/>
      <c r="T40" s="232"/>
      <c r="U40" s="232"/>
      <c r="V40" s="232"/>
      <c r="W40" s="232"/>
      <c r="X40" s="232"/>
      <c r="Y40" s="232"/>
      <c r="Z40" s="234" t="s">
        <v>203</v>
      </c>
      <c r="AA40" s="235">
        <v>0.10074488478716503</v>
      </c>
      <c r="AB40" s="235">
        <v>1.4873865078394033E-2</v>
      </c>
      <c r="AC40" s="234"/>
      <c r="AD40" s="234" t="s">
        <v>203</v>
      </c>
      <c r="AE40" s="235">
        <v>8.4121339467344292E-2</v>
      </c>
      <c r="AF40" s="235">
        <v>-2.3986076114950662E-2</v>
      </c>
      <c r="AG40" s="234"/>
      <c r="AH40" s="234" t="s">
        <v>203</v>
      </c>
      <c r="AI40" s="235">
        <v>9.8328483445521045E-2</v>
      </c>
      <c r="AJ40" s="235">
        <v>2.2550924456453457E-4</v>
      </c>
      <c r="AK40" s="234"/>
    </row>
    <row r="41" spans="1:39" ht="15" customHeight="1" x14ac:dyDescent="0.25">
      <c r="A41" s="232"/>
      <c r="B41" s="232"/>
      <c r="C41" s="232"/>
      <c r="D41" s="232"/>
      <c r="E41" s="232"/>
      <c r="F41" s="232"/>
      <c r="G41" s="232"/>
      <c r="H41" s="232"/>
      <c r="I41" s="232"/>
      <c r="J41" s="232"/>
      <c r="K41" s="232"/>
      <c r="L41" s="232"/>
      <c r="M41" s="232"/>
      <c r="N41" s="232"/>
      <c r="O41" s="232"/>
      <c r="P41" s="232"/>
      <c r="Q41" s="232"/>
      <c r="R41" s="232"/>
      <c r="S41" s="232"/>
      <c r="T41" s="232"/>
      <c r="U41" s="232"/>
      <c r="V41" s="232"/>
      <c r="W41" s="232"/>
      <c r="X41" s="232"/>
      <c r="Y41" s="232"/>
      <c r="Z41" s="234" t="s">
        <v>204</v>
      </c>
      <c r="AA41" s="235">
        <v>9.4909456423107053E-2</v>
      </c>
      <c r="AB41" s="235">
        <v>1.2042047645319798E-2</v>
      </c>
      <c r="AC41" s="234"/>
      <c r="AD41" s="234" t="s">
        <v>204</v>
      </c>
      <c r="AE41" s="235">
        <v>7.7750834127204627E-2</v>
      </c>
      <c r="AF41" s="235">
        <v>-2.5859921395592948E-2</v>
      </c>
      <c r="AG41" s="234"/>
      <c r="AH41" s="234" t="s">
        <v>204</v>
      </c>
      <c r="AI41" s="235">
        <v>9.940200064407477E-2</v>
      </c>
      <c r="AJ41" s="235">
        <v>-3.2136817372885674E-3</v>
      </c>
      <c r="AK41" s="234"/>
    </row>
    <row r="42" spans="1:39" ht="15" customHeight="1" x14ac:dyDescent="0.25">
      <c r="A42" s="232"/>
      <c r="B42" s="232"/>
      <c r="C42" s="232"/>
      <c r="D42" s="232"/>
      <c r="E42" s="232"/>
      <c r="F42" s="232"/>
      <c r="G42" s="232"/>
      <c r="H42" s="232"/>
      <c r="I42" s="232"/>
      <c r="J42" s="232"/>
      <c r="K42" s="232"/>
      <c r="L42" s="232"/>
      <c r="M42" s="232"/>
      <c r="N42" s="232"/>
      <c r="O42" s="232"/>
      <c r="P42" s="232"/>
      <c r="Q42" s="232"/>
      <c r="R42" s="232"/>
      <c r="S42" s="232"/>
      <c r="T42" s="232"/>
      <c r="U42" s="232"/>
      <c r="V42" s="232"/>
      <c r="W42" s="232"/>
      <c r="X42" s="232"/>
      <c r="Y42" s="232"/>
      <c r="Z42" s="234" t="s">
        <v>205</v>
      </c>
      <c r="AA42" s="235">
        <v>9.0290162283593392E-2</v>
      </c>
      <c r="AC42" s="234"/>
      <c r="AD42" s="234" t="s">
        <v>205</v>
      </c>
      <c r="AE42" s="235">
        <v>6.8637918315036045E-2</v>
      </c>
      <c r="AG42" s="234"/>
      <c r="AH42" s="234" t="s">
        <v>205</v>
      </c>
      <c r="AI42" s="235">
        <v>9.2844062944951983E-2</v>
      </c>
      <c r="AK42" s="234"/>
    </row>
    <row r="43" spans="1:39" ht="15" customHeight="1" x14ac:dyDescent="0.25">
      <c r="A43" s="232"/>
      <c r="B43" s="232"/>
      <c r="C43" s="232"/>
      <c r="D43" s="232"/>
      <c r="E43" s="232"/>
      <c r="F43" s="232"/>
      <c r="G43" s="232"/>
      <c r="H43" s="232"/>
      <c r="I43" s="232"/>
      <c r="J43" s="232"/>
      <c r="K43" s="232"/>
      <c r="L43" s="232"/>
      <c r="M43" s="232"/>
      <c r="N43" s="232"/>
      <c r="O43" s="232"/>
      <c r="P43" s="232"/>
      <c r="Q43" s="232"/>
      <c r="R43" s="232"/>
      <c r="S43" s="232"/>
      <c r="T43" s="232"/>
      <c r="U43" s="232"/>
      <c r="V43" s="232"/>
      <c r="W43" s="232"/>
      <c r="X43" s="232"/>
      <c r="Y43" s="232"/>
      <c r="Z43" s="234" t="s">
        <v>206</v>
      </c>
      <c r="AA43" s="235">
        <v>8.2150303625241602E-2</v>
      </c>
      <c r="AC43" s="234"/>
      <c r="AD43" s="234" t="s">
        <v>206</v>
      </c>
      <c r="AE43" s="235">
        <v>5.6846746119525449E-2</v>
      </c>
      <c r="AG43" s="234"/>
      <c r="AH43" s="234" t="s">
        <v>206</v>
      </c>
      <c r="AI43" s="235">
        <v>8.5496124241785196E-2</v>
      </c>
      <c r="AK43" s="234"/>
    </row>
    <row r="44" spans="1:39" ht="15" customHeight="1" x14ac:dyDescent="0.25">
      <c r="A44" s="232"/>
      <c r="B44" s="232"/>
      <c r="C44" s="232"/>
      <c r="D44" s="232"/>
      <c r="E44" s="232"/>
      <c r="F44" s="232"/>
      <c r="G44" s="232"/>
      <c r="H44" s="232"/>
      <c r="I44" s="232"/>
      <c r="J44" s="232"/>
      <c r="K44" s="232"/>
      <c r="L44" s="232"/>
      <c r="M44" s="232"/>
      <c r="N44" s="232"/>
      <c r="O44" s="232"/>
      <c r="P44" s="232"/>
      <c r="Q44" s="232"/>
      <c r="R44" s="232"/>
      <c r="S44" s="232"/>
      <c r="T44" s="232"/>
      <c r="U44" s="232"/>
      <c r="V44" s="232"/>
      <c r="W44" s="232"/>
      <c r="X44" s="232"/>
      <c r="Y44" s="232"/>
      <c r="Z44" s="234" t="s">
        <v>207</v>
      </c>
      <c r="AA44" s="235">
        <v>7.0817381667195894E-2</v>
      </c>
      <c r="AC44" s="234"/>
      <c r="AD44" s="234" t="s">
        <v>207</v>
      </c>
      <c r="AE44" s="235">
        <v>4.1841214184188825E-2</v>
      </c>
      <c r="AG44" s="234"/>
      <c r="AH44" s="234" t="s">
        <v>207</v>
      </c>
      <c r="AI44" s="235">
        <v>7.0526888604864404E-2</v>
      </c>
      <c r="AK44" s="234"/>
    </row>
    <row r="45" spans="1:39" ht="15" customHeight="1" x14ac:dyDescent="0.25">
      <c r="A45" s="232"/>
      <c r="B45" s="232"/>
      <c r="C45" s="232"/>
      <c r="D45" s="232"/>
      <c r="E45" s="232"/>
      <c r="F45" s="232"/>
      <c r="G45" s="232"/>
      <c r="H45" s="232"/>
      <c r="I45" s="232"/>
      <c r="J45" s="232"/>
      <c r="K45" s="232"/>
      <c r="L45" s="232"/>
      <c r="M45" s="232"/>
      <c r="N45" s="232"/>
      <c r="O45" s="232"/>
      <c r="P45" s="232"/>
      <c r="Q45" s="232"/>
      <c r="R45" s="232"/>
      <c r="S45" s="232"/>
      <c r="T45" s="232"/>
      <c r="U45" s="232"/>
      <c r="V45" s="232"/>
      <c r="W45" s="232"/>
      <c r="X45" s="232"/>
      <c r="Y45" s="232"/>
      <c r="Z45" s="234" t="s">
        <v>208</v>
      </c>
      <c r="AA45" s="235">
        <v>6.1954659598844726E-2</v>
      </c>
      <c r="AC45" s="234"/>
      <c r="AD45" s="234" t="s">
        <v>208</v>
      </c>
      <c r="AE45" s="235">
        <v>3.0319697512395861E-2</v>
      </c>
      <c r="AG45" s="234"/>
      <c r="AH45" s="234" t="s">
        <v>208</v>
      </c>
      <c r="AI45" s="235">
        <v>6.2552353605993996E-2</v>
      </c>
      <c r="AK45" s="234"/>
    </row>
    <row r="46" spans="1:39" ht="15" customHeight="1" x14ac:dyDescent="0.25">
      <c r="A46" s="232"/>
      <c r="B46" s="232"/>
      <c r="C46" s="232"/>
      <c r="D46" s="232"/>
      <c r="E46" s="232"/>
      <c r="F46" s="232"/>
      <c r="G46" s="232"/>
      <c r="H46" s="232"/>
      <c r="I46" s="232"/>
      <c r="J46" s="232"/>
      <c r="K46" s="232"/>
      <c r="L46" s="232"/>
      <c r="M46" s="232"/>
      <c r="N46" s="232"/>
      <c r="O46" s="232"/>
      <c r="P46" s="232"/>
      <c r="Q46" s="232"/>
      <c r="R46" s="232"/>
      <c r="S46" s="232"/>
      <c r="T46" s="232"/>
      <c r="U46" s="232"/>
      <c r="V46" s="232"/>
      <c r="W46" s="232"/>
      <c r="X46" s="232"/>
      <c r="Y46" s="232"/>
      <c r="Z46" s="234" t="s">
        <v>209</v>
      </c>
      <c r="AA46" s="235">
        <v>5.6370216489294196E-2</v>
      </c>
      <c r="AC46" s="234"/>
      <c r="AD46" s="234" t="s">
        <v>209</v>
      </c>
      <c r="AE46" s="235">
        <v>2.2421777253976812E-2</v>
      </c>
      <c r="AG46" s="234"/>
      <c r="AH46" s="234" t="s">
        <v>209</v>
      </c>
      <c r="AI46" s="235">
        <v>5.6038250010495713E-2</v>
      </c>
      <c r="AK46" s="234"/>
    </row>
    <row r="47" spans="1:39" ht="15" customHeight="1" x14ac:dyDescent="0.25">
      <c r="A47" s="232"/>
      <c r="B47" s="232"/>
      <c r="C47" s="232"/>
      <c r="D47" s="232"/>
      <c r="E47" s="232"/>
      <c r="F47" s="232"/>
      <c r="G47" s="232"/>
      <c r="H47" s="232"/>
      <c r="I47" s="232"/>
      <c r="J47" s="232"/>
      <c r="K47" s="232"/>
      <c r="L47" s="232"/>
      <c r="M47" s="232"/>
      <c r="N47" s="232"/>
      <c r="O47" s="232"/>
      <c r="P47" s="232"/>
      <c r="Q47" s="232"/>
      <c r="R47" s="232"/>
      <c r="S47" s="232"/>
      <c r="T47" s="232"/>
      <c r="U47" s="232"/>
      <c r="V47" s="232"/>
      <c r="W47" s="232"/>
      <c r="X47" s="232"/>
      <c r="Y47" s="232"/>
    </row>
    <row r="48" spans="1:39" ht="15" customHeight="1" x14ac:dyDescent="0.25">
      <c r="A48" s="232"/>
      <c r="B48" s="232"/>
      <c r="C48" s="232"/>
      <c r="D48" s="232"/>
      <c r="E48" s="232"/>
      <c r="F48" s="232"/>
      <c r="G48" s="232"/>
      <c r="H48" s="232"/>
      <c r="I48" s="232"/>
      <c r="J48" s="232"/>
      <c r="K48" s="232"/>
      <c r="L48" s="232"/>
      <c r="M48" s="232"/>
      <c r="N48" s="232"/>
      <c r="O48" s="232"/>
      <c r="P48" s="232"/>
      <c r="Q48" s="232"/>
      <c r="R48" s="232"/>
      <c r="S48" s="232"/>
      <c r="T48" s="232"/>
      <c r="U48" s="232"/>
      <c r="V48" s="232"/>
      <c r="W48" s="232"/>
      <c r="X48" s="232"/>
      <c r="Y48" s="232"/>
    </row>
    <row r="49" spans="1:25" ht="15" customHeight="1" x14ac:dyDescent="0.25">
      <c r="A49" s="232"/>
      <c r="B49" s="232"/>
      <c r="C49" s="232"/>
      <c r="D49" s="232"/>
      <c r="E49" s="232"/>
      <c r="F49" s="232"/>
      <c r="G49" s="232"/>
      <c r="H49" s="232"/>
      <c r="I49" s="232"/>
      <c r="J49" s="232"/>
      <c r="K49" s="232"/>
      <c r="L49" s="232"/>
      <c r="M49" s="232"/>
      <c r="N49" s="232"/>
      <c r="O49" s="232"/>
      <c r="P49" s="232"/>
      <c r="Q49" s="232"/>
      <c r="R49" s="232"/>
      <c r="S49" s="232"/>
      <c r="T49" s="232"/>
      <c r="U49" s="232"/>
      <c r="V49" s="232"/>
      <c r="W49" s="232"/>
      <c r="X49" s="232"/>
      <c r="Y49" s="232"/>
    </row>
    <row r="50" spans="1:25" ht="15" customHeight="1" x14ac:dyDescent="0.25">
      <c r="A50" s="232"/>
      <c r="B50" s="232"/>
      <c r="C50" s="232"/>
      <c r="D50" s="232"/>
      <c r="E50" s="232"/>
      <c r="F50" s="232"/>
      <c r="G50" s="232"/>
      <c r="H50" s="232"/>
      <c r="I50" s="232"/>
      <c r="J50" s="232"/>
      <c r="K50" s="232"/>
      <c r="L50" s="232"/>
      <c r="M50" s="232"/>
      <c r="N50" s="232"/>
      <c r="O50" s="232"/>
      <c r="P50" s="232"/>
      <c r="Q50" s="232"/>
      <c r="R50" s="232"/>
      <c r="S50" s="232"/>
      <c r="T50" s="232"/>
      <c r="U50" s="232"/>
      <c r="V50" s="232"/>
      <c r="W50" s="232"/>
      <c r="X50" s="232"/>
      <c r="Y50" s="232"/>
    </row>
    <row r="51" spans="1:25" ht="15" customHeight="1" x14ac:dyDescent="0.25">
      <c r="A51" s="232"/>
      <c r="B51" s="232"/>
      <c r="C51" s="232"/>
      <c r="D51" s="232"/>
      <c r="E51" s="232"/>
      <c r="F51" s="232"/>
      <c r="G51" s="232"/>
      <c r="H51" s="232"/>
      <c r="I51" s="232"/>
      <c r="J51" s="232"/>
      <c r="K51" s="232"/>
      <c r="L51" s="232"/>
      <c r="M51" s="232"/>
      <c r="N51" s="232"/>
      <c r="O51" s="232"/>
      <c r="P51" s="232"/>
      <c r="Q51" s="232"/>
      <c r="R51" s="232"/>
      <c r="S51" s="232"/>
      <c r="T51" s="232"/>
      <c r="U51" s="232"/>
      <c r="V51" s="232"/>
      <c r="W51" s="232"/>
      <c r="X51" s="232"/>
      <c r="Y51" s="232"/>
    </row>
    <row r="52" spans="1:25" ht="15" customHeight="1" x14ac:dyDescent="0.25">
      <c r="A52" s="232"/>
      <c r="B52" s="232"/>
      <c r="C52" s="232"/>
      <c r="D52" s="232"/>
      <c r="E52" s="232"/>
      <c r="F52" s="232"/>
      <c r="G52" s="232"/>
      <c r="H52" s="232"/>
      <c r="I52" s="232"/>
      <c r="J52" s="232"/>
      <c r="K52" s="232"/>
      <c r="L52" s="232"/>
      <c r="M52" s="232"/>
      <c r="N52" s="232"/>
      <c r="O52" s="232"/>
      <c r="P52" s="232"/>
      <c r="Q52" s="232"/>
      <c r="R52" s="232"/>
      <c r="S52" s="232"/>
      <c r="T52" s="232"/>
      <c r="U52" s="232"/>
      <c r="V52" s="232"/>
      <c r="W52" s="232"/>
      <c r="X52" s="232"/>
      <c r="Y52" s="232"/>
    </row>
    <row r="53" spans="1:25" ht="15" customHeight="1" x14ac:dyDescent="0.25">
      <c r="A53" s="232"/>
      <c r="B53" s="232"/>
      <c r="C53" s="232"/>
      <c r="D53" s="232"/>
      <c r="E53" s="232"/>
      <c r="F53" s="232"/>
      <c r="G53" s="232"/>
      <c r="H53" s="232"/>
      <c r="I53" s="232"/>
      <c r="J53" s="232"/>
      <c r="K53" s="232"/>
      <c r="L53" s="232"/>
      <c r="M53" s="232"/>
      <c r="N53" s="232"/>
      <c r="O53" s="232"/>
      <c r="P53" s="232"/>
      <c r="Q53" s="232"/>
      <c r="R53" s="232"/>
      <c r="S53" s="232"/>
      <c r="T53" s="232"/>
      <c r="U53" s="232"/>
      <c r="V53" s="232"/>
      <c r="W53" s="232"/>
      <c r="X53" s="232"/>
      <c r="Y53" s="232"/>
    </row>
    <row r="54" spans="1:25" ht="15" customHeight="1" x14ac:dyDescent="0.25">
      <c r="A54" s="232"/>
      <c r="B54" s="232"/>
      <c r="C54" s="232"/>
      <c r="D54" s="232"/>
      <c r="E54" s="232"/>
      <c r="F54" s="232"/>
      <c r="G54" s="232"/>
      <c r="H54" s="232"/>
      <c r="I54" s="232"/>
      <c r="J54" s="232"/>
      <c r="K54" s="232"/>
      <c r="L54" s="232"/>
      <c r="M54" s="232"/>
      <c r="N54" s="232"/>
      <c r="O54" s="232"/>
      <c r="P54" s="232"/>
      <c r="Q54" s="232"/>
      <c r="R54" s="232"/>
      <c r="S54" s="232"/>
      <c r="T54" s="232"/>
      <c r="U54" s="232"/>
      <c r="V54" s="232"/>
      <c r="W54" s="232"/>
      <c r="X54" s="232"/>
      <c r="Y54" s="232"/>
    </row>
    <row r="55" spans="1:25" ht="15" customHeight="1" x14ac:dyDescent="0.25">
      <c r="A55" s="232"/>
      <c r="B55" s="232"/>
      <c r="C55" s="232"/>
      <c r="D55" s="232"/>
      <c r="E55" s="232"/>
      <c r="F55" s="232"/>
      <c r="G55" s="232"/>
      <c r="H55" s="232"/>
      <c r="I55" s="232"/>
      <c r="J55" s="232"/>
      <c r="K55" s="232"/>
      <c r="L55" s="232"/>
      <c r="M55" s="232"/>
      <c r="N55" s="232"/>
      <c r="O55" s="232"/>
      <c r="P55" s="232"/>
      <c r="Q55" s="232"/>
      <c r="R55" s="232"/>
      <c r="S55" s="232"/>
      <c r="T55" s="232"/>
      <c r="U55" s="232"/>
      <c r="V55" s="232"/>
      <c r="W55" s="232"/>
      <c r="X55" s="232"/>
      <c r="Y55" s="232"/>
    </row>
    <row r="56" spans="1:25" ht="15" customHeight="1" x14ac:dyDescent="0.25">
      <c r="A56" s="232"/>
      <c r="B56" s="232"/>
      <c r="C56" s="232"/>
      <c r="D56" s="232"/>
      <c r="E56" s="232"/>
      <c r="F56" s="232"/>
      <c r="G56" s="232"/>
      <c r="H56" s="232"/>
      <c r="I56" s="232"/>
      <c r="J56" s="232"/>
      <c r="K56" s="232"/>
      <c r="L56" s="232"/>
      <c r="M56" s="232"/>
      <c r="N56" s="232"/>
      <c r="O56" s="232"/>
      <c r="P56" s="232"/>
      <c r="Q56" s="232"/>
      <c r="R56" s="232"/>
      <c r="S56" s="232"/>
      <c r="T56" s="232"/>
      <c r="U56" s="232"/>
      <c r="V56" s="232"/>
      <c r="W56" s="232"/>
      <c r="X56" s="232"/>
      <c r="Y56" s="232"/>
    </row>
    <row r="57" spans="1:25" ht="15" customHeight="1" x14ac:dyDescent="0.25">
      <c r="A57" s="232"/>
      <c r="B57" s="232"/>
      <c r="C57" s="232"/>
      <c r="D57" s="232"/>
      <c r="E57" s="232"/>
      <c r="F57" s="232"/>
      <c r="G57" s="232"/>
      <c r="H57" s="232"/>
      <c r="I57" s="232"/>
      <c r="J57" s="232"/>
      <c r="K57" s="232"/>
      <c r="L57" s="232"/>
      <c r="M57" s="232"/>
      <c r="N57" s="232"/>
      <c r="O57" s="232"/>
      <c r="P57" s="232"/>
      <c r="Q57" s="232"/>
      <c r="R57" s="232"/>
      <c r="S57" s="232"/>
      <c r="T57" s="232"/>
      <c r="U57" s="232"/>
      <c r="V57" s="232"/>
      <c r="W57" s="232"/>
      <c r="X57" s="232"/>
      <c r="Y57" s="232"/>
    </row>
    <row r="58" spans="1:25" ht="15" customHeight="1" x14ac:dyDescent="0.25">
      <c r="A58" s="232"/>
      <c r="B58" s="232"/>
      <c r="C58" s="232"/>
      <c r="D58" s="232"/>
      <c r="E58" s="232"/>
      <c r="F58" s="232"/>
      <c r="G58" s="232"/>
      <c r="H58" s="232"/>
      <c r="I58" s="232"/>
      <c r="J58" s="232"/>
      <c r="K58" s="232"/>
      <c r="L58" s="232"/>
      <c r="M58" s="232"/>
      <c r="N58" s="232"/>
      <c r="O58" s="232"/>
      <c r="P58" s="232"/>
      <c r="Q58" s="232"/>
      <c r="R58" s="232"/>
      <c r="S58" s="232"/>
      <c r="T58" s="232"/>
      <c r="U58" s="232"/>
      <c r="V58" s="232"/>
      <c r="W58" s="232"/>
      <c r="X58" s="232"/>
      <c r="Y58" s="232"/>
    </row>
    <row r="59" spans="1:25" ht="15" customHeight="1" x14ac:dyDescent="0.25">
      <c r="A59" s="232"/>
      <c r="B59" s="232"/>
      <c r="C59" s="232"/>
      <c r="D59" s="232"/>
      <c r="E59" s="232"/>
      <c r="F59" s="232"/>
      <c r="G59" s="232"/>
      <c r="H59" s="232"/>
      <c r="I59" s="232"/>
      <c r="J59" s="232"/>
      <c r="K59" s="232"/>
      <c r="L59" s="232"/>
      <c r="M59" s="232"/>
      <c r="N59" s="232"/>
      <c r="O59" s="232"/>
      <c r="P59" s="232"/>
      <c r="Q59" s="232"/>
      <c r="R59" s="232"/>
      <c r="S59" s="232"/>
      <c r="T59" s="232"/>
      <c r="U59" s="232"/>
      <c r="V59" s="232"/>
      <c r="W59" s="232"/>
      <c r="X59" s="232"/>
      <c r="Y59" s="232"/>
    </row>
  </sheetData>
  <mergeCells count="1">
    <mergeCell ref="I2:S2"/>
  </mergeCells>
  <pageMargins left="0.63" right="0.25" top="0.47" bottom="0.19" header="0.3" footer="0.15"/>
  <pageSetup paperSize="9" scale="54" orientation="landscape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3EA40A-D3CB-4C7A-9E8D-A5A42DE0374E}">
  <sheetPr>
    <pageSetUpPr fitToPage="1"/>
  </sheetPr>
  <dimension ref="A1:AS65"/>
  <sheetViews>
    <sheetView showGridLines="0" zoomScale="70" zoomScaleNormal="70" zoomScalePageLayoutView="60" workbookViewId="0"/>
  </sheetViews>
  <sheetFormatPr baseColWidth="10" defaultColWidth="11.42578125" defaultRowHeight="15" customHeight="1" x14ac:dyDescent="0.25"/>
  <cols>
    <col min="1" max="1" width="3.7109375" style="142" customWidth="1"/>
    <col min="2" max="8" width="11.5703125" style="142" customWidth="1"/>
    <col min="9" max="9" width="3.7109375" style="142" customWidth="1"/>
    <col min="10" max="16" width="11.5703125" style="142" customWidth="1"/>
    <col min="17" max="17" width="3.7109375" style="142" customWidth="1"/>
    <col min="18" max="24" width="11.5703125" style="142" customWidth="1"/>
    <col min="25" max="25" width="11.5703125" style="224" customWidth="1"/>
    <col min="26" max="27" width="12.85546875" style="224" customWidth="1"/>
    <col min="28" max="28" width="12.85546875" style="38" customWidth="1"/>
    <col min="29" max="29" width="12.85546875" style="225" customWidth="1"/>
    <col min="30" max="31" width="12.85546875" style="38" customWidth="1"/>
    <col min="32" max="32" width="12.85546875" style="225" customWidth="1"/>
    <col min="33" max="34" width="12.85546875" style="38" customWidth="1"/>
    <col min="35" max="35" width="12.85546875" style="225" customWidth="1"/>
    <col min="36" max="41" width="12.85546875" style="38" customWidth="1"/>
    <col min="42" max="45" width="12.85546875" style="224" customWidth="1"/>
    <col min="46" max="63" width="12.85546875" style="142" customWidth="1"/>
    <col min="64" max="16384" width="11.42578125" style="142"/>
  </cols>
  <sheetData>
    <row r="1" spans="1:42" ht="26.25" x14ac:dyDescent="0.25">
      <c r="B1" s="222" t="s">
        <v>222</v>
      </c>
      <c r="C1" s="223"/>
      <c r="D1" s="223"/>
      <c r="E1" s="223"/>
      <c r="F1" s="223"/>
      <c r="G1" s="223"/>
      <c r="H1" s="223"/>
      <c r="J1" s="32"/>
      <c r="K1" s="32"/>
      <c r="L1" s="32"/>
      <c r="M1" s="32"/>
      <c r="N1" s="32"/>
      <c r="O1" s="32"/>
      <c r="P1" s="32"/>
      <c r="Q1" s="32"/>
      <c r="R1" s="32"/>
      <c r="S1" s="32"/>
      <c r="T1" s="223"/>
      <c r="U1" s="223"/>
      <c r="V1" s="223"/>
      <c r="W1" s="223"/>
      <c r="X1" s="223"/>
      <c r="Z1" s="224" t="s">
        <v>191</v>
      </c>
      <c r="AB1" s="38" t="s">
        <v>223</v>
      </c>
    </row>
    <row r="2" spans="1:42" ht="15" customHeight="1" x14ac:dyDescent="0.25">
      <c r="A2" s="32"/>
      <c r="B2" s="223"/>
      <c r="C2" s="223"/>
      <c r="D2" s="223"/>
      <c r="E2" s="223"/>
      <c r="F2" s="223"/>
      <c r="G2" s="223"/>
      <c r="H2" s="223"/>
      <c r="J2" s="32"/>
      <c r="K2" s="32"/>
      <c r="L2" s="32"/>
      <c r="M2" s="32"/>
      <c r="N2" s="32"/>
      <c r="O2" s="32"/>
      <c r="P2" s="32"/>
      <c r="Q2" s="32"/>
      <c r="R2" s="32"/>
      <c r="S2" s="32"/>
      <c r="T2" s="223"/>
      <c r="U2" s="223"/>
      <c r="V2" s="223"/>
      <c r="W2" s="223"/>
      <c r="X2" s="223"/>
      <c r="Z2" s="224" t="s">
        <v>192</v>
      </c>
      <c r="AB2" s="38" t="s">
        <v>224</v>
      </c>
    </row>
    <row r="3" spans="1:42" ht="15" customHeight="1" x14ac:dyDescent="0.25">
      <c r="A3" s="223"/>
      <c r="B3" s="223"/>
      <c r="C3" s="223"/>
      <c r="D3" s="223"/>
      <c r="E3" s="223"/>
      <c r="F3" s="223"/>
      <c r="G3" s="223"/>
      <c r="H3" s="223"/>
      <c r="I3" s="223"/>
      <c r="J3" s="223"/>
      <c r="K3" s="223"/>
      <c r="L3" s="223"/>
      <c r="M3" s="223"/>
      <c r="N3" s="223"/>
      <c r="O3" s="223"/>
      <c r="P3" s="223"/>
      <c r="Q3" s="223"/>
      <c r="R3" s="223"/>
      <c r="S3" s="223"/>
      <c r="T3" s="223"/>
      <c r="U3" s="223"/>
      <c r="V3" s="223"/>
      <c r="W3" s="223"/>
      <c r="X3" s="223"/>
      <c r="Z3" s="224" t="s">
        <v>193</v>
      </c>
      <c r="AB3" s="38" t="s">
        <v>225</v>
      </c>
    </row>
    <row r="4" spans="1:42" ht="15" customHeight="1" x14ac:dyDescent="0.25">
      <c r="A4" s="223"/>
      <c r="B4" s="223"/>
      <c r="C4" s="223"/>
      <c r="D4" s="223"/>
      <c r="E4" s="223"/>
      <c r="F4" s="223"/>
      <c r="G4" s="223"/>
      <c r="H4" s="223"/>
      <c r="I4" s="223"/>
      <c r="J4" s="223"/>
      <c r="K4" s="223"/>
      <c r="L4" s="223"/>
      <c r="M4" s="223"/>
      <c r="N4" s="223"/>
      <c r="O4" s="223"/>
      <c r="P4" s="223"/>
      <c r="Q4" s="223"/>
      <c r="R4" s="223"/>
      <c r="S4" s="223"/>
      <c r="T4" s="223"/>
      <c r="U4" s="223"/>
      <c r="V4" s="223"/>
      <c r="W4" s="223"/>
      <c r="X4" s="223"/>
      <c r="AB4" s="38" t="s">
        <v>226</v>
      </c>
    </row>
    <row r="5" spans="1:42" ht="15" customHeight="1" x14ac:dyDescent="0.25">
      <c r="A5" s="223"/>
      <c r="B5" s="223"/>
      <c r="C5" s="223"/>
      <c r="D5" s="223"/>
      <c r="E5" s="223"/>
      <c r="F5" s="223"/>
      <c r="G5" s="223"/>
      <c r="H5" s="223"/>
      <c r="I5" s="223"/>
      <c r="J5" s="223"/>
      <c r="K5" s="223"/>
      <c r="L5" s="223"/>
      <c r="M5" s="223"/>
      <c r="N5" s="223"/>
      <c r="O5" s="223"/>
      <c r="P5" s="223"/>
      <c r="Q5" s="223"/>
      <c r="R5" s="223"/>
      <c r="S5" s="223"/>
      <c r="T5" s="223"/>
      <c r="U5" s="223"/>
      <c r="V5" s="223"/>
      <c r="W5" s="223"/>
      <c r="X5" s="223"/>
      <c r="AB5" s="38" t="s">
        <v>227</v>
      </c>
    </row>
    <row r="6" spans="1:42" ht="15" customHeight="1" x14ac:dyDescent="0.25">
      <c r="A6" s="223"/>
      <c r="B6" s="223"/>
      <c r="C6" s="223"/>
      <c r="D6" s="223"/>
      <c r="E6" s="223"/>
      <c r="F6" s="223"/>
      <c r="G6" s="223"/>
      <c r="H6" s="223"/>
      <c r="I6" s="223"/>
      <c r="J6" s="223"/>
      <c r="K6" s="223"/>
      <c r="L6" s="223"/>
      <c r="M6" s="223"/>
      <c r="N6" s="223"/>
      <c r="O6" s="223"/>
      <c r="P6" s="223"/>
      <c r="Q6" s="223"/>
      <c r="R6" s="223"/>
      <c r="S6" s="223"/>
      <c r="T6" s="223"/>
      <c r="U6" s="223"/>
      <c r="V6" s="223"/>
      <c r="W6" s="223"/>
      <c r="X6" s="227" t="s">
        <v>194</v>
      </c>
      <c r="Z6" s="228" t="s">
        <v>195</v>
      </c>
      <c r="AA6" s="228"/>
    </row>
    <row r="7" spans="1:42" ht="15" customHeight="1" x14ac:dyDescent="0.25">
      <c r="A7" s="223"/>
      <c r="B7" s="223"/>
      <c r="C7" s="223"/>
      <c r="D7" s="223"/>
      <c r="E7" s="223"/>
      <c r="F7" s="223"/>
      <c r="G7" s="223"/>
      <c r="H7" s="223"/>
      <c r="I7" s="223"/>
      <c r="J7" s="223"/>
      <c r="K7" s="223"/>
      <c r="L7" s="223"/>
      <c r="M7" s="223"/>
      <c r="N7" s="223"/>
      <c r="O7" s="223"/>
      <c r="P7" s="223"/>
      <c r="Q7" s="223"/>
      <c r="R7" s="223"/>
      <c r="S7" s="223"/>
      <c r="T7" s="223"/>
      <c r="U7" s="223"/>
      <c r="V7" s="223"/>
      <c r="W7" s="223"/>
      <c r="X7" s="223"/>
      <c r="AA7" s="229">
        <v>2019</v>
      </c>
      <c r="AB7" s="242" t="s">
        <v>195</v>
      </c>
      <c r="AE7" s="242" t="s">
        <v>196</v>
      </c>
      <c r="AH7" s="242" t="s">
        <v>197</v>
      </c>
      <c r="AP7" s="229">
        <v>2022</v>
      </c>
    </row>
    <row r="8" spans="1:42" ht="15" customHeight="1" thickBot="1" x14ac:dyDescent="0.3">
      <c r="A8" s="223"/>
      <c r="B8" s="223"/>
      <c r="C8" s="223"/>
      <c r="D8" s="223"/>
      <c r="E8" s="223"/>
      <c r="F8" s="223"/>
      <c r="G8" s="223"/>
      <c r="H8" s="223"/>
      <c r="I8" s="223"/>
      <c r="J8" s="223"/>
      <c r="K8" s="223"/>
      <c r="L8" s="223"/>
      <c r="M8" s="223"/>
      <c r="N8" s="223"/>
      <c r="O8" s="223"/>
      <c r="P8" s="223"/>
      <c r="Q8" s="223"/>
      <c r="R8" s="223"/>
      <c r="S8" s="223"/>
      <c r="T8" s="223"/>
      <c r="U8" s="223"/>
      <c r="V8" s="223"/>
      <c r="W8" s="223"/>
      <c r="X8" s="223"/>
      <c r="Z8" s="224" t="s">
        <v>198</v>
      </c>
      <c r="AA8" s="230">
        <v>46820440</v>
      </c>
      <c r="AP8" s="230">
        <v>8185760</v>
      </c>
    </row>
    <row r="9" spans="1:42" ht="15" customHeight="1" x14ac:dyDescent="0.25">
      <c r="A9" s="223"/>
      <c r="B9" s="223"/>
      <c r="C9" s="223"/>
      <c r="D9" s="223"/>
      <c r="E9" s="223"/>
      <c r="F9" s="223"/>
      <c r="G9" s="223"/>
      <c r="H9" s="223"/>
      <c r="I9" s="223"/>
      <c r="J9" s="223"/>
      <c r="K9" s="223"/>
      <c r="L9" s="223"/>
      <c r="M9" s="223"/>
      <c r="N9" s="223"/>
      <c r="O9" s="223"/>
      <c r="P9" s="223"/>
      <c r="Q9" s="223"/>
      <c r="R9" s="223"/>
      <c r="S9" s="223"/>
      <c r="T9" s="223"/>
      <c r="U9" s="223"/>
      <c r="V9" s="223"/>
      <c r="W9" s="223"/>
      <c r="X9" s="223"/>
      <c r="Z9" s="224" t="s">
        <v>199</v>
      </c>
      <c r="AA9" s="230">
        <v>44583561</v>
      </c>
      <c r="AB9" s="243">
        <v>44317</v>
      </c>
      <c r="AC9" s="225">
        <v>522.706906</v>
      </c>
      <c r="AE9" s="243">
        <v>44317</v>
      </c>
      <c r="AF9" s="225">
        <v>161.265244</v>
      </c>
      <c r="AH9" s="243">
        <v>44317</v>
      </c>
      <c r="AI9" s="225">
        <v>79.880838999999995</v>
      </c>
      <c r="AK9" s="244" t="s">
        <v>218</v>
      </c>
      <c r="AL9" s="245">
        <v>2022</v>
      </c>
      <c r="AP9" s="230">
        <v>7406116</v>
      </c>
    </row>
    <row r="10" spans="1:42" ht="15" customHeight="1" thickBot="1" x14ac:dyDescent="0.3">
      <c r="A10" s="223"/>
      <c r="B10" s="223"/>
      <c r="C10" s="223"/>
      <c r="D10" s="223"/>
      <c r="E10" s="223"/>
      <c r="F10" s="223"/>
      <c r="G10" s="223"/>
      <c r="H10" s="223"/>
      <c r="I10" s="223"/>
      <c r="J10" s="223"/>
      <c r="K10" s="223"/>
      <c r="L10" s="223"/>
      <c r="M10" s="223"/>
      <c r="N10" s="223"/>
      <c r="O10" s="223"/>
      <c r="P10" s="223"/>
      <c r="Q10" s="223"/>
      <c r="R10" s="223"/>
      <c r="S10" s="223"/>
      <c r="T10" s="223"/>
      <c r="U10" s="223"/>
      <c r="V10" s="223"/>
      <c r="W10" s="223"/>
      <c r="X10" s="223"/>
      <c r="Z10" s="224" t="s">
        <v>200</v>
      </c>
      <c r="AA10" s="230">
        <v>48353601</v>
      </c>
      <c r="AB10" s="243">
        <v>44348</v>
      </c>
      <c r="AC10" s="225">
        <v>527.37724200000002</v>
      </c>
      <c r="AE10" s="243">
        <v>44348</v>
      </c>
      <c r="AF10" s="225">
        <v>161.762745</v>
      </c>
      <c r="AH10" s="243">
        <v>44348</v>
      </c>
      <c r="AI10" s="225">
        <v>80.977176999999998</v>
      </c>
      <c r="AK10" s="246" t="s">
        <v>228</v>
      </c>
      <c r="AL10" s="247">
        <v>2021</v>
      </c>
      <c r="AP10" s="230">
        <v>6819146</v>
      </c>
    </row>
    <row r="11" spans="1:42" ht="15" customHeight="1" x14ac:dyDescent="0.25">
      <c r="A11" s="223"/>
      <c r="B11" s="223"/>
      <c r="C11" s="223"/>
      <c r="D11" s="223"/>
      <c r="E11" s="223"/>
      <c r="F11" s="223"/>
      <c r="G11" s="223"/>
      <c r="H11" s="223"/>
      <c r="I11" s="223"/>
      <c r="J11" s="223"/>
      <c r="K11" s="223"/>
      <c r="L11" s="223"/>
      <c r="M11" s="223"/>
      <c r="N11" s="223"/>
      <c r="O11" s="223"/>
      <c r="P11" s="223"/>
      <c r="Q11" s="223"/>
      <c r="R11" s="223"/>
      <c r="S11" s="223"/>
      <c r="T11" s="223"/>
      <c r="U11" s="223"/>
      <c r="V11" s="223"/>
      <c r="W11" s="223"/>
      <c r="X11" s="223"/>
      <c r="Z11" s="224" t="s">
        <v>201</v>
      </c>
      <c r="AA11" s="230">
        <v>46400443</v>
      </c>
      <c r="AB11" s="243">
        <v>44378</v>
      </c>
      <c r="AC11" s="225">
        <v>531.21098400000005</v>
      </c>
      <c r="AE11" s="243">
        <v>44378</v>
      </c>
      <c r="AF11" s="225">
        <v>162.63255899999999</v>
      </c>
      <c r="AH11" s="243">
        <v>44378</v>
      </c>
      <c r="AI11" s="225">
        <v>82.306852000000006</v>
      </c>
      <c r="AP11" s="230">
        <v>7881967</v>
      </c>
    </row>
    <row r="12" spans="1:42" ht="15" customHeight="1" x14ac:dyDescent="0.25">
      <c r="A12" s="223"/>
      <c r="B12" s="223"/>
      <c r="C12" s="223"/>
      <c r="D12" s="223"/>
      <c r="E12" s="223"/>
      <c r="F12" s="223"/>
      <c r="G12" s="223"/>
      <c r="H12" s="223"/>
      <c r="I12" s="223"/>
      <c r="J12" s="223"/>
      <c r="K12" s="223"/>
      <c r="L12" s="223"/>
      <c r="M12" s="223"/>
      <c r="N12" s="223"/>
      <c r="O12" s="223"/>
      <c r="P12" s="223"/>
      <c r="Q12" s="223"/>
      <c r="R12" s="223"/>
      <c r="S12" s="223"/>
      <c r="T12" s="223"/>
      <c r="U12" s="223"/>
      <c r="V12" s="223"/>
      <c r="W12" s="223"/>
      <c r="X12" s="223"/>
      <c r="Z12" s="224" t="s">
        <v>202</v>
      </c>
      <c r="AA12" s="230">
        <v>51071331</v>
      </c>
      <c r="AB12" s="243">
        <v>44409</v>
      </c>
      <c r="AC12" s="225">
        <v>537.04507799999999</v>
      </c>
      <c r="AE12" s="243">
        <v>44409</v>
      </c>
      <c r="AF12" s="225">
        <v>165.14293799999999</v>
      </c>
      <c r="AH12" s="243">
        <v>44409</v>
      </c>
      <c r="AI12" s="225">
        <v>84.045151000000004</v>
      </c>
      <c r="AP12" s="230">
        <v>8087600</v>
      </c>
    </row>
    <row r="13" spans="1:42" ht="15" customHeight="1" x14ac:dyDescent="0.25">
      <c r="A13" s="223"/>
      <c r="B13" s="223"/>
      <c r="C13" s="223"/>
      <c r="D13" s="223"/>
      <c r="E13" s="223"/>
      <c r="F13" s="223"/>
      <c r="G13" s="223"/>
      <c r="H13" s="223"/>
      <c r="I13" s="223"/>
      <c r="J13" s="223"/>
      <c r="K13" s="223"/>
      <c r="L13" s="223"/>
      <c r="M13" s="223"/>
      <c r="N13" s="223"/>
      <c r="O13" s="223"/>
      <c r="P13" s="223"/>
      <c r="Q13" s="223"/>
      <c r="R13" s="223"/>
      <c r="S13" s="223"/>
      <c r="T13" s="223"/>
      <c r="U13" s="223"/>
      <c r="V13" s="223"/>
      <c r="W13" s="223"/>
      <c r="X13" s="223"/>
      <c r="Z13" s="224" t="s">
        <v>203</v>
      </c>
      <c r="AA13" s="230">
        <v>47139627</v>
      </c>
      <c r="AB13" s="243">
        <v>44440</v>
      </c>
      <c r="AC13" s="225">
        <v>538.74828400000001</v>
      </c>
      <c r="AE13" s="243">
        <v>44440</v>
      </c>
      <c r="AF13" s="225">
        <v>166.10875799999999</v>
      </c>
      <c r="AH13" s="243">
        <v>44440</v>
      </c>
      <c r="AI13" s="225">
        <v>84.124979999999994</v>
      </c>
      <c r="AP13" s="230">
        <v>7884812</v>
      </c>
    </row>
    <row r="14" spans="1:42" ht="15" customHeight="1" x14ac:dyDescent="0.25">
      <c r="A14" s="223"/>
      <c r="B14" s="223"/>
      <c r="C14" s="223"/>
      <c r="D14" s="223"/>
      <c r="E14" s="223"/>
      <c r="F14" s="223"/>
      <c r="G14" s="223"/>
      <c r="H14" s="223"/>
      <c r="I14" s="223"/>
      <c r="J14" s="223"/>
      <c r="K14" s="223"/>
      <c r="L14" s="223"/>
      <c r="M14" s="223"/>
      <c r="N14" s="223"/>
      <c r="O14" s="223"/>
      <c r="P14" s="223"/>
      <c r="Q14" s="223"/>
      <c r="R14" s="223"/>
      <c r="S14" s="223"/>
      <c r="T14" s="223"/>
      <c r="U14" s="223"/>
      <c r="V14" s="223"/>
      <c r="W14" s="223"/>
      <c r="X14" s="223"/>
      <c r="Z14" s="224" t="s">
        <v>204</v>
      </c>
      <c r="AA14" s="230">
        <v>48818378</v>
      </c>
      <c r="AB14" s="243">
        <v>44470</v>
      </c>
      <c r="AC14" s="225">
        <v>539.75075300000003</v>
      </c>
      <c r="AE14" s="243">
        <v>44470</v>
      </c>
      <c r="AF14" s="225">
        <v>167.314605</v>
      </c>
      <c r="AH14" s="243">
        <v>44470</v>
      </c>
      <c r="AI14" s="225">
        <v>84.137287999999998</v>
      </c>
      <c r="AP14" s="230">
        <v>7117785</v>
      </c>
    </row>
    <row r="15" spans="1:42" ht="15" customHeight="1" x14ac:dyDescent="0.25">
      <c r="A15" s="223"/>
      <c r="B15" s="223"/>
      <c r="C15" s="223"/>
      <c r="D15" s="223"/>
      <c r="E15" s="223"/>
      <c r="F15" s="223"/>
      <c r="G15" s="223"/>
      <c r="H15" s="223"/>
      <c r="I15" s="223"/>
      <c r="J15" s="223"/>
      <c r="K15" s="223"/>
      <c r="L15" s="223"/>
      <c r="M15" s="223"/>
      <c r="N15" s="223"/>
      <c r="O15" s="223"/>
      <c r="P15" s="223"/>
      <c r="Q15" s="223"/>
      <c r="R15" s="223"/>
      <c r="S15" s="223"/>
      <c r="T15" s="223"/>
      <c r="U15" s="223"/>
      <c r="V15" s="223"/>
      <c r="W15" s="223"/>
      <c r="X15" s="223"/>
      <c r="Z15" s="224" t="s">
        <v>205</v>
      </c>
      <c r="AA15" s="230">
        <v>48198107</v>
      </c>
      <c r="AB15" s="243">
        <v>44501</v>
      </c>
      <c r="AC15" s="225">
        <v>541.77923399999997</v>
      </c>
      <c r="AE15" s="243">
        <v>44501</v>
      </c>
      <c r="AF15" s="225">
        <v>169.77769900000001</v>
      </c>
      <c r="AH15" s="243">
        <v>44501</v>
      </c>
      <c r="AI15" s="225">
        <v>83.789527000000007</v>
      </c>
      <c r="AP15" s="230"/>
    </row>
    <row r="16" spans="1:42" ht="15" customHeight="1" x14ac:dyDescent="0.25">
      <c r="A16" s="223"/>
      <c r="B16" s="223"/>
      <c r="C16" s="223"/>
      <c r="D16" s="223"/>
      <c r="E16" s="223"/>
      <c r="F16" s="223"/>
      <c r="G16" s="223"/>
      <c r="H16" s="223"/>
      <c r="I16" s="223"/>
      <c r="J16" s="223"/>
      <c r="K16" s="223"/>
      <c r="L16" s="223"/>
      <c r="M16" s="223"/>
      <c r="N16" s="223"/>
      <c r="O16" s="223"/>
      <c r="P16" s="223"/>
      <c r="Q16" s="223"/>
      <c r="R16" s="223"/>
      <c r="S16" s="223"/>
      <c r="T16" s="223"/>
      <c r="U16" s="223"/>
      <c r="V16" s="223"/>
      <c r="W16" s="223"/>
      <c r="X16" s="223"/>
      <c r="Z16" s="224" t="s">
        <v>206</v>
      </c>
      <c r="AA16" s="230">
        <v>46635887</v>
      </c>
      <c r="AB16" s="243">
        <v>44531</v>
      </c>
      <c r="AC16" s="225">
        <v>544.40165500000001</v>
      </c>
      <c r="AE16" s="243">
        <v>44531</v>
      </c>
      <c r="AF16" s="225">
        <v>170.85990699999999</v>
      </c>
      <c r="AH16" s="243">
        <v>44531</v>
      </c>
      <c r="AI16" s="225">
        <v>84.980694999999997</v>
      </c>
      <c r="AP16" s="230"/>
    </row>
    <row r="17" spans="1:42" ht="15" customHeight="1" x14ac:dyDescent="0.25">
      <c r="A17" s="223"/>
      <c r="B17" s="223"/>
      <c r="C17" s="223"/>
      <c r="D17" s="223"/>
      <c r="E17" s="223"/>
      <c r="F17" s="223"/>
      <c r="G17" s="223"/>
      <c r="H17" s="223"/>
      <c r="I17" s="223"/>
      <c r="J17" s="223"/>
      <c r="K17" s="223"/>
      <c r="L17" s="223"/>
      <c r="M17" s="223"/>
      <c r="N17" s="223"/>
      <c r="O17" s="223"/>
      <c r="P17" s="223"/>
      <c r="Q17" s="223"/>
      <c r="R17" s="223"/>
      <c r="S17" s="223"/>
      <c r="T17" s="223"/>
      <c r="U17" s="223"/>
      <c r="V17" s="223"/>
      <c r="W17" s="223"/>
      <c r="X17" s="223"/>
      <c r="Z17" s="224" t="s">
        <v>207</v>
      </c>
      <c r="AA17" s="230">
        <v>48624088</v>
      </c>
      <c r="AB17" s="243">
        <v>44562</v>
      </c>
      <c r="AC17" s="225">
        <v>548.66491099999996</v>
      </c>
      <c r="AE17" s="243">
        <v>44562</v>
      </c>
      <c r="AF17" s="225">
        <v>172.822993</v>
      </c>
      <c r="AH17" s="243">
        <v>44562</v>
      </c>
      <c r="AI17" s="225">
        <v>86.689920000000001</v>
      </c>
      <c r="AP17" s="230"/>
    </row>
    <row r="18" spans="1:42" ht="15" customHeight="1" x14ac:dyDescent="0.25">
      <c r="A18" s="223"/>
      <c r="B18" s="223"/>
      <c r="C18" s="223"/>
      <c r="D18" s="223"/>
      <c r="E18" s="223"/>
      <c r="F18" s="223"/>
      <c r="G18" s="223"/>
      <c r="H18" s="223"/>
      <c r="I18" s="223"/>
      <c r="J18" s="223"/>
      <c r="K18" s="223"/>
      <c r="L18" s="223"/>
      <c r="M18" s="223"/>
      <c r="N18" s="223"/>
      <c r="O18" s="223"/>
      <c r="P18" s="223"/>
      <c r="Q18" s="223"/>
      <c r="R18" s="223"/>
      <c r="S18" s="223"/>
      <c r="T18" s="223"/>
      <c r="U18" s="223"/>
      <c r="V18" s="223"/>
      <c r="W18" s="223"/>
      <c r="X18" s="223"/>
      <c r="Z18" s="224" t="s">
        <v>208</v>
      </c>
      <c r="AA18" s="230">
        <v>43594127</v>
      </c>
      <c r="AB18" s="243">
        <v>44593</v>
      </c>
      <c r="AC18" s="225">
        <v>552.14293599999996</v>
      </c>
      <c r="AE18" s="243">
        <v>44593</v>
      </c>
      <c r="AF18" s="225">
        <v>174.63856899999999</v>
      </c>
      <c r="AH18" s="243">
        <v>44593</v>
      </c>
      <c r="AI18" s="225">
        <v>88.001256999999995</v>
      </c>
      <c r="AP18" s="230"/>
    </row>
    <row r="19" spans="1:42" ht="15" customHeight="1" x14ac:dyDescent="0.25">
      <c r="A19" s="223"/>
      <c r="B19" s="223"/>
      <c r="C19" s="223"/>
      <c r="D19" s="223"/>
      <c r="E19" s="223"/>
      <c r="F19" s="223"/>
      <c r="G19" s="223"/>
      <c r="H19" s="223"/>
      <c r="I19" s="223"/>
      <c r="J19" s="223"/>
      <c r="K19" s="223"/>
      <c r="L19" s="223"/>
      <c r="M19" s="223"/>
      <c r="N19" s="223"/>
      <c r="O19" s="223"/>
      <c r="P19" s="223"/>
      <c r="Q19" s="223"/>
      <c r="R19" s="223"/>
      <c r="S19" s="223"/>
      <c r="T19" s="223"/>
      <c r="U19" s="223"/>
      <c r="V19" s="223"/>
      <c r="W19" s="223"/>
      <c r="X19" s="223"/>
      <c r="Z19" s="224" t="s">
        <v>209</v>
      </c>
      <c r="AA19" s="230">
        <v>43965686</v>
      </c>
      <c r="AB19" s="243">
        <v>44621</v>
      </c>
      <c r="AC19" s="225">
        <v>551.66938400000004</v>
      </c>
      <c r="AE19" s="243">
        <v>44621</v>
      </c>
      <c r="AF19" s="225">
        <v>175.33267499999999</v>
      </c>
      <c r="AH19" s="243">
        <v>44621</v>
      </c>
      <c r="AI19" s="225">
        <v>87.711380000000005</v>
      </c>
      <c r="AP19" s="230"/>
    </row>
    <row r="20" spans="1:42" ht="15" customHeight="1" x14ac:dyDescent="0.25">
      <c r="A20" s="223"/>
      <c r="B20" s="223"/>
      <c r="C20" s="223"/>
      <c r="D20" s="223"/>
      <c r="E20" s="223"/>
      <c r="F20" s="223"/>
      <c r="G20" s="223"/>
      <c r="H20" s="223"/>
      <c r="I20" s="223"/>
      <c r="J20" s="223"/>
      <c r="K20" s="223"/>
      <c r="L20" s="223"/>
      <c r="M20" s="223"/>
      <c r="N20" s="223"/>
      <c r="O20" s="223"/>
      <c r="P20" s="223"/>
      <c r="Q20" s="223"/>
      <c r="R20" s="223"/>
      <c r="S20" s="223"/>
      <c r="T20" s="223"/>
      <c r="U20" s="223"/>
      <c r="V20" s="223"/>
      <c r="W20" s="223"/>
      <c r="X20" s="223"/>
      <c r="AB20" s="243">
        <v>44652</v>
      </c>
      <c r="AC20" s="225">
        <v>554.72084099999995</v>
      </c>
      <c r="AE20" s="243">
        <v>44652</v>
      </c>
      <c r="AF20" s="225">
        <v>177.67643899999999</v>
      </c>
      <c r="AH20" s="243">
        <v>44652</v>
      </c>
      <c r="AI20" s="225">
        <v>88.352429000000001</v>
      </c>
      <c r="AP20" s="230"/>
    </row>
    <row r="21" spans="1:42" ht="15" customHeight="1" x14ac:dyDescent="0.25">
      <c r="A21" s="223"/>
      <c r="B21" s="223"/>
      <c r="C21" s="223"/>
      <c r="D21" s="223"/>
      <c r="E21" s="223"/>
      <c r="F21" s="223"/>
      <c r="G21" s="223"/>
      <c r="H21" s="223"/>
      <c r="I21" s="223"/>
      <c r="J21" s="223"/>
      <c r="K21" s="223"/>
      <c r="L21" s="223"/>
      <c r="M21" s="223"/>
      <c r="N21" s="223"/>
      <c r="O21" s="223"/>
      <c r="P21" s="223"/>
      <c r="Q21" s="223"/>
      <c r="R21" s="223"/>
      <c r="S21" s="223"/>
      <c r="T21" s="223"/>
      <c r="U21" s="223"/>
      <c r="V21" s="223"/>
      <c r="W21" s="223"/>
      <c r="X21" s="223"/>
      <c r="AB21" s="243">
        <v>44682</v>
      </c>
      <c r="AC21" s="225">
        <v>560.560295</v>
      </c>
      <c r="AE21" s="243">
        <v>44682</v>
      </c>
      <c r="AF21" s="225">
        <v>179.30379099999999</v>
      </c>
      <c r="AH21" s="243">
        <v>44682</v>
      </c>
      <c r="AI21" s="225">
        <v>89.661679000000007</v>
      </c>
    </row>
    <row r="22" spans="1:42" ht="15" customHeight="1" x14ac:dyDescent="0.25">
      <c r="A22" s="223"/>
      <c r="B22" s="223"/>
      <c r="C22" s="223"/>
      <c r="D22" s="223"/>
      <c r="E22" s="223"/>
      <c r="F22" s="223"/>
      <c r="G22" s="223"/>
      <c r="H22" s="223"/>
      <c r="I22" s="223"/>
      <c r="J22" s="223"/>
      <c r="K22" s="223"/>
      <c r="L22" s="223"/>
      <c r="M22" s="223"/>
      <c r="N22" s="223"/>
      <c r="O22" s="223"/>
      <c r="P22" s="223"/>
      <c r="Q22" s="223"/>
      <c r="R22" s="223"/>
      <c r="S22" s="223"/>
      <c r="T22" s="223"/>
      <c r="U22" s="223"/>
      <c r="V22" s="223"/>
      <c r="W22" s="223"/>
      <c r="X22" s="223"/>
      <c r="AB22" s="243">
        <v>44714</v>
      </c>
      <c r="AC22" s="225">
        <v>563.88575800000001</v>
      </c>
      <c r="AE22" s="243">
        <v>44714</v>
      </c>
      <c r="AF22" s="225">
        <v>180.98386099999999</v>
      </c>
      <c r="AH22" s="243">
        <v>44714</v>
      </c>
      <c r="AI22" s="225">
        <v>90.556487000000004</v>
      </c>
    </row>
    <row r="23" spans="1:42" ht="15" customHeight="1" x14ac:dyDescent="0.25">
      <c r="A23" s="223"/>
      <c r="B23" s="223"/>
      <c r="C23" s="223"/>
      <c r="D23" s="223"/>
      <c r="E23" s="223"/>
      <c r="F23" s="223"/>
      <c r="G23" s="223"/>
      <c r="H23" s="223"/>
      <c r="I23" s="223"/>
      <c r="J23" s="223"/>
      <c r="K23" s="223"/>
      <c r="L23" s="223"/>
      <c r="M23" s="223"/>
      <c r="N23" s="223"/>
      <c r="O23" s="223"/>
      <c r="P23" s="223"/>
      <c r="Q23" s="223"/>
      <c r="R23" s="223"/>
      <c r="S23" s="223"/>
      <c r="T23" s="223"/>
      <c r="U23" s="223"/>
      <c r="V23" s="223"/>
      <c r="W23" s="223"/>
      <c r="X23" s="223"/>
      <c r="AB23" s="243">
        <v>44746</v>
      </c>
      <c r="AC23" s="225">
        <v>565.98780199999999</v>
      </c>
      <c r="AE23" s="243">
        <v>44746</v>
      </c>
      <c r="AF23" s="225">
        <v>182.73262700000001</v>
      </c>
      <c r="AH23" s="243">
        <v>44746</v>
      </c>
      <c r="AI23" s="225">
        <v>90.760827000000006</v>
      </c>
    </row>
    <row r="24" spans="1:42" ht="15" customHeight="1" x14ac:dyDescent="0.25">
      <c r="A24" s="223"/>
      <c r="B24" s="223"/>
      <c r="C24" s="223"/>
      <c r="D24" s="223"/>
      <c r="E24" s="223"/>
      <c r="F24" s="223"/>
      <c r="G24" s="223"/>
      <c r="H24" s="223"/>
      <c r="I24" s="223"/>
      <c r="J24" s="223"/>
      <c r="K24" s="223"/>
      <c r="L24" s="223"/>
      <c r="M24" s="223"/>
      <c r="N24" s="223"/>
      <c r="O24" s="223"/>
      <c r="P24" s="223"/>
      <c r="Q24" s="223"/>
      <c r="R24" s="223"/>
      <c r="S24" s="223"/>
      <c r="T24" s="223"/>
      <c r="U24" s="223"/>
      <c r="V24" s="223"/>
      <c r="W24" s="223"/>
      <c r="X24" s="223"/>
      <c r="AB24" s="243">
        <v>44778</v>
      </c>
      <c r="AC24" s="225">
        <v>564.38430900000003</v>
      </c>
      <c r="AE24" s="243">
        <v>44778</v>
      </c>
      <c r="AF24" s="225">
        <v>181.57939099999999</v>
      </c>
      <c r="AH24" s="243">
        <v>44778</v>
      </c>
      <c r="AI24" s="225">
        <v>90.884389999999996</v>
      </c>
    </row>
    <row r="25" spans="1:42" ht="15" customHeight="1" x14ac:dyDescent="0.25">
      <c r="A25" s="223"/>
      <c r="B25" s="223"/>
      <c r="C25" s="223"/>
      <c r="D25" s="223"/>
      <c r="E25" s="223"/>
      <c r="F25" s="223"/>
      <c r="G25" s="223"/>
      <c r="H25" s="223"/>
      <c r="I25" s="223"/>
      <c r="J25" s="223"/>
      <c r="K25" s="223"/>
      <c r="L25" s="223"/>
      <c r="M25" s="223"/>
      <c r="N25" s="223"/>
      <c r="O25" s="223"/>
      <c r="P25" s="223"/>
      <c r="Q25" s="223"/>
      <c r="R25" s="223"/>
      <c r="S25" s="223"/>
      <c r="T25" s="223"/>
      <c r="U25" s="223"/>
      <c r="V25" s="223"/>
      <c r="W25" s="223"/>
      <c r="X25" s="223"/>
      <c r="AB25" s="248"/>
      <c r="AE25" s="248"/>
      <c r="AH25" s="248"/>
    </row>
    <row r="26" spans="1:42" ht="15" customHeight="1" x14ac:dyDescent="0.25">
      <c r="A26" s="223"/>
      <c r="B26" s="223"/>
      <c r="C26" s="223"/>
      <c r="D26" s="223"/>
      <c r="E26" s="223"/>
      <c r="F26" s="223"/>
      <c r="G26" s="223"/>
      <c r="H26" s="223"/>
      <c r="I26" s="223"/>
      <c r="J26" s="223"/>
      <c r="K26" s="223"/>
      <c r="L26" s="223"/>
      <c r="M26" s="223"/>
      <c r="N26" s="223"/>
      <c r="O26" s="223"/>
      <c r="P26" s="223"/>
      <c r="Q26" s="223"/>
      <c r="R26" s="223"/>
      <c r="S26" s="223"/>
      <c r="T26" s="223"/>
      <c r="U26" s="223"/>
      <c r="V26" s="223"/>
      <c r="W26" s="223"/>
      <c r="X26" s="223"/>
      <c r="AB26" s="248"/>
      <c r="AE26" s="248"/>
      <c r="AH26" s="248"/>
    </row>
    <row r="27" spans="1:42" ht="15" customHeight="1" x14ac:dyDescent="0.25">
      <c r="A27" s="223"/>
      <c r="B27" s="223"/>
      <c r="C27" s="223"/>
      <c r="D27" s="223"/>
      <c r="E27" s="223"/>
      <c r="F27" s="223"/>
      <c r="G27" s="223"/>
      <c r="H27" s="223"/>
      <c r="I27" s="223"/>
      <c r="J27" s="223"/>
      <c r="K27" s="223"/>
      <c r="L27" s="223"/>
      <c r="M27" s="223"/>
      <c r="N27" s="223"/>
      <c r="O27" s="223"/>
      <c r="P27" s="223"/>
      <c r="Q27" s="223"/>
      <c r="R27" s="223"/>
      <c r="S27" s="223"/>
      <c r="T27" s="223"/>
      <c r="U27" s="223"/>
      <c r="V27" s="223"/>
      <c r="W27" s="223"/>
      <c r="X27" s="223"/>
      <c r="AB27" s="248"/>
      <c r="AE27" s="248"/>
      <c r="AH27" s="248"/>
    </row>
    <row r="28" spans="1:42" ht="15" customHeight="1" x14ac:dyDescent="0.25">
      <c r="A28" s="223"/>
      <c r="B28" s="223"/>
      <c r="C28" s="223"/>
      <c r="D28" s="223"/>
      <c r="E28" s="223"/>
      <c r="F28" s="223"/>
      <c r="G28" s="223"/>
      <c r="H28" s="223"/>
      <c r="I28" s="223"/>
      <c r="J28" s="223"/>
      <c r="K28" s="223"/>
      <c r="L28" s="223"/>
      <c r="M28" s="223"/>
      <c r="N28" s="223"/>
      <c r="O28" s="223"/>
      <c r="P28" s="223"/>
      <c r="Q28" s="223"/>
      <c r="R28" s="223"/>
      <c r="S28" s="223"/>
      <c r="T28" s="223"/>
      <c r="U28" s="223"/>
      <c r="V28" s="223"/>
      <c r="W28" s="223"/>
      <c r="X28" s="223"/>
      <c r="AB28" s="248"/>
      <c r="AE28" s="248"/>
      <c r="AH28" s="248"/>
    </row>
    <row r="29" spans="1:42" ht="15" customHeight="1" x14ac:dyDescent="0.25">
      <c r="A29" s="223"/>
      <c r="B29" s="223"/>
      <c r="C29" s="223"/>
      <c r="D29" s="223"/>
      <c r="E29" s="223"/>
      <c r="F29" s="223"/>
      <c r="G29" s="223"/>
      <c r="H29" s="223"/>
      <c r="I29" s="223"/>
      <c r="J29" s="223"/>
      <c r="K29" s="223"/>
      <c r="L29" s="223"/>
      <c r="M29" s="223"/>
      <c r="N29" s="223"/>
      <c r="O29" s="223"/>
      <c r="P29" s="223"/>
      <c r="Q29" s="223"/>
      <c r="R29" s="223"/>
      <c r="S29" s="223"/>
      <c r="T29" s="223"/>
      <c r="U29" s="223"/>
      <c r="V29" s="223"/>
      <c r="W29" s="223"/>
      <c r="X29" s="223"/>
      <c r="AB29" s="248"/>
      <c r="AE29" s="248"/>
      <c r="AH29" s="248"/>
    </row>
    <row r="30" spans="1:42" ht="15" customHeight="1" x14ac:dyDescent="0.25">
      <c r="A30" s="223"/>
      <c r="B30" s="223"/>
      <c r="C30" s="223"/>
      <c r="D30" s="223"/>
      <c r="E30" s="223"/>
      <c r="F30" s="223"/>
      <c r="G30" s="223"/>
      <c r="H30" s="223"/>
      <c r="I30" s="223"/>
      <c r="J30" s="223"/>
      <c r="K30" s="223"/>
      <c r="L30" s="223"/>
      <c r="M30" s="223"/>
      <c r="N30" s="223"/>
      <c r="O30" s="223"/>
      <c r="P30" s="223"/>
      <c r="Q30" s="223"/>
      <c r="R30" s="223"/>
      <c r="S30" s="223"/>
      <c r="T30" s="223"/>
      <c r="U30" s="223"/>
      <c r="V30" s="223"/>
      <c r="W30" s="223"/>
      <c r="X30" s="223"/>
      <c r="AB30" s="248"/>
      <c r="AE30" s="248"/>
      <c r="AH30" s="248"/>
    </row>
    <row r="31" spans="1:42" ht="15" customHeight="1" x14ac:dyDescent="0.25">
      <c r="A31" s="223"/>
      <c r="B31" s="223"/>
      <c r="C31" s="223"/>
      <c r="D31" s="223"/>
      <c r="E31" s="223"/>
      <c r="F31" s="223"/>
      <c r="G31" s="223"/>
      <c r="H31" s="223"/>
      <c r="I31" s="223"/>
      <c r="J31" s="223"/>
      <c r="K31" s="223"/>
      <c r="L31" s="223"/>
      <c r="M31" s="223"/>
      <c r="N31" s="223"/>
      <c r="O31" s="223"/>
      <c r="P31" s="223"/>
      <c r="Q31" s="223"/>
      <c r="R31" s="223"/>
      <c r="S31" s="223"/>
      <c r="T31" s="223"/>
      <c r="U31" s="223"/>
      <c r="V31" s="223"/>
      <c r="W31" s="223"/>
      <c r="X31" s="223"/>
      <c r="AB31" s="248"/>
      <c r="AE31" s="248"/>
      <c r="AH31" s="248"/>
    </row>
    <row r="32" spans="1:42" ht="15" customHeight="1" x14ac:dyDescent="0.25">
      <c r="A32" s="223"/>
      <c r="B32" s="223"/>
      <c r="C32" s="223"/>
      <c r="D32" s="223"/>
      <c r="E32" s="223"/>
      <c r="F32" s="223"/>
      <c r="G32" s="223"/>
      <c r="H32" s="223"/>
      <c r="I32" s="223"/>
      <c r="J32" s="223"/>
      <c r="K32" s="223"/>
      <c r="L32" s="223"/>
      <c r="M32" s="223"/>
      <c r="N32" s="223"/>
      <c r="O32" s="223"/>
      <c r="P32" s="223"/>
      <c r="Q32" s="223"/>
      <c r="R32" s="223"/>
      <c r="S32" s="223"/>
      <c r="T32" s="223"/>
      <c r="U32" s="223"/>
      <c r="V32" s="223"/>
      <c r="W32" s="223"/>
      <c r="X32" s="223"/>
      <c r="AB32" s="248"/>
      <c r="AE32" s="248"/>
      <c r="AH32" s="248"/>
    </row>
    <row r="33" spans="1:42" ht="15" customHeight="1" x14ac:dyDescent="0.25">
      <c r="A33" s="223"/>
      <c r="B33" s="223"/>
      <c r="C33" s="223"/>
      <c r="D33" s="223"/>
      <c r="E33" s="223"/>
      <c r="F33" s="223"/>
      <c r="G33" s="223"/>
      <c r="H33" s="223"/>
      <c r="I33" s="223"/>
      <c r="J33" s="223"/>
      <c r="K33" s="223"/>
      <c r="L33" s="223"/>
      <c r="M33" s="223"/>
      <c r="N33" s="223"/>
      <c r="O33" s="223"/>
      <c r="P33" s="223"/>
      <c r="Q33" s="223"/>
      <c r="R33" s="223"/>
      <c r="S33" s="223"/>
      <c r="T33" s="223"/>
      <c r="U33" s="223"/>
      <c r="V33" s="223"/>
      <c r="W33" s="223"/>
      <c r="X33" s="223"/>
      <c r="Z33" s="228" t="s">
        <v>210</v>
      </c>
      <c r="AA33" s="228"/>
    </row>
    <row r="34" spans="1:42" ht="15" customHeight="1" x14ac:dyDescent="0.25">
      <c r="A34" s="223"/>
      <c r="B34" s="223"/>
      <c r="C34" s="223"/>
      <c r="D34" s="223"/>
      <c r="E34" s="223"/>
      <c r="F34" s="223"/>
      <c r="G34" s="223"/>
      <c r="H34" s="223"/>
      <c r="I34" s="223"/>
      <c r="J34" s="223"/>
      <c r="K34" s="223"/>
      <c r="L34" s="223"/>
      <c r="M34" s="223"/>
      <c r="N34" s="223"/>
      <c r="O34" s="223"/>
      <c r="P34" s="223"/>
      <c r="Q34" s="223"/>
      <c r="R34" s="223"/>
      <c r="S34" s="223"/>
      <c r="T34" s="223"/>
      <c r="U34" s="223"/>
      <c r="V34" s="223"/>
      <c r="W34" s="223"/>
      <c r="X34" s="223"/>
      <c r="AA34" s="229">
        <v>2019</v>
      </c>
      <c r="AB34" s="242" t="s">
        <v>210</v>
      </c>
      <c r="AE34" s="242" t="s">
        <v>211</v>
      </c>
      <c r="AH34" s="242" t="s">
        <v>229</v>
      </c>
      <c r="AP34" s="229">
        <v>2022</v>
      </c>
    </row>
    <row r="35" spans="1:42" ht="15" customHeight="1" thickBot="1" x14ac:dyDescent="0.3">
      <c r="A35" s="223"/>
      <c r="B35" s="223"/>
      <c r="C35" s="223"/>
      <c r="D35" s="223"/>
      <c r="E35" s="223"/>
      <c r="F35" s="223"/>
      <c r="G35" s="223"/>
      <c r="H35" s="223"/>
      <c r="I35" s="223"/>
      <c r="J35" s="223"/>
      <c r="K35" s="223"/>
      <c r="L35" s="223"/>
      <c r="M35" s="223"/>
      <c r="N35" s="223"/>
      <c r="O35" s="223"/>
      <c r="P35" s="223"/>
      <c r="Q35" s="223"/>
      <c r="R35" s="223"/>
      <c r="S35" s="223"/>
      <c r="T35" s="223"/>
      <c r="U35" s="223"/>
      <c r="V35" s="223"/>
      <c r="W35" s="223"/>
      <c r="X35" s="223"/>
      <c r="Z35" s="224" t="s">
        <v>198</v>
      </c>
      <c r="AA35" s="230">
        <v>21616722</v>
      </c>
      <c r="AP35" s="230">
        <v>1460985</v>
      </c>
    </row>
    <row r="36" spans="1:42" ht="15" customHeight="1" x14ac:dyDescent="0.25">
      <c r="A36" s="223"/>
      <c r="B36" s="223"/>
      <c r="C36" s="223"/>
      <c r="D36" s="223"/>
      <c r="E36" s="223"/>
      <c r="F36" s="223"/>
      <c r="G36" s="223"/>
      <c r="H36" s="223"/>
      <c r="I36" s="223"/>
      <c r="J36" s="223"/>
      <c r="K36" s="223"/>
      <c r="L36" s="223"/>
      <c r="M36" s="223"/>
      <c r="N36" s="223"/>
      <c r="O36" s="223"/>
      <c r="P36" s="223"/>
      <c r="Q36" s="223"/>
      <c r="R36" s="223"/>
      <c r="S36" s="223"/>
      <c r="T36" s="223"/>
      <c r="U36" s="223"/>
      <c r="V36" s="223"/>
      <c r="W36" s="223"/>
      <c r="X36" s="223"/>
      <c r="Z36" s="224" t="s">
        <v>199</v>
      </c>
      <c r="AA36" s="230">
        <v>21387737</v>
      </c>
      <c r="AB36" s="243">
        <v>44317</v>
      </c>
      <c r="AC36" s="225">
        <v>271.17265500000002</v>
      </c>
      <c r="AE36" s="243">
        <v>44317</v>
      </c>
      <c r="AF36" s="225">
        <v>199.80040500000001</v>
      </c>
      <c r="AH36" s="243">
        <v>44317</v>
      </c>
      <c r="AI36" s="225">
        <v>17.345535000000002</v>
      </c>
      <c r="AK36" s="244" t="s">
        <v>220</v>
      </c>
      <c r="AL36" s="245">
        <v>2022</v>
      </c>
      <c r="AP36" s="230">
        <v>1349473</v>
      </c>
    </row>
    <row r="37" spans="1:42" ht="15" customHeight="1" thickBot="1" x14ac:dyDescent="0.3">
      <c r="A37" s="223"/>
      <c r="B37" s="223"/>
      <c r="C37" s="223"/>
      <c r="D37" s="223"/>
      <c r="E37" s="223"/>
      <c r="F37" s="223"/>
      <c r="G37" s="223"/>
      <c r="H37" s="223"/>
      <c r="I37" s="223"/>
      <c r="J37" s="223"/>
      <c r="K37" s="223"/>
      <c r="L37" s="223"/>
      <c r="M37" s="223"/>
      <c r="N37" s="223"/>
      <c r="O37" s="223"/>
      <c r="P37" s="223"/>
      <c r="Q37" s="223"/>
      <c r="R37" s="223"/>
      <c r="S37" s="223"/>
      <c r="T37" s="223"/>
      <c r="U37" s="223"/>
      <c r="V37" s="223"/>
      <c r="W37" s="223"/>
      <c r="X37" s="223"/>
      <c r="Z37" s="224" t="s">
        <v>200</v>
      </c>
      <c r="AA37" s="230">
        <v>23910619</v>
      </c>
      <c r="AB37" s="243">
        <v>44348</v>
      </c>
      <c r="AC37" s="225">
        <v>274.06256999999999</v>
      </c>
      <c r="AE37" s="243">
        <v>44348</v>
      </c>
      <c r="AF37" s="225">
        <v>201.31011799999999</v>
      </c>
      <c r="AH37" s="243">
        <v>44348</v>
      </c>
      <c r="AI37" s="225">
        <v>17.552098999999998</v>
      </c>
      <c r="AK37" s="246" t="s">
        <v>230</v>
      </c>
      <c r="AL37" s="247">
        <v>2021</v>
      </c>
      <c r="AP37" s="230">
        <v>1386654</v>
      </c>
    </row>
    <row r="38" spans="1:42" ht="15" customHeight="1" x14ac:dyDescent="0.25">
      <c r="A38" s="223"/>
      <c r="B38" s="223"/>
      <c r="C38" s="223"/>
      <c r="D38" s="223"/>
      <c r="E38" s="223"/>
      <c r="F38" s="223"/>
      <c r="G38" s="223"/>
      <c r="H38" s="223"/>
      <c r="I38" s="223"/>
      <c r="J38" s="223"/>
      <c r="K38" s="223"/>
      <c r="L38" s="223"/>
      <c r="M38" s="223"/>
      <c r="N38" s="223"/>
      <c r="O38" s="223"/>
      <c r="P38" s="223"/>
      <c r="Q38" s="223"/>
      <c r="R38" s="223"/>
      <c r="S38" s="223"/>
      <c r="T38" s="223"/>
      <c r="U38" s="223"/>
      <c r="V38" s="223"/>
      <c r="W38" s="223"/>
      <c r="X38" s="223"/>
      <c r="Z38" s="224" t="s">
        <v>201</v>
      </c>
      <c r="AA38" s="230">
        <v>23932607</v>
      </c>
      <c r="AB38" s="243">
        <v>44378</v>
      </c>
      <c r="AC38" s="225">
        <v>275.44546300000002</v>
      </c>
      <c r="AE38" s="243">
        <v>44378</v>
      </c>
      <c r="AF38" s="225">
        <v>201.99906300000001</v>
      </c>
      <c r="AH38" s="243">
        <v>44378</v>
      </c>
      <c r="AI38" s="225">
        <v>17.700386000000002</v>
      </c>
      <c r="AP38" s="230">
        <v>1474935</v>
      </c>
    </row>
    <row r="39" spans="1:42" ht="15" customHeight="1" x14ac:dyDescent="0.25">
      <c r="A39" s="223"/>
      <c r="B39" s="223"/>
      <c r="C39" s="223"/>
      <c r="D39" s="223"/>
      <c r="E39" s="223"/>
      <c r="F39" s="223"/>
      <c r="G39" s="223"/>
      <c r="H39" s="223"/>
      <c r="I39" s="223"/>
      <c r="J39" s="223"/>
      <c r="K39" s="223"/>
      <c r="L39" s="223"/>
      <c r="M39" s="223"/>
      <c r="N39" s="223"/>
      <c r="O39" s="223"/>
      <c r="P39" s="223"/>
      <c r="Q39" s="223"/>
      <c r="R39" s="223"/>
      <c r="S39" s="223"/>
      <c r="T39" s="223"/>
      <c r="U39" s="223"/>
      <c r="V39" s="223"/>
      <c r="W39" s="223"/>
      <c r="X39" s="223"/>
      <c r="Z39" s="224" t="s">
        <v>202</v>
      </c>
      <c r="AA39" s="230">
        <v>25421795</v>
      </c>
      <c r="AB39" s="243">
        <v>44409</v>
      </c>
      <c r="AC39" s="225">
        <v>276.747367</v>
      </c>
      <c r="AE39" s="243">
        <v>44409</v>
      </c>
      <c r="AF39" s="225">
        <v>202.157746</v>
      </c>
      <c r="AH39" s="243">
        <v>44409</v>
      </c>
      <c r="AI39" s="225">
        <v>17.774260999999999</v>
      </c>
      <c r="AP39" s="230">
        <v>1604300</v>
      </c>
    </row>
    <row r="40" spans="1:42" ht="15" customHeight="1" x14ac:dyDescent="0.25">
      <c r="A40" s="223"/>
      <c r="B40" s="223"/>
      <c r="C40" s="223"/>
      <c r="D40" s="223"/>
      <c r="E40" s="223"/>
      <c r="F40" s="223"/>
      <c r="G40" s="223"/>
      <c r="H40" s="223"/>
      <c r="I40" s="223"/>
      <c r="J40" s="223"/>
      <c r="K40" s="223"/>
      <c r="L40" s="223"/>
      <c r="M40" s="223"/>
      <c r="N40" s="223"/>
      <c r="O40" s="223"/>
      <c r="P40" s="223"/>
      <c r="Q40" s="223"/>
      <c r="R40" s="223"/>
      <c r="S40" s="223"/>
      <c r="T40" s="223"/>
      <c r="U40" s="223"/>
      <c r="V40" s="223"/>
      <c r="W40" s="223"/>
      <c r="X40" s="223"/>
      <c r="Z40" s="224" t="s">
        <v>203</v>
      </c>
      <c r="AA40" s="230">
        <v>23125768</v>
      </c>
      <c r="AB40" s="243">
        <v>44440</v>
      </c>
      <c r="AC40" s="225">
        <v>277.17386299999998</v>
      </c>
      <c r="AE40" s="243">
        <v>44440</v>
      </c>
      <c r="AF40" s="225">
        <v>201.62899400000001</v>
      </c>
      <c r="AH40" s="243">
        <v>44440</v>
      </c>
      <c r="AI40" s="225">
        <v>17.816631999999998</v>
      </c>
      <c r="AP40" s="230">
        <v>1474713</v>
      </c>
    </row>
    <row r="41" spans="1:42" ht="15" customHeight="1" x14ac:dyDescent="0.25">
      <c r="A41" s="223"/>
      <c r="B41" s="223"/>
      <c r="C41" s="223"/>
      <c r="D41" s="223"/>
      <c r="E41" s="223"/>
      <c r="F41" s="223"/>
      <c r="G41" s="223"/>
      <c r="H41" s="223"/>
      <c r="I41" s="223"/>
      <c r="J41" s="223"/>
      <c r="K41" s="223"/>
      <c r="L41" s="223"/>
      <c r="M41" s="223"/>
      <c r="N41" s="223"/>
      <c r="O41" s="223"/>
      <c r="P41" s="223"/>
      <c r="Q41" s="223"/>
      <c r="R41" s="223"/>
      <c r="S41" s="223"/>
      <c r="T41" s="223"/>
      <c r="U41" s="223"/>
      <c r="V41" s="223"/>
      <c r="W41" s="223"/>
      <c r="X41" s="223"/>
      <c r="Z41" s="224" t="s">
        <v>204</v>
      </c>
      <c r="AA41" s="230">
        <v>24306034</v>
      </c>
      <c r="AB41" s="243">
        <v>44470</v>
      </c>
      <c r="AC41" s="225">
        <v>276.67334599999998</v>
      </c>
      <c r="AE41" s="243">
        <v>44470</v>
      </c>
      <c r="AF41" s="225">
        <v>200.251473</v>
      </c>
      <c r="AH41" s="243">
        <v>44470</v>
      </c>
      <c r="AI41" s="225">
        <v>17.741454999999998</v>
      </c>
      <c r="AP41" s="230">
        <v>1518965</v>
      </c>
    </row>
    <row r="42" spans="1:42" ht="15" customHeight="1" x14ac:dyDescent="0.25">
      <c r="A42" s="223"/>
      <c r="B42" s="223"/>
      <c r="C42" s="223"/>
      <c r="D42" s="223"/>
      <c r="E42" s="223"/>
      <c r="F42" s="223"/>
      <c r="G42" s="223"/>
      <c r="H42" s="223"/>
      <c r="I42" s="223"/>
      <c r="J42" s="223"/>
      <c r="K42" s="223"/>
      <c r="L42" s="223"/>
      <c r="M42" s="223"/>
      <c r="N42" s="223"/>
      <c r="O42" s="223"/>
      <c r="P42" s="223"/>
      <c r="Q42" s="223"/>
      <c r="R42" s="223"/>
      <c r="S42" s="223"/>
      <c r="T42" s="223"/>
      <c r="U42" s="223"/>
      <c r="V42" s="223"/>
      <c r="W42" s="223"/>
      <c r="X42" s="223"/>
      <c r="Z42" s="224" t="s">
        <v>205</v>
      </c>
      <c r="AA42" s="230">
        <v>21902550</v>
      </c>
      <c r="AB42" s="243">
        <v>44501</v>
      </c>
      <c r="AC42" s="225">
        <v>276.22528</v>
      </c>
      <c r="AE42" s="243">
        <v>44501</v>
      </c>
      <c r="AF42" s="225">
        <v>198.95327700000001</v>
      </c>
      <c r="AH42" s="243">
        <v>44501</v>
      </c>
      <c r="AI42" s="225">
        <v>17.724955000000001</v>
      </c>
      <c r="AP42" s="230"/>
    </row>
    <row r="43" spans="1:42" ht="15" customHeight="1" x14ac:dyDescent="0.25">
      <c r="A43" s="223"/>
      <c r="B43" s="223"/>
      <c r="C43" s="223"/>
      <c r="D43" s="223"/>
      <c r="E43" s="223"/>
      <c r="F43" s="223"/>
      <c r="G43" s="223"/>
      <c r="H43" s="223"/>
      <c r="I43" s="223"/>
      <c r="J43" s="223"/>
      <c r="K43" s="223"/>
      <c r="L43" s="223"/>
      <c r="M43" s="223"/>
      <c r="N43" s="223"/>
      <c r="O43" s="223"/>
      <c r="P43" s="223"/>
      <c r="Q43" s="223"/>
      <c r="R43" s="223"/>
      <c r="S43" s="223"/>
      <c r="T43" s="223"/>
      <c r="U43" s="223"/>
      <c r="V43" s="223"/>
      <c r="W43" s="223"/>
      <c r="X43" s="223"/>
      <c r="Z43" s="224" t="s">
        <v>206</v>
      </c>
      <c r="AA43" s="230">
        <v>21969911</v>
      </c>
      <c r="AB43" s="243">
        <v>44531</v>
      </c>
      <c r="AC43" s="225">
        <v>276.19818800000002</v>
      </c>
      <c r="AE43" s="243">
        <v>44531</v>
      </c>
      <c r="AF43" s="225">
        <v>197.95181099999999</v>
      </c>
      <c r="AH43" s="243">
        <v>44531</v>
      </c>
      <c r="AI43" s="225">
        <v>17.709254999999999</v>
      </c>
      <c r="AP43" s="230"/>
    </row>
    <row r="44" spans="1:42" ht="15" customHeight="1" x14ac:dyDescent="0.25">
      <c r="A44" s="223"/>
      <c r="B44" s="223"/>
      <c r="C44" s="223"/>
      <c r="D44" s="223"/>
      <c r="E44" s="223"/>
      <c r="F44" s="223"/>
      <c r="G44" s="223"/>
      <c r="H44" s="223"/>
      <c r="I44" s="223"/>
      <c r="J44" s="223"/>
      <c r="K44" s="223"/>
      <c r="L44" s="223"/>
      <c r="M44" s="223"/>
      <c r="N44" s="223"/>
      <c r="O44" s="223"/>
      <c r="P44" s="223"/>
      <c r="Q44" s="223"/>
      <c r="R44" s="223"/>
      <c r="S44" s="223"/>
      <c r="T44" s="223"/>
      <c r="U44" s="223"/>
      <c r="V44" s="223"/>
      <c r="W44" s="223"/>
      <c r="X44" s="223"/>
      <c r="Z44" s="224" t="s">
        <v>207</v>
      </c>
      <c r="AA44" s="230">
        <v>23848860</v>
      </c>
      <c r="AB44" s="243">
        <v>44562</v>
      </c>
      <c r="AC44" s="225">
        <v>276.49715800000001</v>
      </c>
      <c r="AE44" s="243">
        <v>44562</v>
      </c>
      <c r="AF44" s="225">
        <v>197.236662</v>
      </c>
      <c r="AH44" s="243">
        <v>44562</v>
      </c>
      <c r="AI44" s="225">
        <v>17.683085999999999</v>
      </c>
      <c r="AP44" s="230"/>
    </row>
    <row r="45" spans="1:42" ht="15" customHeight="1" x14ac:dyDescent="0.25">
      <c r="A45" s="223"/>
      <c r="B45" s="223"/>
      <c r="C45" s="223"/>
      <c r="D45" s="223"/>
      <c r="E45" s="223"/>
      <c r="F45" s="223"/>
      <c r="G45" s="223"/>
      <c r="H45" s="223"/>
      <c r="I45" s="223"/>
      <c r="J45" s="223"/>
      <c r="K45" s="223"/>
      <c r="L45" s="223"/>
      <c r="M45" s="223"/>
      <c r="N45" s="223"/>
      <c r="O45" s="223"/>
      <c r="P45" s="223"/>
      <c r="Q45" s="223"/>
      <c r="R45" s="223"/>
      <c r="S45" s="223"/>
      <c r="T45" s="223"/>
      <c r="U45" s="223"/>
      <c r="V45" s="223"/>
      <c r="W45" s="223"/>
      <c r="X45" s="223"/>
      <c r="Z45" s="224" t="s">
        <v>208</v>
      </c>
      <c r="AA45" s="230">
        <v>21694089</v>
      </c>
      <c r="AB45" s="243">
        <v>44593</v>
      </c>
      <c r="AC45" s="225">
        <v>276.41863699999999</v>
      </c>
      <c r="AE45" s="243">
        <v>44593</v>
      </c>
      <c r="AF45" s="225">
        <v>196.424744</v>
      </c>
      <c r="AH45" s="243">
        <v>44593</v>
      </c>
      <c r="AI45" s="225">
        <v>17.665714000000001</v>
      </c>
      <c r="AP45" s="230"/>
    </row>
    <row r="46" spans="1:42" ht="15" customHeight="1" x14ac:dyDescent="0.25">
      <c r="A46" s="223"/>
      <c r="B46" s="223"/>
      <c r="C46" s="223"/>
      <c r="D46" s="223"/>
      <c r="E46" s="223"/>
      <c r="F46" s="223"/>
      <c r="G46" s="223"/>
      <c r="H46" s="223"/>
      <c r="I46" s="223"/>
      <c r="J46" s="223"/>
      <c r="K46" s="223"/>
      <c r="L46" s="223"/>
      <c r="M46" s="223"/>
      <c r="N46" s="223"/>
      <c r="O46" s="223"/>
      <c r="P46" s="223"/>
      <c r="Q46" s="223"/>
      <c r="R46" s="223"/>
      <c r="S46" s="223"/>
      <c r="T46" s="223"/>
      <c r="U46" s="223"/>
      <c r="V46" s="223"/>
      <c r="W46" s="223"/>
      <c r="X46" s="223"/>
      <c r="Z46" s="224" t="s">
        <v>209</v>
      </c>
      <c r="AA46" s="230">
        <v>20944890</v>
      </c>
      <c r="AB46" s="243">
        <v>44621</v>
      </c>
      <c r="AC46" s="225">
        <v>275.33436399999999</v>
      </c>
      <c r="AE46" s="243">
        <v>44621</v>
      </c>
      <c r="AF46" s="225">
        <v>195.23077799999999</v>
      </c>
      <c r="AH46" s="243">
        <v>44621</v>
      </c>
      <c r="AI46" s="225">
        <v>17.569132</v>
      </c>
      <c r="AP46" s="230"/>
    </row>
    <row r="47" spans="1:42" ht="15" customHeight="1" x14ac:dyDescent="0.25">
      <c r="A47" s="223"/>
      <c r="B47" s="223"/>
      <c r="C47" s="223"/>
      <c r="D47" s="223"/>
      <c r="E47" s="223"/>
      <c r="F47" s="223"/>
      <c r="G47" s="223"/>
      <c r="H47" s="223"/>
      <c r="I47" s="223"/>
      <c r="J47" s="223"/>
      <c r="K47" s="223"/>
      <c r="L47" s="223"/>
      <c r="M47" s="223"/>
      <c r="N47" s="223"/>
      <c r="O47" s="223"/>
      <c r="P47" s="223"/>
      <c r="Q47" s="223"/>
      <c r="R47" s="223"/>
      <c r="S47" s="223"/>
      <c r="T47" s="223"/>
      <c r="U47" s="223"/>
      <c r="V47" s="223"/>
      <c r="W47" s="223"/>
      <c r="X47" s="223"/>
      <c r="AB47" s="243">
        <v>44652</v>
      </c>
      <c r="AC47" s="225">
        <v>275.10316799999998</v>
      </c>
      <c r="AE47" s="243">
        <v>44652</v>
      </c>
      <c r="AF47" s="225">
        <v>194.50659300000001</v>
      </c>
      <c r="AH47" s="243">
        <v>44652</v>
      </c>
      <c r="AI47" s="225">
        <v>17.545867999999999</v>
      </c>
      <c r="AP47" s="230"/>
    </row>
    <row r="48" spans="1:42" ht="15" customHeight="1" x14ac:dyDescent="0.25">
      <c r="A48" s="223"/>
      <c r="B48" s="223"/>
      <c r="C48" s="223"/>
      <c r="D48" s="223"/>
      <c r="E48" s="223"/>
      <c r="F48" s="223"/>
      <c r="G48" s="223"/>
      <c r="H48" s="223"/>
      <c r="I48" s="223"/>
      <c r="J48" s="223"/>
      <c r="K48" s="223"/>
      <c r="L48" s="223"/>
      <c r="M48" s="223"/>
      <c r="N48" s="223"/>
      <c r="O48" s="223"/>
      <c r="P48" s="223"/>
      <c r="Q48" s="223"/>
      <c r="R48" s="223"/>
      <c r="S48" s="223"/>
      <c r="T48" s="223"/>
      <c r="U48" s="223"/>
      <c r="V48" s="223"/>
      <c r="W48" s="223"/>
      <c r="X48" s="223"/>
      <c r="AB48" s="243">
        <v>44682</v>
      </c>
      <c r="AC48" s="225">
        <v>277.74408499999998</v>
      </c>
      <c r="AE48" s="243">
        <v>44682</v>
      </c>
      <c r="AF48" s="225">
        <v>195.98914300000001</v>
      </c>
      <c r="AH48" s="243">
        <v>44682</v>
      </c>
      <c r="AI48" s="225">
        <v>17.715394</v>
      </c>
    </row>
    <row r="49" spans="1:35" ht="15" customHeight="1" x14ac:dyDescent="0.25">
      <c r="A49" s="223"/>
      <c r="B49" s="223"/>
      <c r="C49" s="223"/>
      <c r="D49" s="223"/>
      <c r="E49" s="223"/>
      <c r="F49" s="223"/>
      <c r="G49" s="223"/>
      <c r="H49" s="223"/>
      <c r="I49" s="223"/>
      <c r="J49" s="223"/>
      <c r="K49" s="223"/>
      <c r="L49" s="223"/>
      <c r="M49" s="223"/>
      <c r="N49" s="223"/>
      <c r="O49" s="223"/>
      <c r="P49" s="223"/>
      <c r="Q49" s="223"/>
      <c r="R49" s="223"/>
      <c r="S49" s="223"/>
      <c r="T49" s="223"/>
      <c r="U49" s="223"/>
      <c r="V49" s="223"/>
      <c r="W49" s="223"/>
      <c r="X49" s="223"/>
      <c r="AB49" s="243">
        <v>44714</v>
      </c>
      <c r="AC49" s="225">
        <v>278.24818900000002</v>
      </c>
      <c r="AE49" s="243">
        <v>44714</v>
      </c>
      <c r="AF49" s="225">
        <v>195.573759</v>
      </c>
      <c r="AH49" s="243">
        <v>44714</v>
      </c>
      <c r="AI49" s="225">
        <v>17.711227999999998</v>
      </c>
    </row>
    <row r="50" spans="1:35" ht="15" customHeight="1" x14ac:dyDescent="0.25">
      <c r="A50" s="223"/>
      <c r="B50" s="223"/>
      <c r="C50" s="223"/>
      <c r="D50" s="223"/>
      <c r="E50" s="223"/>
      <c r="F50" s="223"/>
      <c r="G50" s="223"/>
      <c r="H50" s="223"/>
      <c r="I50" s="223"/>
      <c r="J50" s="223"/>
      <c r="K50" s="223"/>
      <c r="L50" s="223"/>
      <c r="M50" s="223"/>
      <c r="N50" s="223"/>
      <c r="O50" s="223"/>
      <c r="P50" s="223"/>
      <c r="Q50" s="223"/>
      <c r="R50" s="223"/>
      <c r="S50" s="223"/>
      <c r="T50" s="223"/>
      <c r="U50" s="223"/>
      <c r="V50" s="223"/>
      <c r="W50" s="223"/>
      <c r="X50" s="223"/>
      <c r="AB50" s="243">
        <v>44746</v>
      </c>
      <c r="AC50" s="225">
        <v>278.14271100000002</v>
      </c>
      <c r="AE50" s="243">
        <v>44746</v>
      </c>
      <c r="AF50" s="225">
        <v>194.94725399999999</v>
      </c>
      <c r="AH50" s="243">
        <v>44746</v>
      </c>
      <c r="AI50" s="225">
        <v>17.676144000000001</v>
      </c>
    </row>
    <row r="51" spans="1:35" ht="15" customHeight="1" x14ac:dyDescent="0.25">
      <c r="A51" s="223"/>
      <c r="B51" s="223"/>
      <c r="C51" s="223"/>
      <c r="D51" s="223"/>
      <c r="E51" s="223"/>
      <c r="F51" s="223"/>
      <c r="G51" s="223"/>
      <c r="H51" s="223"/>
      <c r="I51" s="223"/>
      <c r="J51" s="223"/>
      <c r="K51" s="223"/>
      <c r="L51" s="223"/>
      <c r="M51" s="223"/>
      <c r="N51" s="223"/>
      <c r="O51" s="223"/>
      <c r="P51" s="223"/>
      <c r="Q51" s="223"/>
      <c r="R51" s="223"/>
      <c r="S51" s="223"/>
      <c r="T51" s="223"/>
      <c r="U51" s="223"/>
      <c r="V51" s="223"/>
      <c r="W51" s="223"/>
      <c r="X51" s="223"/>
      <c r="AB51" s="243">
        <v>44778</v>
      </c>
      <c r="AC51" s="225">
        <v>277.53878700000001</v>
      </c>
      <c r="AE51" s="243">
        <v>44778</v>
      </c>
      <c r="AF51" s="225">
        <v>194.333505</v>
      </c>
      <c r="AH51" s="243">
        <v>44778</v>
      </c>
      <c r="AI51" s="225">
        <v>17.681687</v>
      </c>
    </row>
    <row r="52" spans="1:35" ht="15" customHeight="1" x14ac:dyDescent="0.25">
      <c r="A52" s="223"/>
      <c r="B52" s="223"/>
      <c r="C52" s="223"/>
      <c r="D52" s="223"/>
      <c r="E52" s="223"/>
      <c r="F52" s="223"/>
      <c r="G52" s="223"/>
      <c r="H52" s="223"/>
      <c r="I52" s="223"/>
      <c r="J52" s="223"/>
      <c r="K52" s="223"/>
      <c r="L52" s="223"/>
      <c r="M52" s="223"/>
      <c r="N52" s="223"/>
      <c r="O52" s="223"/>
      <c r="P52" s="223"/>
      <c r="Q52" s="223"/>
      <c r="R52" s="223"/>
      <c r="S52" s="223"/>
      <c r="T52" s="223"/>
      <c r="U52" s="223"/>
      <c r="V52" s="223"/>
      <c r="W52" s="223"/>
      <c r="X52" s="223"/>
      <c r="AB52" s="248"/>
      <c r="AE52" s="248"/>
      <c r="AH52" s="248"/>
    </row>
    <row r="53" spans="1:35" ht="15" customHeight="1" x14ac:dyDescent="0.25">
      <c r="A53" s="223"/>
      <c r="B53" s="223"/>
      <c r="C53" s="223"/>
      <c r="D53" s="223"/>
      <c r="E53" s="223"/>
      <c r="F53" s="223"/>
      <c r="G53" s="223"/>
      <c r="H53" s="223"/>
      <c r="I53" s="223"/>
      <c r="J53" s="223"/>
      <c r="K53" s="223"/>
      <c r="L53" s="223"/>
      <c r="M53" s="223"/>
      <c r="N53" s="223"/>
      <c r="O53" s="223"/>
      <c r="P53" s="223"/>
      <c r="Q53" s="223"/>
      <c r="R53" s="223"/>
      <c r="S53" s="223"/>
      <c r="T53" s="223"/>
      <c r="U53" s="223"/>
      <c r="V53" s="223"/>
      <c r="W53" s="223"/>
      <c r="X53" s="223"/>
      <c r="AB53" s="248"/>
      <c r="AE53" s="248"/>
      <c r="AH53" s="248"/>
    </row>
    <row r="54" spans="1:35" ht="15" customHeight="1" x14ac:dyDescent="0.25">
      <c r="A54" s="223"/>
      <c r="B54" s="223"/>
      <c r="C54" s="223"/>
      <c r="D54" s="223"/>
      <c r="E54" s="223"/>
      <c r="F54" s="223"/>
      <c r="G54" s="223"/>
      <c r="H54" s="223"/>
      <c r="I54" s="223"/>
      <c r="J54" s="223"/>
      <c r="K54" s="223"/>
      <c r="L54" s="223"/>
      <c r="M54" s="223"/>
      <c r="N54" s="223"/>
      <c r="O54" s="223"/>
      <c r="P54" s="223"/>
      <c r="Q54" s="223"/>
      <c r="R54" s="223"/>
      <c r="S54" s="223"/>
      <c r="T54" s="223"/>
      <c r="U54" s="223"/>
      <c r="V54" s="223"/>
      <c r="W54" s="223"/>
      <c r="X54" s="223"/>
      <c r="Z54" s="230"/>
      <c r="AA54" s="230"/>
      <c r="AB54" s="248"/>
      <c r="AE54" s="248"/>
      <c r="AH54" s="248"/>
    </row>
    <row r="55" spans="1:35" ht="15" customHeight="1" x14ac:dyDescent="0.25">
      <c r="A55" s="223"/>
      <c r="B55" s="223"/>
      <c r="C55" s="223"/>
      <c r="D55" s="223"/>
      <c r="E55" s="223"/>
      <c r="F55" s="223"/>
      <c r="G55" s="223"/>
      <c r="H55" s="223"/>
      <c r="I55" s="223"/>
      <c r="J55" s="223"/>
      <c r="K55" s="223"/>
      <c r="L55" s="223"/>
      <c r="M55" s="223"/>
      <c r="N55" s="223"/>
      <c r="O55" s="223"/>
      <c r="P55" s="223"/>
      <c r="Q55" s="223"/>
      <c r="R55" s="223"/>
      <c r="S55" s="223"/>
      <c r="T55" s="223"/>
      <c r="U55" s="223"/>
      <c r="V55" s="223"/>
      <c r="W55" s="223"/>
      <c r="X55" s="223"/>
      <c r="Z55" s="230"/>
      <c r="AA55" s="230"/>
      <c r="AB55" s="248"/>
      <c r="AE55" s="248"/>
      <c r="AH55" s="248"/>
    </row>
    <row r="56" spans="1:35" ht="15" customHeight="1" x14ac:dyDescent="0.25">
      <c r="A56" s="223"/>
      <c r="B56" s="223"/>
      <c r="C56" s="223"/>
      <c r="D56" s="223"/>
      <c r="E56" s="223"/>
      <c r="F56" s="223"/>
      <c r="G56" s="223"/>
      <c r="H56" s="223"/>
      <c r="I56" s="223"/>
      <c r="J56" s="223"/>
      <c r="K56" s="223"/>
      <c r="L56" s="223"/>
      <c r="M56" s="223"/>
      <c r="N56" s="223"/>
      <c r="O56" s="223"/>
      <c r="P56" s="223"/>
      <c r="Q56" s="223"/>
      <c r="R56" s="223"/>
      <c r="S56" s="223"/>
      <c r="T56" s="223"/>
      <c r="U56" s="223"/>
      <c r="V56" s="223"/>
      <c r="W56" s="223"/>
      <c r="X56" s="223"/>
      <c r="Z56" s="230"/>
      <c r="AA56" s="230"/>
      <c r="AB56" s="248"/>
      <c r="AE56" s="248"/>
      <c r="AH56" s="248"/>
    </row>
    <row r="57" spans="1:35" ht="15" customHeight="1" x14ac:dyDescent="0.25">
      <c r="A57" s="223"/>
      <c r="B57" s="223"/>
      <c r="C57" s="223"/>
      <c r="D57" s="223"/>
      <c r="E57" s="223"/>
      <c r="F57" s="223"/>
      <c r="G57" s="223"/>
      <c r="H57" s="223"/>
      <c r="I57" s="223"/>
      <c r="J57" s="223"/>
      <c r="K57" s="223"/>
      <c r="L57" s="223"/>
      <c r="M57" s="223"/>
      <c r="N57" s="223"/>
      <c r="O57" s="223"/>
      <c r="P57" s="223"/>
      <c r="Q57" s="223"/>
      <c r="R57" s="223"/>
      <c r="S57" s="223"/>
      <c r="T57" s="223"/>
      <c r="U57" s="223"/>
      <c r="V57" s="223"/>
      <c r="W57" s="223"/>
      <c r="X57" s="223"/>
      <c r="Z57" s="230"/>
      <c r="AA57" s="230"/>
      <c r="AB57" s="248"/>
      <c r="AH57" s="248"/>
    </row>
    <row r="58" spans="1:35" ht="15" customHeight="1" x14ac:dyDescent="0.25">
      <c r="A58" s="223"/>
      <c r="B58" s="223"/>
      <c r="C58" s="223"/>
      <c r="D58" s="223"/>
      <c r="E58" s="223"/>
      <c r="F58" s="223"/>
      <c r="G58" s="223"/>
      <c r="H58" s="223"/>
      <c r="I58" s="223"/>
      <c r="J58" s="223"/>
      <c r="K58" s="223"/>
      <c r="L58" s="223"/>
      <c r="M58" s="223"/>
      <c r="N58" s="223"/>
      <c r="O58" s="223"/>
      <c r="P58" s="223"/>
      <c r="Q58" s="223"/>
      <c r="R58" s="223"/>
      <c r="S58" s="223"/>
      <c r="T58" s="223"/>
      <c r="U58" s="223"/>
      <c r="V58" s="223"/>
      <c r="W58" s="223"/>
      <c r="X58" s="223"/>
      <c r="Z58" s="230"/>
      <c r="AA58" s="230"/>
      <c r="AH58" s="248"/>
    </row>
    <row r="59" spans="1:35" ht="15" customHeight="1" x14ac:dyDescent="0.25">
      <c r="A59" s="223"/>
      <c r="B59" s="223"/>
      <c r="C59" s="223"/>
      <c r="D59" s="223"/>
      <c r="E59" s="223"/>
      <c r="F59" s="223"/>
      <c r="G59" s="223"/>
      <c r="H59" s="223"/>
      <c r="I59" s="223"/>
      <c r="J59" s="223"/>
      <c r="K59" s="223"/>
      <c r="L59" s="223"/>
      <c r="M59" s="223"/>
      <c r="N59" s="223"/>
      <c r="O59" s="223"/>
      <c r="P59" s="223"/>
      <c r="Q59" s="223"/>
      <c r="R59" s="223"/>
      <c r="S59" s="223"/>
      <c r="T59" s="223"/>
      <c r="U59" s="223"/>
      <c r="V59" s="223"/>
      <c r="W59" s="223"/>
      <c r="X59" s="223"/>
      <c r="Z59" s="230"/>
      <c r="AA59" s="230"/>
    </row>
    <row r="60" spans="1:35" ht="15" customHeight="1" x14ac:dyDescent="0.25">
      <c r="Z60" s="230"/>
      <c r="AA60" s="230"/>
    </row>
    <row r="61" spans="1:35" ht="15" customHeight="1" x14ac:dyDescent="0.25">
      <c r="Z61" s="230"/>
      <c r="AA61" s="230"/>
    </row>
    <row r="62" spans="1:35" ht="15" customHeight="1" x14ac:dyDescent="0.25">
      <c r="Z62" s="230"/>
      <c r="AA62" s="230"/>
    </row>
    <row r="63" spans="1:35" ht="15" customHeight="1" x14ac:dyDescent="0.25">
      <c r="Z63" s="230"/>
      <c r="AA63" s="230"/>
    </row>
    <row r="64" spans="1:35" ht="15" customHeight="1" x14ac:dyDescent="0.25">
      <c r="Z64" s="230"/>
      <c r="AA64" s="230"/>
    </row>
    <row r="65" spans="26:27" ht="15" customHeight="1" x14ac:dyDescent="0.25">
      <c r="Z65" s="230"/>
      <c r="AA65" s="230"/>
    </row>
  </sheetData>
  <pageMargins left="0.63" right="0.25" top="0.47" bottom="0.19" header="0.3" footer="0.15"/>
  <pageSetup paperSize="9" scale="54" orientation="landscape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8C4CA3-3A47-4909-B75A-65D59716377F}">
  <sheetPr>
    <pageSetUpPr fitToPage="1"/>
  </sheetPr>
  <dimension ref="A1:AU58"/>
  <sheetViews>
    <sheetView showGridLines="0" zoomScale="70" zoomScaleNormal="70" workbookViewId="0"/>
  </sheetViews>
  <sheetFormatPr baseColWidth="10" defaultColWidth="11.42578125" defaultRowHeight="15" customHeight="1" x14ac:dyDescent="0.25"/>
  <cols>
    <col min="1" max="1" width="3.7109375" style="218" customWidth="1"/>
    <col min="2" max="8" width="11.5703125" style="218" customWidth="1"/>
    <col min="9" max="9" width="3.7109375" style="218" customWidth="1"/>
    <col min="10" max="16" width="11.5703125" style="218" customWidth="1"/>
    <col min="17" max="17" width="3.7109375" style="218" customWidth="1"/>
    <col min="18" max="25" width="11.5703125" style="218" customWidth="1"/>
    <col min="26" max="26" width="12.85546875" style="234" customWidth="1"/>
    <col min="27" max="27" width="12.85546875" style="235" customWidth="1"/>
    <col min="28" max="29" width="12.85546875" style="234" customWidth="1"/>
    <col min="30" max="30" width="12.85546875" style="235" customWidth="1"/>
    <col min="31" max="32" width="12.85546875" style="234" customWidth="1"/>
    <col min="33" max="33" width="12.85546875" style="235" customWidth="1"/>
    <col min="34" max="43" width="12.85546875" style="234" customWidth="1"/>
    <col min="44" max="45" width="12.85546875" style="233" customWidth="1"/>
    <col min="46" max="47" width="12.85546875" style="253" customWidth="1"/>
    <col min="48" max="63" width="12.85546875" style="218" customWidth="1"/>
    <col min="64" max="16384" width="11.42578125" style="218"/>
  </cols>
  <sheetData>
    <row r="1" spans="1:36" ht="26.25" x14ac:dyDescent="0.25">
      <c r="B1" s="222" t="s">
        <v>231</v>
      </c>
      <c r="C1" s="249"/>
      <c r="D1" s="249"/>
      <c r="E1" s="249"/>
      <c r="F1" s="249"/>
      <c r="G1" s="249"/>
      <c r="H1" s="249"/>
      <c r="I1" s="249"/>
      <c r="J1" s="249"/>
      <c r="K1" s="249"/>
      <c r="T1" s="232"/>
      <c r="U1" s="232"/>
      <c r="V1" s="232"/>
      <c r="W1" s="232"/>
      <c r="X1" s="232"/>
      <c r="Y1" s="232"/>
      <c r="Z1" s="234" t="s">
        <v>223</v>
      </c>
    </row>
    <row r="2" spans="1:36" ht="15" customHeight="1" x14ac:dyDescent="0.25">
      <c r="A2" s="232"/>
      <c r="B2" s="232"/>
      <c r="C2" s="232"/>
      <c r="D2" s="232"/>
      <c r="E2" s="232"/>
      <c r="F2" s="232"/>
      <c r="G2" s="232"/>
      <c r="H2" s="232"/>
      <c r="I2" s="277"/>
      <c r="J2" s="277"/>
      <c r="K2" s="277"/>
      <c r="L2" s="277"/>
      <c r="M2" s="277"/>
      <c r="N2" s="277"/>
      <c r="O2" s="277"/>
      <c r="P2" s="277"/>
      <c r="Q2" s="277"/>
      <c r="R2" s="277"/>
      <c r="S2" s="277"/>
      <c r="T2" s="232"/>
      <c r="U2" s="232"/>
      <c r="V2" s="232"/>
      <c r="W2" s="232"/>
      <c r="X2" s="232"/>
      <c r="Y2" s="232"/>
      <c r="Z2" s="234" t="s">
        <v>232</v>
      </c>
    </row>
    <row r="3" spans="1:36" ht="15" customHeight="1" x14ac:dyDescent="0.25">
      <c r="A3" s="232"/>
      <c r="B3" s="232"/>
      <c r="C3" s="232"/>
      <c r="D3" s="232"/>
      <c r="E3" s="232"/>
      <c r="F3" s="232"/>
      <c r="G3" s="232"/>
      <c r="H3" s="232"/>
      <c r="I3" s="232"/>
      <c r="J3" s="232"/>
      <c r="K3" s="232"/>
      <c r="L3" s="232"/>
      <c r="M3" s="232"/>
      <c r="N3" s="232"/>
      <c r="O3" s="232"/>
      <c r="P3" s="232"/>
      <c r="Q3" s="232"/>
      <c r="R3" s="232"/>
      <c r="S3" s="232"/>
      <c r="T3" s="232"/>
      <c r="U3" s="232"/>
      <c r="V3" s="232"/>
      <c r="W3" s="232"/>
      <c r="X3" s="232"/>
      <c r="Y3" s="232"/>
      <c r="Z3" s="234" t="s">
        <v>233</v>
      </c>
    </row>
    <row r="4" spans="1:36" ht="15" customHeight="1" x14ac:dyDescent="0.25">
      <c r="A4" s="232"/>
      <c r="B4" s="232"/>
      <c r="C4" s="232"/>
      <c r="D4" s="232"/>
      <c r="E4" s="232"/>
      <c r="F4" s="232"/>
      <c r="G4" s="232"/>
      <c r="H4" s="232"/>
      <c r="I4" s="232"/>
      <c r="J4" s="232"/>
      <c r="K4" s="232"/>
      <c r="L4" s="232"/>
      <c r="M4" s="232"/>
      <c r="N4" s="232"/>
      <c r="O4" s="232"/>
      <c r="P4" s="232"/>
      <c r="Q4" s="232"/>
      <c r="R4" s="232"/>
      <c r="S4" s="232"/>
      <c r="T4" s="232"/>
      <c r="U4" s="232"/>
      <c r="V4" s="232"/>
      <c r="W4" s="232"/>
      <c r="Y4" s="232"/>
      <c r="Z4" s="234" t="s">
        <v>226</v>
      </c>
    </row>
    <row r="5" spans="1:36" ht="15" customHeight="1" x14ac:dyDescent="0.25">
      <c r="A5" s="232"/>
      <c r="B5" s="232"/>
      <c r="C5" s="232"/>
      <c r="D5" s="232"/>
      <c r="E5" s="232"/>
      <c r="F5" s="232"/>
      <c r="G5" s="232"/>
      <c r="H5" s="232"/>
      <c r="I5" s="232"/>
      <c r="J5" s="232"/>
      <c r="K5" s="232"/>
      <c r="L5" s="232"/>
      <c r="M5" s="232"/>
      <c r="N5" s="232"/>
      <c r="O5" s="232"/>
      <c r="P5" s="232"/>
      <c r="Q5" s="232"/>
      <c r="R5" s="232"/>
      <c r="S5" s="232"/>
      <c r="T5" s="232"/>
      <c r="U5" s="232"/>
      <c r="V5" s="232"/>
      <c r="W5" s="232"/>
      <c r="Y5" s="232"/>
      <c r="Z5" s="234" t="s">
        <v>227</v>
      </c>
    </row>
    <row r="6" spans="1:36" ht="15" customHeight="1" x14ac:dyDescent="0.25">
      <c r="A6" s="232"/>
      <c r="B6" s="232"/>
      <c r="C6" s="232"/>
      <c r="D6" s="232"/>
      <c r="E6" s="232"/>
      <c r="F6" s="232"/>
      <c r="G6" s="232"/>
      <c r="H6" s="232"/>
      <c r="I6" s="232"/>
      <c r="J6" s="232"/>
      <c r="K6" s="232"/>
      <c r="L6" s="232"/>
      <c r="M6" s="232"/>
      <c r="N6" s="232"/>
      <c r="O6" s="232"/>
      <c r="P6" s="232"/>
      <c r="Q6" s="232"/>
      <c r="R6" s="232"/>
      <c r="S6" s="232"/>
      <c r="T6" s="232"/>
      <c r="U6" s="232"/>
      <c r="V6" s="232"/>
      <c r="W6" s="232"/>
      <c r="X6" s="227" t="s">
        <v>194</v>
      </c>
      <c r="Y6" s="232"/>
    </row>
    <row r="7" spans="1:36" ht="15" customHeight="1" x14ac:dyDescent="0.25">
      <c r="A7" s="232"/>
      <c r="B7" s="232"/>
      <c r="C7" s="232"/>
      <c r="D7" s="232"/>
      <c r="E7" s="232"/>
      <c r="F7" s="232"/>
      <c r="G7" s="232"/>
      <c r="H7" s="232"/>
      <c r="I7" s="232"/>
      <c r="J7" s="232"/>
      <c r="K7" s="232"/>
      <c r="L7" s="232"/>
      <c r="M7" s="232"/>
      <c r="N7" s="232"/>
      <c r="O7" s="232"/>
      <c r="P7" s="232"/>
      <c r="Q7" s="232"/>
      <c r="R7" s="232"/>
      <c r="S7" s="232"/>
      <c r="T7" s="232"/>
      <c r="U7" s="232"/>
      <c r="V7" s="232"/>
      <c r="W7" s="232"/>
      <c r="Y7" s="232"/>
      <c r="Z7" s="236" t="s">
        <v>195</v>
      </c>
      <c r="AC7" s="236" t="s">
        <v>196</v>
      </c>
      <c r="AF7" s="236" t="s">
        <v>197</v>
      </c>
    </row>
    <row r="8" spans="1:36" ht="15" customHeight="1" x14ac:dyDescent="0.25">
      <c r="A8" s="232"/>
      <c r="B8" s="232"/>
      <c r="C8" s="232"/>
      <c r="D8" s="232"/>
      <c r="E8" s="232"/>
      <c r="F8" s="232"/>
      <c r="G8" s="232"/>
      <c r="H8" s="232"/>
      <c r="I8" s="232"/>
      <c r="J8" s="232"/>
      <c r="K8" s="232"/>
      <c r="L8" s="232"/>
      <c r="M8" s="232"/>
      <c r="N8" s="232"/>
      <c r="O8" s="232"/>
      <c r="P8" s="232"/>
      <c r="Q8" s="232"/>
      <c r="R8" s="232"/>
      <c r="S8" s="232"/>
      <c r="T8" s="232"/>
      <c r="U8" s="232"/>
      <c r="V8" s="232"/>
      <c r="W8" s="232"/>
      <c r="X8" s="232"/>
      <c r="Y8" s="232"/>
      <c r="AB8" s="250"/>
    </row>
    <row r="9" spans="1:36" ht="15" customHeight="1" x14ac:dyDescent="0.25">
      <c r="A9" s="232"/>
      <c r="B9" s="232"/>
      <c r="C9" s="232"/>
      <c r="D9" s="232"/>
      <c r="E9" s="232"/>
      <c r="F9" s="232"/>
      <c r="G9" s="232"/>
      <c r="H9" s="232"/>
      <c r="I9" s="232"/>
      <c r="J9" s="232"/>
      <c r="K9" s="232"/>
      <c r="L9" s="232"/>
      <c r="M9" s="232"/>
      <c r="N9" s="232"/>
      <c r="O9" s="232"/>
      <c r="P9" s="232"/>
      <c r="Q9" s="232"/>
      <c r="R9" s="232"/>
      <c r="S9" s="232"/>
      <c r="T9" s="232"/>
      <c r="U9" s="232"/>
      <c r="V9" s="232"/>
      <c r="W9" s="232"/>
      <c r="X9" s="232"/>
      <c r="Y9" s="232"/>
      <c r="Z9" s="251">
        <v>44317</v>
      </c>
      <c r="AA9" s="235">
        <v>-3.2296930744679743E-2</v>
      </c>
      <c r="AC9" s="251">
        <v>44317</v>
      </c>
      <c r="AD9" s="235">
        <v>-0.11998134809660414</v>
      </c>
      <c r="AF9" s="251">
        <v>44317</v>
      </c>
      <c r="AG9" s="235">
        <v>-3.7170017837479606E-2</v>
      </c>
      <c r="AI9" s="234" t="s">
        <v>218</v>
      </c>
      <c r="AJ9" s="234">
        <v>2022</v>
      </c>
    </row>
    <row r="10" spans="1:36" ht="15" customHeight="1" x14ac:dyDescent="0.25">
      <c r="A10" s="232"/>
      <c r="B10" s="232"/>
      <c r="C10" s="232"/>
      <c r="D10" s="232"/>
      <c r="E10" s="232"/>
      <c r="F10" s="232"/>
      <c r="G10" s="232"/>
      <c r="H10" s="232"/>
      <c r="I10" s="232"/>
      <c r="J10" s="232"/>
      <c r="K10" s="232"/>
      <c r="L10" s="232"/>
      <c r="M10" s="232"/>
      <c r="N10" s="232"/>
      <c r="O10" s="232"/>
      <c r="P10" s="232"/>
      <c r="Q10" s="232"/>
      <c r="R10" s="232"/>
      <c r="S10" s="232"/>
      <c r="T10" s="232"/>
      <c r="U10" s="232"/>
      <c r="V10" s="232"/>
      <c r="W10" s="232"/>
      <c r="X10" s="232"/>
      <c r="Y10" s="232"/>
      <c r="Z10" s="251">
        <v>44348</v>
      </c>
      <c r="AA10" s="235">
        <v>-1.1005170745848858E-2</v>
      </c>
      <c r="AC10" s="251">
        <v>44348</v>
      </c>
      <c r="AD10" s="235">
        <v>-0.10232649483950539</v>
      </c>
      <c r="AF10" s="251">
        <v>44348</v>
      </c>
      <c r="AG10" s="235">
        <v>-1.2050849946496668E-2</v>
      </c>
      <c r="AI10" s="234" t="s">
        <v>228</v>
      </c>
      <c r="AJ10" s="234">
        <v>2021</v>
      </c>
    </row>
    <row r="11" spans="1:36" ht="15" customHeight="1" x14ac:dyDescent="0.25">
      <c r="A11" s="232"/>
      <c r="B11" s="232"/>
      <c r="C11" s="232"/>
      <c r="D11" s="232"/>
      <c r="E11" s="232"/>
      <c r="F11" s="232"/>
      <c r="G11" s="232"/>
      <c r="H11" s="232"/>
      <c r="I11" s="232"/>
      <c r="J11" s="232"/>
      <c r="K11" s="232"/>
      <c r="L11" s="232"/>
      <c r="M11" s="232"/>
      <c r="N11" s="232"/>
      <c r="O11" s="232"/>
      <c r="P11" s="232"/>
      <c r="Q11" s="232"/>
      <c r="R11" s="232"/>
      <c r="S11" s="232"/>
      <c r="T11" s="232"/>
      <c r="U11" s="232"/>
      <c r="V11" s="232"/>
      <c r="W11" s="232"/>
      <c r="X11" s="232"/>
      <c r="Y11" s="232"/>
      <c r="Z11" s="251">
        <v>44378</v>
      </c>
      <c r="AA11" s="235">
        <v>8.66948879794208E-3</v>
      </c>
      <c r="AC11" s="251">
        <v>44378</v>
      </c>
      <c r="AD11" s="235">
        <v>-8.4529350113766957E-2</v>
      </c>
      <c r="AF11" s="251">
        <v>44378</v>
      </c>
      <c r="AG11" s="235">
        <v>2.5150005073011385E-2</v>
      </c>
    </row>
    <row r="12" spans="1:36" ht="15" customHeight="1" x14ac:dyDescent="0.25">
      <c r="A12" s="232"/>
      <c r="B12" s="232"/>
      <c r="C12" s="232"/>
      <c r="D12" s="232"/>
      <c r="E12" s="232"/>
      <c r="F12" s="232"/>
      <c r="G12" s="232"/>
      <c r="H12" s="232"/>
      <c r="I12" s="232"/>
      <c r="J12" s="232"/>
      <c r="K12" s="232"/>
      <c r="L12" s="232"/>
      <c r="M12" s="232"/>
      <c r="N12" s="232"/>
      <c r="O12" s="232"/>
      <c r="P12" s="232"/>
      <c r="Q12" s="232"/>
      <c r="R12" s="232"/>
      <c r="S12" s="232"/>
      <c r="T12" s="232"/>
      <c r="U12" s="232"/>
      <c r="V12" s="232"/>
      <c r="W12" s="232"/>
      <c r="X12" s="232"/>
      <c r="Y12" s="232"/>
      <c r="Z12" s="251">
        <v>44409</v>
      </c>
      <c r="AA12" s="235">
        <v>2.9931900021573341E-2</v>
      </c>
      <c r="AC12" s="251">
        <v>44409</v>
      </c>
      <c r="AD12" s="235">
        <v>-5.1002474440878132E-2</v>
      </c>
      <c r="AF12" s="251">
        <v>44409</v>
      </c>
      <c r="AG12" s="235">
        <v>6.3674387055334444E-2</v>
      </c>
      <c r="AI12" s="234" t="s">
        <v>234</v>
      </c>
      <c r="AJ12" s="234">
        <v>2021</v>
      </c>
    </row>
    <row r="13" spans="1:36" ht="15" customHeight="1" x14ac:dyDescent="0.25">
      <c r="A13" s="232"/>
      <c r="B13" s="232"/>
      <c r="C13" s="232"/>
      <c r="D13" s="232"/>
      <c r="E13" s="232"/>
      <c r="F13" s="232"/>
      <c r="G13" s="232"/>
      <c r="H13" s="232"/>
      <c r="I13" s="232"/>
      <c r="J13" s="232"/>
      <c r="K13" s="232"/>
      <c r="L13" s="232"/>
      <c r="M13" s="232"/>
      <c r="N13" s="232"/>
      <c r="O13" s="232"/>
      <c r="P13" s="232"/>
      <c r="Q13" s="232"/>
      <c r="R13" s="232"/>
      <c r="S13" s="232"/>
      <c r="T13" s="232"/>
      <c r="U13" s="232"/>
      <c r="V13" s="232"/>
      <c r="W13" s="232"/>
      <c r="X13" s="232"/>
      <c r="Y13" s="232"/>
      <c r="Z13" s="251">
        <v>44440</v>
      </c>
      <c r="AA13" s="235">
        <v>3.97519268810737E-2</v>
      </c>
      <c r="AC13" s="251">
        <v>44440</v>
      </c>
      <c r="AD13" s="235">
        <v>-3.3297327642771393E-2</v>
      </c>
      <c r="AF13" s="251">
        <v>44440</v>
      </c>
      <c r="AG13" s="235">
        <v>7.594563941478924E-2</v>
      </c>
      <c r="AI13" s="234" t="s">
        <v>235</v>
      </c>
      <c r="AJ13" s="234">
        <v>2020</v>
      </c>
    </row>
    <row r="14" spans="1:36" ht="15" customHeight="1" x14ac:dyDescent="0.25">
      <c r="A14" s="232"/>
      <c r="B14" s="232"/>
      <c r="C14" s="232"/>
      <c r="D14" s="232"/>
      <c r="E14" s="232"/>
      <c r="F14" s="232"/>
      <c r="G14" s="232"/>
      <c r="H14" s="232"/>
      <c r="I14" s="232"/>
      <c r="J14" s="232"/>
      <c r="K14" s="232"/>
      <c r="L14" s="232"/>
      <c r="M14" s="232"/>
      <c r="N14" s="232"/>
      <c r="O14" s="232"/>
      <c r="P14" s="232"/>
      <c r="Q14" s="232"/>
      <c r="R14" s="232"/>
      <c r="S14" s="232"/>
      <c r="T14" s="232"/>
      <c r="U14" s="232"/>
      <c r="V14" s="232"/>
      <c r="W14" s="232"/>
      <c r="X14" s="232"/>
      <c r="Y14" s="232"/>
      <c r="Z14" s="251">
        <v>44470</v>
      </c>
      <c r="AA14" s="235">
        <v>4.7019546728201363E-2</v>
      </c>
      <c r="AC14" s="251">
        <v>44470</v>
      </c>
      <c r="AD14" s="235">
        <v>-1.5802786353800967E-2</v>
      </c>
      <c r="AF14" s="251">
        <v>44470</v>
      </c>
      <c r="AG14" s="235">
        <v>8.1584418758764626E-2</v>
      </c>
    </row>
    <row r="15" spans="1:36" ht="15" customHeight="1" x14ac:dyDescent="0.25">
      <c r="A15" s="232"/>
      <c r="B15" s="232"/>
      <c r="C15" s="232"/>
      <c r="D15" s="232"/>
      <c r="E15" s="232"/>
      <c r="F15" s="232"/>
      <c r="G15" s="232"/>
      <c r="H15" s="232"/>
      <c r="I15" s="232"/>
      <c r="J15" s="232"/>
      <c r="K15" s="232"/>
      <c r="L15" s="232"/>
      <c r="M15" s="232"/>
      <c r="N15" s="232"/>
      <c r="O15" s="232"/>
      <c r="P15" s="232"/>
      <c r="Q15" s="232"/>
      <c r="R15" s="232"/>
      <c r="S15" s="232"/>
      <c r="T15" s="232"/>
      <c r="U15" s="232"/>
      <c r="V15" s="232"/>
      <c r="W15" s="232"/>
      <c r="X15" s="232"/>
      <c r="Y15" s="232"/>
      <c r="Z15" s="251">
        <v>44501</v>
      </c>
      <c r="AA15" s="235">
        <v>5.085808247340836E-2</v>
      </c>
      <c r="AC15" s="251">
        <v>44501</v>
      </c>
      <c r="AD15" s="235">
        <v>9.0658047011240236E-3</v>
      </c>
      <c r="AF15" s="251">
        <v>44501</v>
      </c>
      <c r="AG15" s="235">
        <v>7.6307982020327222E-2</v>
      </c>
    </row>
    <row r="16" spans="1:36" ht="15" customHeight="1" x14ac:dyDescent="0.25">
      <c r="A16" s="232"/>
      <c r="B16" s="232"/>
      <c r="C16" s="232"/>
      <c r="D16" s="232"/>
      <c r="E16" s="232"/>
      <c r="F16" s="232"/>
      <c r="G16" s="232"/>
      <c r="H16" s="232"/>
      <c r="I16" s="232"/>
      <c r="J16" s="232"/>
      <c r="K16" s="232"/>
      <c r="L16" s="232"/>
      <c r="M16" s="232"/>
      <c r="N16" s="232"/>
      <c r="O16" s="232"/>
      <c r="P16" s="232"/>
      <c r="Q16" s="232"/>
      <c r="R16" s="232"/>
      <c r="S16" s="232"/>
      <c r="T16" s="232"/>
      <c r="U16" s="232"/>
      <c r="V16" s="232"/>
      <c r="W16" s="232"/>
      <c r="X16" s="232"/>
      <c r="Y16" s="232"/>
      <c r="Z16" s="251">
        <v>44531</v>
      </c>
      <c r="AA16" s="235">
        <v>5.608495042650645E-2</v>
      </c>
      <c r="AC16" s="251">
        <v>44531</v>
      </c>
      <c r="AD16" s="235">
        <v>2.3705487428082678E-2</v>
      </c>
      <c r="AF16" s="251">
        <v>44531</v>
      </c>
      <c r="AG16" s="235">
        <v>0.10195977755221521</v>
      </c>
    </row>
    <row r="17" spans="1:33" ht="15" customHeight="1" x14ac:dyDescent="0.25">
      <c r="A17" s="232"/>
      <c r="B17" s="232"/>
      <c r="C17" s="232"/>
      <c r="D17" s="232"/>
      <c r="E17" s="232"/>
      <c r="F17" s="232"/>
      <c r="G17" s="232"/>
      <c r="H17" s="232"/>
      <c r="I17" s="232"/>
      <c r="J17" s="232"/>
      <c r="K17" s="232"/>
      <c r="L17" s="232"/>
      <c r="M17" s="232"/>
      <c r="N17" s="232"/>
      <c r="O17" s="232"/>
      <c r="P17" s="232"/>
      <c r="Q17" s="232"/>
      <c r="R17" s="232"/>
      <c r="S17" s="232"/>
      <c r="T17" s="232"/>
      <c r="U17" s="232"/>
      <c r="V17" s="232"/>
      <c r="W17" s="232"/>
      <c r="X17" s="232"/>
      <c r="Y17" s="232"/>
      <c r="Z17" s="251">
        <v>44562</v>
      </c>
      <c r="AA17" s="235">
        <v>7.1227417592410941E-2</v>
      </c>
      <c r="AC17" s="251">
        <v>44562</v>
      </c>
      <c r="AD17" s="235">
        <v>5.3519169791040752E-2</v>
      </c>
      <c r="AF17" s="251">
        <v>44562</v>
      </c>
      <c r="AG17" s="235">
        <v>0.1334081155887506</v>
      </c>
    </row>
    <row r="18" spans="1:33" ht="15" customHeight="1" x14ac:dyDescent="0.25">
      <c r="A18" s="232"/>
      <c r="B18" s="232"/>
      <c r="C18" s="232"/>
      <c r="D18" s="232"/>
      <c r="E18" s="232"/>
      <c r="F18" s="232"/>
      <c r="G18" s="232"/>
      <c r="H18" s="232"/>
      <c r="I18" s="232"/>
      <c r="J18" s="232"/>
      <c r="K18" s="232"/>
      <c r="L18" s="232"/>
      <c r="M18" s="232"/>
      <c r="N18" s="232"/>
      <c r="O18" s="232"/>
      <c r="P18" s="232"/>
      <c r="Q18" s="232"/>
      <c r="R18" s="232"/>
      <c r="S18" s="232"/>
      <c r="T18" s="232"/>
      <c r="U18" s="232"/>
      <c r="V18" s="232"/>
      <c r="W18" s="232"/>
      <c r="X18" s="232"/>
      <c r="Y18" s="232"/>
      <c r="Z18" s="251">
        <v>44593</v>
      </c>
      <c r="AA18" s="235">
        <v>8.3562457782957289E-2</v>
      </c>
      <c r="AC18" s="251">
        <v>44593</v>
      </c>
      <c r="AD18" s="235">
        <v>7.6773347988849994E-2</v>
      </c>
      <c r="AF18" s="251">
        <v>44593</v>
      </c>
      <c r="AG18" s="235">
        <v>0.1555430364760727</v>
      </c>
    </row>
    <row r="19" spans="1:33" ht="15" customHeight="1" x14ac:dyDescent="0.25">
      <c r="A19" s="232"/>
      <c r="B19" s="232"/>
      <c r="C19" s="232"/>
      <c r="D19" s="232"/>
      <c r="E19" s="232"/>
      <c r="F19" s="232"/>
      <c r="G19" s="232"/>
      <c r="H19" s="232"/>
      <c r="I19" s="232"/>
      <c r="J19" s="232"/>
      <c r="K19" s="232"/>
      <c r="L19" s="232"/>
      <c r="M19" s="232"/>
      <c r="N19" s="232"/>
      <c r="O19" s="232"/>
      <c r="P19" s="232"/>
      <c r="Q19" s="232"/>
      <c r="R19" s="232"/>
      <c r="S19" s="232"/>
      <c r="T19" s="232"/>
      <c r="U19" s="232"/>
      <c r="V19" s="232"/>
      <c r="W19" s="232"/>
      <c r="X19" s="232"/>
      <c r="Y19" s="232"/>
      <c r="Z19" s="251">
        <v>44621</v>
      </c>
      <c r="AA19" s="235">
        <v>7.8080732102192199E-2</v>
      </c>
      <c r="AC19" s="251">
        <v>44621</v>
      </c>
      <c r="AD19" s="235">
        <v>8.4742533114256557E-2</v>
      </c>
      <c r="AF19" s="251">
        <v>44621</v>
      </c>
      <c r="AG19" s="235">
        <v>0.14259110757126067</v>
      </c>
    </row>
    <row r="20" spans="1:33" ht="15" customHeight="1" x14ac:dyDescent="0.25">
      <c r="A20" s="232"/>
      <c r="B20" s="232"/>
      <c r="C20" s="232"/>
      <c r="D20" s="232"/>
      <c r="E20" s="232"/>
      <c r="F20" s="232"/>
      <c r="G20" s="232"/>
      <c r="H20" s="232"/>
      <c r="I20" s="232"/>
      <c r="J20" s="232"/>
      <c r="K20" s="232"/>
      <c r="L20" s="232"/>
      <c r="M20" s="232"/>
      <c r="N20" s="232"/>
      <c r="O20" s="232"/>
      <c r="P20" s="232"/>
      <c r="Q20" s="232"/>
      <c r="R20" s="232"/>
      <c r="S20" s="232"/>
      <c r="T20" s="232"/>
      <c r="U20" s="232"/>
      <c r="V20" s="232"/>
      <c r="W20" s="232"/>
      <c r="X20" s="232"/>
      <c r="Y20" s="232"/>
      <c r="Z20" s="251">
        <v>44652</v>
      </c>
      <c r="AA20" s="235">
        <v>7.6313070552057813E-2</v>
      </c>
      <c r="AC20" s="251">
        <v>44652</v>
      </c>
      <c r="AD20" s="235">
        <v>0.11097691956717298</v>
      </c>
      <c r="AF20" s="251">
        <v>44652</v>
      </c>
      <c r="AG20" s="235">
        <v>0.1326808570134152</v>
      </c>
    </row>
    <row r="21" spans="1:33" ht="15" customHeight="1" x14ac:dyDescent="0.25">
      <c r="A21" s="232"/>
      <c r="B21" s="232"/>
      <c r="C21" s="232"/>
      <c r="D21" s="232"/>
      <c r="E21" s="232"/>
      <c r="F21" s="232"/>
      <c r="G21" s="232"/>
      <c r="H21" s="232"/>
      <c r="I21" s="232"/>
      <c r="J21" s="232"/>
      <c r="K21" s="232"/>
      <c r="L21" s="232"/>
      <c r="M21" s="232"/>
      <c r="N21" s="232"/>
      <c r="O21" s="232"/>
      <c r="P21" s="232"/>
      <c r="Q21" s="232"/>
      <c r="R21" s="232"/>
      <c r="S21" s="232"/>
      <c r="T21" s="232"/>
      <c r="U21" s="232"/>
      <c r="V21" s="232"/>
      <c r="W21" s="232"/>
      <c r="X21" s="232"/>
      <c r="Y21" s="232"/>
      <c r="Z21" s="251">
        <v>44682</v>
      </c>
      <c r="AA21" s="235">
        <v>7.2394562929306266E-2</v>
      </c>
      <c r="AC21" s="251">
        <v>44682</v>
      </c>
      <c r="AD21" s="235">
        <v>0.11185638363589362</v>
      </c>
      <c r="AF21" s="251">
        <v>44682</v>
      </c>
      <c r="AG21" s="235">
        <v>0.12244288020059485</v>
      </c>
    </row>
    <row r="22" spans="1:33" ht="15" customHeight="1" x14ac:dyDescent="0.25">
      <c r="A22" s="232"/>
      <c r="B22" s="232"/>
      <c r="C22" s="232"/>
      <c r="D22" s="232"/>
      <c r="E22" s="232"/>
      <c r="F22" s="232"/>
      <c r="G22" s="232"/>
      <c r="H22" s="232"/>
      <c r="I22" s="232"/>
      <c r="J22" s="232"/>
      <c r="K22" s="232"/>
      <c r="L22" s="232"/>
      <c r="M22" s="232"/>
      <c r="N22" s="232"/>
      <c r="O22" s="232"/>
      <c r="P22" s="232"/>
      <c r="Q22" s="232"/>
      <c r="R22" s="232"/>
      <c r="S22" s="232"/>
      <c r="T22" s="232"/>
      <c r="U22" s="232"/>
      <c r="V22" s="232"/>
      <c r="W22" s="232"/>
      <c r="X22" s="232"/>
      <c r="Y22" s="232"/>
      <c r="Z22" s="251">
        <v>44714</v>
      </c>
      <c r="AA22" s="235">
        <v>6.9203336991928807E-2</v>
      </c>
      <c r="AC22" s="251">
        <v>44714</v>
      </c>
      <c r="AD22" s="235">
        <v>0.11882288471304064</v>
      </c>
      <c r="AF22" s="251">
        <v>44714</v>
      </c>
      <c r="AG22" s="235">
        <v>0.11829641826116016</v>
      </c>
    </row>
    <row r="23" spans="1:33" ht="15" customHeight="1" x14ac:dyDescent="0.25">
      <c r="A23" s="232"/>
      <c r="B23" s="232"/>
      <c r="C23" s="232"/>
      <c r="D23" s="232"/>
      <c r="E23" s="232"/>
      <c r="F23" s="232"/>
      <c r="G23" s="232"/>
      <c r="H23" s="232"/>
      <c r="I23" s="232"/>
      <c r="J23" s="232"/>
      <c r="K23" s="232"/>
      <c r="L23" s="232"/>
      <c r="M23" s="232"/>
      <c r="N23" s="232"/>
      <c r="O23" s="232"/>
      <c r="P23" s="232"/>
      <c r="Q23" s="232"/>
      <c r="R23" s="232"/>
      <c r="S23" s="232"/>
      <c r="T23" s="232"/>
      <c r="U23" s="232"/>
      <c r="V23" s="232"/>
      <c r="W23" s="232"/>
      <c r="X23" s="232"/>
      <c r="Y23" s="232"/>
      <c r="Z23" s="251">
        <v>44746</v>
      </c>
      <c r="AA23" s="235">
        <v>6.5443991271084065E-2</v>
      </c>
      <c r="AC23" s="251">
        <v>44746</v>
      </c>
      <c r="AD23" s="235">
        <v>0.12359190634146017</v>
      </c>
      <c r="AF23" s="251">
        <v>44746</v>
      </c>
      <c r="AG23" s="235">
        <v>0.1027128944258493</v>
      </c>
    </row>
    <row r="24" spans="1:33" ht="15" customHeight="1" x14ac:dyDescent="0.25">
      <c r="A24" s="232"/>
      <c r="B24" s="232"/>
      <c r="C24" s="232"/>
      <c r="D24" s="232"/>
      <c r="E24" s="232"/>
      <c r="F24" s="232"/>
      <c r="G24" s="232"/>
      <c r="H24" s="232"/>
      <c r="I24" s="232"/>
      <c r="J24" s="232"/>
      <c r="K24" s="232"/>
      <c r="L24" s="232"/>
      <c r="M24" s="232"/>
      <c r="N24" s="232"/>
      <c r="O24" s="232"/>
      <c r="P24" s="232"/>
      <c r="Q24" s="232"/>
      <c r="R24" s="232"/>
      <c r="S24" s="232"/>
      <c r="T24" s="232"/>
      <c r="U24" s="232"/>
      <c r="V24" s="232"/>
      <c r="W24" s="232"/>
      <c r="X24" s="232"/>
      <c r="Y24" s="232"/>
      <c r="Z24" s="252"/>
      <c r="AC24" s="252"/>
      <c r="AF24" s="252"/>
    </row>
    <row r="25" spans="1:33" ht="15" customHeight="1" x14ac:dyDescent="0.25">
      <c r="A25" s="232"/>
      <c r="B25" s="232"/>
      <c r="C25" s="232"/>
      <c r="D25" s="232"/>
      <c r="E25" s="232"/>
      <c r="F25" s="232"/>
      <c r="G25" s="232"/>
      <c r="H25" s="232"/>
      <c r="I25" s="232"/>
      <c r="J25" s="232"/>
      <c r="K25" s="232"/>
      <c r="L25" s="232"/>
      <c r="M25" s="232"/>
      <c r="N25" s="232"/>
      <c r="O25" s="232"/>
      <c r="P25" s="232"/>
      <c r="Q25" s="232"/>
      <c r="R25" s="232"/>
      <c r="S25" s="232"/>
      <c r="T25" s="232"/>
      <c r="U25" s="232"/>
      <c r="V25" s="232"/>
      <c r="W25" s="232"/>
      <c r="X25" s="232"/>
      <c r="Y25" s="232"/>
      <c r="Z25" s="252"/>
      <c r="AF25" s="252"/>
    </row>
    <row r="26" spans="1:33" ht="15" customHeight="1" x14ac:dyDescent="0.25">
      <c r="A26" s="232"/>
      <c r="B26" s="232"/>
      <c r="C26" s="232"/>
      <c r="D26" s="232"/>
      <c r="E26" s="232"/>
      <c r="F26" s="232"/>
      <c r="G26" s="232"/>
      <c r="H26" s="232"/>
      <c r="I26" s="232"/>
      <c r="J26" s="232"/>
      <c r="K26" s="232"/>
      <c r="L26" s="232"/>
      <c r="M26" s="232"/>
      <c r="N26" s="232"/>
      <c r="O26" s="232"/>
      <c r="P26" s="232"/>
      <c r="Q26" s="232"/>
      <c r="R26" s="232"/>
      <c r="S26" s="232"/>
      <c r="T26" s="232"/>
      <c r="U26" s="232"/>
      <c r="V26" s="232"/>
      <c r="W26" s="232"/>
      <c r="X26" s="232"/>
      <c r="Y26" s="232"/>
    </row>
    <row r="27" spans="1:33" ht="15" customHeight="1" x14ac:dyDescent="0.25">
      <c r="A27" s="232"/>
      <c r="B27" s="232"/>
      <c r="C27" s="232"/>
      <c r="D27" s="232"/>
      <c r="E27" s="232"/>
      <c r="F27" s="232"/>
      <c r="G27" s="232"/>
      <c r="H27" s="232"/>
      <c r="I27" s="232"/>
      <c r="J27" s="232"/>
      <c r="K27" s="232"/>
      <c r="L27" s="232"/>
      <c r="M27" s="232"/>
      <c r="N27" s="232"/>
      <c r="O27" s="232"/>
      <c r="P27" s="232"/>
      <c r="Q27" s="232"/>
      <c r="R27" s="232"/>
      <c r="S27" s="232"/>
      <c r="T27" s="232"/>
      <c r="U27" s="232"/>
      <c r="V27" s="232"/>
      <c r="W27" s="232"/>
      <c r="X27" s="232"/>
      <c r="Y27" s="232"/>
    </row>
    <row r="28" spans="1:33" ht="15" customHeight="1" x14ac:dyDescent="0.25">
      <c r="A28" s="232"/>
      <c r="B28" s="232"/>
      <c r="C28" s="232"/>
      <c r="D28" s="232"/>
      <c r="E28" s="232"/>
      <c r="F28" s="232"/>
      <c r="G28" s="232"/>
      <c r="H28" s="232"/>
      <c r="I28" s="232"/>
      <c r="J28" s="232"/>
      <c r="K28" s="232"/>
      <c r="L28" s="232"/>
      <c r="M28" s="232"/>
      <c r="N28" s="232"/>
      <c r="O28" s="232"/>
      <c r="P28" s="232"/>
      <c r="Q28" s="232"/>
      <c r="R28" s="232"/>
      <c r="S28" s="232"/>
      <c r="T28" s="232"/>
      <c r="U28" s="232"/>
      <c r="V28" s="232"/>
      <c r="W28" s="232"/>
      <c r="X28" s="232"/>
      <c r="Y28" s="232"/>
    </row>
    <row r="29" spans="1:33" ht="15" customHeight="1" x14ac:dyDescent="0.25">
      <c r="A29" s="232"/>
      <c r="B29" s="232"/>
      <c r="C29" s="232"/>
      <c r="D29" s="232"/>
      <c r="E29" s="232"/>
      <c r="F29" s="232"/>
      <c r="G29" s="232"/>
      <c r="H29" s="232"/>
      <c r="I29" s="232"/>
      <c r="J29" s="232"/>
      <c r="K29" s="232"/>
      <c r="L29" s="232"/>
      <c r="M29" s="232"/>
      <c r="N29" s="232"/>
      <c r="O29" s="232"/>
      <c r="P29" s="232"/>
      <c r="Q29" s="232"/>
      <c r="R29" s="232"/>
      <c r="S29" s="232"/>
      <c r="T29" s="232"/>
      <c r="U29" s="232"/>
      <c r="V29" s="232"/>
      <c r="W29" s="232"/>
      <c r="X29" s="232"/>
      <c r="Y29" s="232"/>
    </row>
    <row r="30" spans="1:33" ht="15" customHeight="1" x14ac:dyDescent="0.25">
      <c r="A30" s="232"/>
      <c r="B30" s="232"/>
      <c r="C30" s="232"/>
      <c r="D30" s="232"/>
      <c r="E30" s="232"/>
      <c r="F30" s="232"/>
      <c r="G30" s="232"/>
      <c r="H30" s="232"/>
      <c r="I30" s="232"/>
      <c r="J30" s="232"/>
      <c r="K30" s="232"/>
      <c r="L30" s="232"/>
      <c r="M30" s="232"/>
      <c r="N30" s="232"/>
      <c r="O30" s="232"/>
      <c r="P30" s="232"/>
      <c r="Q30" s="232"/>
      <c r="R30" s="232"/>
      <c r="S30" s="232"/>
      <c r="T30" s="232"/>
      <c r="U30" s="232"/>
      <c r="V30" s="232"/>
      <c r="W30" s="232"/>
      <c r="X30" s="232"/>
      <c r="Y30" s="232"/>
    </row>
    <row r="31" spans="1:33" ht="15" customHeight="1" x14ac:dyDescent="0.25">
      <c r="A31" s="232"/>
      <c r="B31" s="232"/>
      <c r="C31" s="232"/>
      <c r="D31" s="232"/>
      <c r="E31" s="232"/>
      <c r="F31" s="232"/>
      <c r="G31" s="232"/>
      <c r="H31" s="232"/>
      <c r="I31" s="232"/>
      <c r="J31" s="232"/>
      <c r="K31" s="232"/>
      <c r="L31" s="232"/>
      <c r="M31" s="232"/>
      <c r="N31" s="232"/>
      <c r="O31" s="232"/>
      <c r="P31" s="232"/>
      <c r="Q31" s="232"/>
      <c r="R31" s="232"/>
      <c r="S31" s="232"/>
      <c r="T31" s="232"/>
      <c r="U31" s="232"/>
      <c r="V31" s="232"/>
      <c r="W31" s="232"/>
      <c r="X31" s="232"/>
      <c r="Y31" s="232"/>
    </row>
    <row r="32" spans="1:33" ht="15" customHeight="1" x14ac:dyDescent="0.25">
      <c r="A32" s="232"/>
      <c r="B32" s="232"/>
      <c r="C32" s="232"/>
      <c r="D32" s="232"/>
      <c r="E32" s="232"/>
      <c r="F32" s="232"/>
      <c r="G32" s="232"/>
      <c r="H32" s="232"/>
      <c r="I32" s="232"/>
      <c r="J32" s="232"/>
      <c r="K32" s="232"/>
      <c r="L32" s="232"/>
      <c r="M32" s="232"/>
      <c r="N32" s="232"/>
      <c r="O32" s="232"/>
      <c r="P32" s="232"/>
      <c r="Q32" s="232"/>
      <c r="R32" s="232"/>
      <c r="S32" s="232"/>
      <c r="T32" s="232"/>
      <c r="U32" s="232"/>
      <c r="V32" s="232"/>
      <c r="W32" s="232"/>
      <c r="X32" s="232"/>
      <c r="Y32" s="232"/>
    </row>
    <row r="33" spans="1:36" ht="15" customHeight="1" x14ac:dyDescent="0.25">
      <c r="A33" s="232"/>
      <c r="B33" s="232"/>
      <c r="C33" s="232"/>
      <c r="D33" s="232"/>
      <c r="E33" s="232"/>
      <c r="F33" s="232"/>
      <c r="G33" s="232"/>
      <c r="H33" s="232"/>
      <c r="I33" s="232"/>
      <c r="J33" s="232"/>
      <c r="K33" s="232"/>
      <c r="L33" s="232"/>
      <c r="M33" s="232"/>
      <c r="N33" s="232"/>
      <c r="O33" s="232"/>
      <c r="P33" s="232"/>
      <c r="Q33" s="232"/>
      <c r="R33" s="232"/>
      <c r="S33" s="232"/>
      <c r="T33" s="232"/>
      <c r="U33" s="232"/>
      <c r="V33" s="232"/>
      <c r="W33" s="232"/>
      <c r="X33" s="232"/>
      <c r="Y33" s="232"/>
    </row>
    <row r="34" spans="1:36" ht="15" customHeight="1" x14ac:dyDescent="0.25">
      <c r="A34" s="232"/>
      <c r="B34" s="232"/>
      <c r="C34" s="232"/>
      <c r="D34" s="232"/>
      <c r="E34" s="232"/>
      <c r="F34" s="232"/>
      <c r="G34" s="232"/>
      <c r="H34" s="232"/>
      <c r="I34" s="232"/>
      <c r="J34" s="232"/>
      <c r="K34" s="232"/>
      <c r="L34" s="232"/>
      <c r="M34" s="232"/>
      <c r="N34" s="232"/>
      <c r="O34" s="232"/>
      <c r="P34" s="232"/>
      <c r="Q34" s="232"/>
      <c r="R34" s="232"/>
      <c r="S34" s="232"/>
      <c r="T34" s="232"/>
      <c r="U34" s="232"/>
      <c r="V34" s="232"/>
      <c r="W34" s="232"/>
      <c r="X34" s="232"/>
      <c r="Y34" s="232"/>
      <c r="Z34" s="236" t="s">
        <v>210</v>
      </c>
      <c r="AC34" s="236" t="s">
        <v>211</v>
      </c>
      <c r="AF34" s="236" t="s">
        <v>212</v>
      </c>
    </row>
    <row r="35" spans="1:36" ht="15" customHeight="1" x14ac:dyDescent="0.25">
      <c r="A35" s="232"/>
      <c r="B35" s="232"/>
      <c r="C35" s="232"/>
      <c r="D35" s="232"/>
      <c r="E35" s="232"/>
      <c r="F35" s="232"/>
      <c r="G35" s="232"/>
      <c r="H35" s="232"/>
      <c r="I35" s="232"/>
      <c r="J35" s="232"/>
      <c r="K35" s="232"/>
      <c r="L35" s="232"/>
      <c r="M35" s="232"/>
      <c r="N35" s="232"/>
      <c r="O35" s="232"/>
      <c r="P35" s="232"/>
      <c r="Q35" s="232"/>
      <c r="R35" s="232"/>
      <c r="S35" s="232"/>
      <c r="T35" s="232"/>
      <c r="U35" s="232"/>
      <c r="V35" s="232"/>
      <c r="W35" s="232"/>
      <c r="X35" s="232"/>
      <c r="Y35" s="232"/>
    </row>
    <row r="36" spans="1:36" ht="15" customHeight="1" x14ac:dyDescent="0.25">
      <c r="A36" s="232"/>
      <c r="B36" s="232"/>
      <c r="C36" s="232"/>
      <c r="D36" s="232"/>
      <c r="E36" s="232"/>
      <c r="F36" s="232"/>
      <c r="G36" s="232"/>
      <c r="H36" s="232"/>
      <c r="I36" s="232"/>
      <c r="J36" s="232"/>
      <c r="K36" s="232"/>
      <c r="L36" s="232"/>
      <c r="M36" s="232"/>
      <c r="N36" s="232"/>
      <c r="O36" s="232"/>
      <c r="P36" s="232"/>
      <c r="Q36" s="232"/>
      <c r="R36" s="232"/>
      <c r="S36" s="232"/>
      <c r="T36" s="232"/>
      <c r="U36" s="232"/>
      <c r="V36" s="232"/>
      <c r="W36" s="232"/>
      <c r="X36" s="232"/>
      <c r="Y36" s="232"/>
      <c r="Z36" s="251">
        <v>44317</v>
      </c>
      <c r="AA36" s="235">
        <v>3.3176820471204849E-2</v>
      </c>
      <c r="AC36" s="251">
        <v>44317</v>
      </c>
      <c r="AD36" s="235">
        <v>5.6149073775790724E-2</v>
      </c>
      <c r="AF36" s="251">
        <v>44317</v>
      </c>
      <c r="AG36" s="235">
        <v>3.0713666235557043E-2</v>
      </c>
      <c r="AI36" s="234" t="s">
        <v>220</v>
      </c>
      <c r="AJ36" s="234">
        <v>2022</v>
      </c>
    </row>
    <row r="37" spans="1:36" ht="15" customHeight="1" x14ac:dyDescent="0.25">
      <c r="A37" s="232"/>
      <c r="B37" s="232"/>
      <c r="C37" s="232"/>
      <c r="D37" s="232"/>
      <c r="E37" s="232"/>
      <c r="F37" s="232"/>
      <c r="G37" s="232"/>
      <c r="H37" s="232"/>
      <c r="I37" s="232"/>
      <c r="J37" s="232"/>
      <c r="K37" s="232"/>
      <c r="L37" s="232"/>
      <c r="M37" s="232"/>
      <c r="N37" s="232"/>
      <c r="O37" s="232"/>
      <c r="P37" s="232"/>
      <c r="Q37" s="232"/>
      <c r="R37" s="232"/>
      <c r="S37" s="232"/>
      <c r="T37" s="232"/>
      <c r="U37" s="232"/>
      <c r="V37" s="232"/>
      <c r="W37" s="232"/>
      <c r="X37" s="232"/>
      <c r="Y37" s="232"/>
      <c r="Z37" s="251">
        <v>44348</v>
      </c>
      <c r="AA37" s="235">
        <v>5.4478845436970291E-2</v>
      </c>
      <c r="AC37" s="251">
        <v>44348</v>
      </c>
      <c r="AD37" s="235">
        <v>6.6461848107498292E-2</v>
      </c>
      <c r="AF37" s="251">
        <v>44348</v>
      </c>
      <c r="AG37" s="235">
        <v>5.3775140462097824E-2</v>
      </c>
      <c r="AI37" s="234" t="s">
        <v>230</v>
      </c>
      <c r="AJ37" s="234">
        <v>2021</v>
      </c>
    </row>
    <row r="38" spans="1:36" ht="15" customHeight="1" x14ac:dyDescent="0.25">
      <c r="A38" s="232"/>
      <c r="B38" s="232"/>
      <c r="C38" s="232"/>
      <c r="D38" s="232"/>
      <c r="E38" s="232"/>
      <c r="F38" s="232"/>
      <c r="G38" s="232"/>
      <c r="H38" s="232"/>
      <c r="I38" s="232"/>
      <c r="J38" s="232"/>
      <c r="K38" s="232"/>
      <c r="L38" s="232"/>
      <c r="M38" s="232"/>
      <c r="N38" s="232"/>
      <c r="O38" s="232"/>
      <c r="P38" s="232"/>
      <c r="Q38" s="232"/>
      <c r="R38" s="232"/>
      <c r="S38" s="232"/>
      <c r="T38" s="232"/>
      <c r="U38" s="232"/>
      <c r="V38" s="232"/>
      <c r="W38" s="232"/>
      <c r="X38" s="232"/>
      <c r="Y38" s="232"/>
      <c r="Z38" s="251">
        <v>44378</v>
      </c>
      <c r="AA38" s="235">
        <v>6.8277349830211873E-2</v>
      </c>
      <c r="AC38" s="251">
        <v>44378</v>
      </c>
      <c r="AD38" s="235">
        <v>8.08038726901944E-2</v>
      </c>
      <c r="AF38" s="251">
        <v>44378</v>
      </c>
      <c r="AG38" s="235">
        <v>7.2996350315848127E-2</v>
      </c>
    </row>
    <row r="39" spans="1:36" ht="15" customHeight="1" x14ac:dyDescent="0.25">
      <c r="A39" s="232"/>
      <c r="B39" s="232"/>
      <c r="C39" s="232"/>
      <c r="D39" s="232"/>
      <c r="E39" s="232"/>
      <c r="F39" s="232"/>
      <c r="G39" s="232"/>
      <c r="H39" s="232"/>
      <c r="I39" s="232"/>
      <c r="J39" s="232"/>
      <c r="K39" s="232"/>
      <c r="L39" s="232"/>
      <c r="M39" s="232"/>
      <c r="N39" s="232"/>
      <c r="O39" s="232"/>
      <c r="P39" s="232"/>
      <c r="Q39" s="232"/>
      <c r="R39" s="232"/>
      <c r="S39" s="232"/>
      <c r="T39" s="232"/>
      <c r="U39" s="232"/>
      <c r="V39" s="232"/>
      <c r="W39" s="232"/>
      <c r="X39" s="232"/>
      <c r="Y39" s="232"/>
      <c r="Z39" s="251">
        <v>44409</v>
      </c>
      <c r="AA39" s="235">
        <v>7.3581722612025266E-2</v>
      </c>
      <c r="AC39" s="251">
        <v>44409</v>
      </c>
      <c r="AD39" s="235">
        <v>7.8527995959128849E-2</v>
      </c>
      <c r="AF39" s="251">
        <v>44409</v>
      </c>
      <c r="AG39" s="235">
        <v>7.8639977385228974E-2</v>
      </c>
      <c r="AI39" s="234" t="s">
        <v>236</v>
      </c>
      <c r="AJ39" s="234">
        <v>2021</v>
      </c>
    </row>
    <row r="40" spans="1:36" ht="15" customHeight="1" x14ac:dyDescent="0.25">
      <c r="A40" s="232"/>
      <c r="B40" s="232"/>
      <c r="C40" s="232"/>
      <c r="D40" s="232"/>
      <c r="E40" s="232"/>
      <c r="F40" s="232"/>
      <c r="G40" s="232"/>
      <c r="H40" s="232"/>
      <c r="I40" s="232"/>
      <c r="J40" s="232"/>
      <c r="K40" s="232"/>
      <c r="L40" s="232"/>
      <c r="M40" s="232"/>
      <c r="N40" s="232"/>
      <c r="O40" s="232"/>
      <c r="P40" s="232"/>
      <c r="Q40" s="232"/>
      <c r="R40" s="232"/>
      <c r="S40" s="232"/>
      <c r="T40" s="232"/>
      <c r="U40" s="232"/>
      <c r="V40" s="232"/>
      <c r="W40" s="232"/>
      <c r="X40" s="232"/>
      <c r="Y40" s="232"/>
      <c r="Z40" s="251">
        <v>44440</v>
      </c>
      <c r="AA40" s="235">
        <v>7.5245212739847314E-2</v>
      </c>
      <c r="AC40" s="251">
        <v>44440</v>
      </c>
      <c r="AD40" s="235">
        <v>7.1150979713181212E-2</v>
      </c>
      <c r="AF40" s="251">
        <v>44440</v>
      </c>
      <c r="AG40" s="235">
        <v>8.127261172729433E-2</v>
      </c>
      <c r="AI40" s="234" t="s">
        <v>237</v>
      </c>
      <c r="AJ40" s="234">
        <v>2020</v>
      </c>
    </row>
    <row r="41" spans="1:36" ht="15" customHeight="1" x14ac:dyDescent="0.25">
      <c r="A41" s="232"/>
      <c r="B41" s="232"/>
      <c r="C41" s="232"/>
      <c r="D41" s="232"/>
      <c r="E41" s="232"/>
      <c r="F41" s="232"/>
      <c r="G41" s="232"/>
      <c r="H41" s="232"/>
      <c r="I41" s="232"/>
      <c r="J41" s="232"/>
      <c r="K41" s="232"/>
      <c r="L41" s="232"/>
      <c r="M41" s="232"/>
      <c r="N41" s="232"/>
      <c r="O41" s="232"/>
      <c r="P41" s="232"/>
      <c r="Q41" s="232"/>
      <c r="R41" s="232"/>
      <c r="S41" s="232"/>
      <c r="T41" s="232"/>
      <c r="U41" s="232"/>
      <c r="V41" s="232"/>
      <c r="W41" s="232"/>
      <c r="X41" s="232"/>
      <c r="Y41" s="232"/>
      <c r="Z41" s="251">
        <v>44470</v>
      </c>
      <c r="AA41" s="235">
        <v>7.4580264859136353E-2</v>
      </c>
      <c r="AC41" s="251">
        <v>44470</v>
      </c>
      <c r="AD41" s="235">
        <v>5.9588156124762294E-2</v>
      </c>
      <c r="AF41" s="251">
        <v>44470</v>
      </c>
      <c r="AG41" s="235">
        <v>7.6571233412972506E-2</v>
      </c>
    </row>
    <row r="42" spans="1:36" ht="15" customHeight="1" x14ac:dyDescent="0.25">
      <c r="A42" s="232"/>
      <c r="B42" s="232"/>
      <c r="C42" s="232"/>
      <c r="D42" s="232"/>
      <c r="E42" s="232"/>
      <c r="F42" s="232"/>
      <c r="G42" s="232"/>
      <c r="H42" s="232"/>
      <c r="I42" s="232"/>
      <c r="J42" s="232"/>
      <c r="K42" s="232"/>
      <c r="L42" s="232"/>
      <c r="M42" s="232"/>
      <c r="N42" s="232"/>
      <c r="O42" s="232"/>
      <c r="P42" s="232"/>
      <c r="Q42" s="232"/>
      <c r="R42" s="232"/>
      <c r="S42" s="232"/>
      <c r="T42" s="232"/>
      <c r="U42" s="232"/>
      <c r="V42" s="232"/>
      <c r="W42" s="232"/>
      <c r="X42" s="232"/>
      <c r="Y42" s="232"/>
      <c r="Z42" s="251">
        <v>44501</v>
      </c>
      <c r="AA42" s="235">
        <v>6.537393231964686E-2</v>
      </c>
      <c r="AC42" s="251">
        <v>44501</v>
      </c>
      <c r="AD42" s="235">
        <v>4.0020850607342881E-2</v>
      </c>
      <c r="AF42" s="251">
        <v>44501</v>
      </c>
      <c r="AG42" s="235">
        <v>6.6674097100036675E-2</v>
      </c>
    </row>
    <row r="43" spans="1:36" ht="15" customHeight="1" x14ac:dyDescent="0.25">
      <c r="A43" s="232"/>
      <c r="B43" s="232"/>
      <c r="C43" s="232"/>
      <c r="D43" s="232"/>
      <c r="E43" s="232"/>
      <c r="F43" s="232"/>
      <c r="G43" s="232"/>
      <c r="H43" s="232"/>
      <c r="I43" s="232"/>
      <c r="J43" s="232"/>
      <c r="K43" s="232"/>
      <c r="L43" s="232"/>
      <c r="M43" s="232"/>
      <c r="N43" s="232"/>
      <c r="O43" s="232"/>
      <c r="P43" s="232"/>
      <c r="Q43" s="232"/>
      <c r="R43" s="232"/>
      <c r="S43" s="232"/>
      <c r="T43" s="232"/>
      <c r="U43" s="232"/>
      <c r="V43" s="232"/>
      <c r="W43" s="232"/>
      <c r="X43" s="232"/>
      <c r="Y43" s="232"/>
      <c r="Z43" s="251">
        <v>44531</v>
      </c>
      <c r="AA43" s="235">
        <v>5.6370216489294196E-2</v>
      </c>
      <c r="AC43" s="251">
        <v>44531</v>
      </c>
      <c r="AD43" s="235">
        <v>2.2421777253976812E-2</v>
      </c>
      <c r="AF43" s="251">
        <v>44531</v>
      </c>
      <c r="AG43" s="235">
        <v>5.6038250010495713E-2</v>
      </c>
    </row>
    <row r="44" spans="1:36" ht="15" customHeight="1" x14ac:dyDescent="0.25">
      <c r="A44" s="232"/>
      <c r="B44" s="232"/>
      <c r="C44" s="232"/>
      <c r="D44" s="232"/>
      <c r="E44" s="232"/>
      <c r="F44" s="232"/>
      <c r="G44" s="232"/>
      <c r="H44" s="232"/>
      <c r="I44" s="232"/>
      <c r="J44" s="232"/>
      <c r="K44" s="232"/>
      <c r="L44" s="232"/>
      <c r="M44" s="232"/>
      <c r="N44" s="232"/>
      <c r="O44" s="232"/>
      <c r="P44" s="232"/>
      <c r="Q44" s="232"/>
      <c r="R44" s="232"/>
      <c r="S44" s="232"/>
      <c r="T44" s="232"/>
      <c r="U44" s="232"/>
      <c r="V44" s="232"/>
      <c r="W44" s="232"/>
      <c r="X44" s="232"/>
      <c r="Y44" s="232"/>
      <c r="Z44" s="251">
        <v>44562</v>
      </c>
      <c r="AA44" s="235">
        <v>5.6541730906002952E-2</v>
      </c>
      <c r="AC44" s="251">
        <v>44562</v>
      </c>
      <c r="AD44" s="235">
        <v>1.3965485222009164E-2</v>
      </c>
      <c r="AF44" s="251">
        <v>44562</v>
      </c>
      <c r="AG44" s="235">
        <v>5.1275982464107132E-2</v>
      </c>
    </row>
    <row r="45" spans="1:36" ht="15" customHeight="1" x14ac:dyDescent="0.25">
      <c r="A45" s="232"/>
      <c r="B45" s="232"/>
      <c r="C45" s="232"/>
      <c r="D45" s="232"/>
      <c r="E45" s="232"/>
      <c r="F45" s="232"/>
      <c r="G45" s="232"/>
      <c r="H45" s="232"/>
      <c r="I45" s="232"/>
      <c r="J45" s="232"/>
      <c r="K45" s="232"/>
      <c r="L45" s="232"/>
      <c r="M45" s="232"/>
      <c r="N45" s="232"/>
      <c r="O45" s="232"/>
      <c r="P45" s="232"/>
      <c r="Q45" s="232"/>
      <c r="R45" s="232"/>
      <c r="S45" s="232"/>
      <c r="T45" s="232"/>
      <c r="U45" s="232"/>
      <c r="V45" s="232"/>
      <c r="W45" s="232"/>
      <c r="X45" s="232"/>
      <c r="Y45" s="232"/>
      <c r="Z45" s="251">
        <v>44593</v>
      </c>
      <c r="AA45" s="235">
        <v>5.7677949004432211E-2</v>
      </c>
      <c r="AC45" s="251">
        <v>44593</v>
      </c>
      <c r="AD45" s="235">
        <v>8.7786489405812067E-3</v>
      </c>
      <c r="AF45" s="251">
        <v>44593</v>
      </c>
      <c r="AG45" s="235">
        <v>5.127725370591122E-2</v>
      </c>
    </row>
    <row r="46" spans="1:36" ht="15" customHeight="1" x14ac:dyDescent="0.25">
      <c r="A46" s="232"/>
      <c r="B46" s="232"/>
      <c r="C46" s="232"/>
      <c r="D46" s="232"/>
      <c r="E46" s="232"/>
      <c r="F46" s="232"/>
      <c r="G46" s="232"/>
      <c r="H46" s="232"/>
      <c r="I46" s="232"/>
      <c r="J46" s="232"/>
      <c r="K46" s="232"/>
      <c r="L46" s="232"/>
      <c r="M46" s="232"/>
      <c r="N46" s="232"/>
      <c r="O46" s="232"/>
      <c r="P46" s="232"/>
      <c r="Q46" s="232"/>
      <c r="R46" s="232"/>
      <c r="S46" s="232"/>
      <c r="T46" s="232"/>
      <c r="U46" s="232"/>
      <c r="V46" s="232"/>
      <c r="W46" s="232"/>
      <c r="X46" s="232"/>
      <c r="Y46" s="232"/>
      <c r="Z46" s="251">
        <v>44621</v>
      </c>
      <c r="AA46" s="235">
        <v>4.5523648250621565E-2</v>
      </c>
      <c r="AC46" s="251">
        <v>44621</v>
      </c>
      <c r="AD46" s="235">
        <v>-3.7863608876990895E-3</v>
      </c>
      <c r="AF46" s="251">
        <v>44621</v>
      </c>
      <c r="AG46" s="235">
        <v>3.7063786393869119E-2</v>
      </c>
    </row>
    <row r="47" spans="1:36" ht="15" customHeight="1" x14ac:dyDescent="0.25">
      <c r="A47" s="232"/>
      <c r="B47" s="232"/>
      <c r="C47" s="232"/>
      <c r="D47" s="232"/>
      <c r="E47" s="232"/>
      <c r="F47" s="232"/>
      <c r="G47" s="232"/>
      <c r="H47" s="232"/>
      <c r="I47" s="232"/>
      <c r="J47" s="232"/>
      <c r="K47" s="232"/>
      <c r="L47" s="232"/>
      <c r="M47" s="232"/>
      <c r="N47" s="232"/>
      <c r="O47" s="232"/>
      <c r="P47" s="232"/>
      <c r="Q47" s="232"/>
      <c r="R47" s="232"/>
      <c r="S47" s="232"/>
      <c r="T47" s="232"/>
      <c r="U47" s="232"/>
      <c r="V47" s="232"/>
      <c r="W47" s="232"/>
      <c r="X47" s="232"/>
      <c r="Y47" s="232"/>
      <c r="Z47" s="251">
        <v>44652</v>
      </c>
      <c r="AA47" s="235">
        <v>2.913249490708722E-2</v>
      </c>
      <c r="AC47" s="251">
        <v>44652</v>
      </c>
      <c r="AD47" s="235">
        <v>-1.6677794302476911E-2</v>
      </c>
      <c r="AF47" s="251">
        <v>44652</v>
      </c>
      <c r="AG47" s="235">
        <v>2.3455283267629311E-2</v>
      </c>
    </row>
    <row r="48" spans="1:36" ht="15" customHeight="1" x14ac:dyDescent="0.25">
      <c r="A48" s="232"/>
      <c r="B48" s="232"/>
      <c r="C48" s="232"/>
      <c r="D48" s="232"/>
      <c r="E48" s="232"/>
      <c r="F48" s="232"/>
      <c r="G48" s="232"/>
      <c r="H48" s="232"/>
      <c r="I48" s="232"/>
      <c r="J48" s="232"/>
      <c r="K48" s="232"/>
      <c r="L48" s="232"/>
      <c r="M48" s="232"/>
      <c r="N48" s="232"/>
      <c r="O48" s="232"/>
      <c r="P48" s="232"/>
      <c r="Q48" s="232"/>
      <c r="R48" s="232"/>
      <c r="S48" s="232"/>
      <c r="T48" s="232"/>
      <c r="U48" s="232"/>
      <c r="V48" s="232"/>
      <c r="W48" s="232"/>
      <c r="X48" s="232"/>
      <c r="Y48" s="232"/>
      <c r="Z48" s="251">
        <v>44682</v>
      </c>
      <c r="AA48" s="235">
        <v>2.4188659435443471E-2</v>
      </c>
      <c r="AC48" s="251">
        <v>44682</v>
      </c>
      <c r="AD48" s="235">
        <v>-1.904209853828874E-2</v>
      </c>
      <c r="AF48" s="251">
        <v>44682</v>
      </c>
      <c r="AG48" s="235">
        <v>2.1281096259066032E-2</v>
      </c>
    </row>
    <row r="49" spans="1:33" ht="15" customHeight="1" x14ac:dyDescent="0.25">
      <c r="A49" s="232"/>
      <c r="B49" s="232"/>
      <c r="C49" s="232"/>
      <c r="D49" s="232"/>
      <c r="E49" s="232"/>
      <c r="F49" s="232"/>
      <c r="G49" s="232"/>
      <c r="H49" s="232"/>
      <c r="I49" s="232"/>
      <c r="J49" s="232"/>
      <c r="K49" s="232"/>
      <c r="L49" s="232"/>
      <c r="M49" s="232"/>
      <c r="N49" s="232"/>
      <c r="O49" s="232"/>
      <c r="P49" s="232"/>
      <c r="Q49" s="232"/>
      <c r="R49" s="232"/>
      <c r="S49" s="232"/>
      <c r="T49" s="232"/>
      <c r="U49" s="232"/>
      <c r="V49" s="232"/>
      <c r="W49" s="232"/>
      <c r="X49" s="232"/>
      <c r="Y49" s="232"/>
      <c r="Z49" s="251">
        <v>44714</v>
      </c>
      <c r="AA49" s="235">
        <v>1.5228245141246361E-2</v>
      </c>
      <c r="AC49" s="251">
        <v>44714</v>
      </c>
      <c r="AD49" s="235">
        <v>-2.8462136215130586E-2</v>
      </c>
      <c r="AF49" s="251">
        <v>44714</v>
      </c>
      <c r="AG49" s="235">
        <v>9.0246756242657964E-3</v>
      </c>
    </row>
    <row r="50" spans="1:33" ht="15" customHeight="1" x14ac:dyDescent="0.25">
      <c r="A50" s="232"/>
      <c r="B50" s="232"/>
      <c r="C50" s="232"/>
      <c r="D50" s="232"/>
      <c r="E50" s="232"/>
      <c r="F50" s="232"/>
      <c r="G50" s="232"/>
      <c r="H50" s="232"/>
      <c r="I50" s="232"/>
      <c r="J50" s="232"/>
      <c r="K50" s="232"/>
      <c r="L50" s="232"/>
      <c r="M50" s="232"/>
      <c r="N50" s="232"/>
      <c r="O50" s="232"/>
      <c r="P50" s="232"/>
      <c r="Q50" s="232"/>
      <c r="R50" s="232"/>
      <c r="S50" s="232"/>
      <c r="T50" s="232"/>
      <c r="U50" s="232"/>
      <c r="V50" s="232"/>
      <c r="W50" s="232"/>
      <c r="X50" s="232"/>
      <c r="Y50" s="232"/>
      <c r="Z50" s="251">
        <v>44746</v>
      </c>
      <c r="AA50" s="235">
        <v>9.7482854527903839E-3</v>
      </c>
      <c r="AC50" s="251">
        <v>44746</v>
      </c>
      <c r="AD50" s="235">
        <v>-3.4877221187902305E-2</v>
      </c>
      <c r="AF50" s="251">
        <v>44746</v>
      </c>
      <c r="AG50" s="235">
        <v>-1.4106472028349514E-3</v>
      </c>
    </row>
    <row r="51" spans="1:33" ht="15" customHeight="1" x14ac:dyDescent="0.25">
      <c r="A51" s="232"/>
      <c r="B51" s="232"/>
      <c r="C51" s="232"/>
      <c r="D51" s="232"/>
      <c r="E51" s="232"/>
      <c r="F51" s="232"/>
      <c r="G51" s="232"/>
      <c r="H51" s="232"/>
      <c r="I51" s="232"/>
      <c r="J51" s="232"/>
      <c r="K51" s="232"/>
      <c r="L51" s="232"/>
      <c r="M51" s="232"/>
      <c r="N51" s="232"/>
      <c r="O51" s="232"/>
      <c r="P51" s="232"/>
      <c r="Q51" s="232"/>
      <c r="R51" s="232"/>
      <c r="S51" s="232"/>
      <c r="T51" s="232"/>
      <c r="U51" s="232"/>
      <c r="V51" s="232"/>
      <c r="W51" s="232"/>
      <c r="X51" s="232"/>
      <c r="Y51" s="232"/>
      <c r="Z51" s="252"/>
      <c r="AC51" s="252"/>
      <c r="AF51" s="252"/>
    </row>
    <row r="52" spans="1:33" ht="15" customHeight="1" x14ac:dyDescent="0.25">
      <c r="A52" s="232"/>
      <c r="B52" s="232"/>
      <c r="C52" s="232"/>
      <c r="D52" s="232"/>
      <c r="E52" s="232"/>
      <c r="F52" s="232"/>
      <c r="G52" s="232"/>
      <c r="H52" s="232"/>
      <c r="I52" s="232"/>
      <c r="J52" s="232"/>
      <c r="K52" s="232"/>
      <c r="L52" s="232"/>
      <c r="M52" s="232"/>
      <c r="N52" s="232"/>
      <c r="O52" s="232"/>
      <c r="P52" s="232"/>
      <c r="Q52" s="232"/>
      <c r="R52" s="232"/>
      <c r="S52" s="232"/>
      <c r="T52" s="232"/>
      <c r="U52" s="232"/>
      <c r="V52" s="232"/>
      <c r="W52" s="232"/>
      <c r="X52" s="232"/>
      <c r="Y52" s="232"/>
      <c r="Z52" s="252"/>
      <c r="AF52" s="252"/>
    </row>
    <row r="53" spans="1:33" ht="15" customHeight="1" x14ac:dyDescent="0.25">
      <c r="A53" s="232"/>
      <c r="B53" s="232"/>
      <c r="C53" s="232"/>
      <c r="D53" s="232"/>
      <c r="E53" s="232"/>
      <c r="F53" s="232"/>
      <c r="G53" s="232"/>
      <c r="H53" s="232"/>
      <c r="I53" s="232"/>
      <c r="J53" s="232"/>
      <c r="K53" s="232"/>
      <c r="L53" s="232"/>
      <c r="M53" s="232"/>
      <c r="N53" s="232"/>
      <c r="O53" s="232"/>
      <c r="P53" s="232"/>
      <c r="Q53" s="232"/>
      <c r="R53" s="232"/>
      <c r="S53" s="232"/>
      <c r="T53" s="232"/>
      <c r="U53" s="232"/>
      <c r="V53" s="232"/>
      <c r="W53" s="232"/>
      <c r="X53" s="232"/>
      <c r="Y53" s="232"/>
      <c r="Z53" s="252"/>
      <c r="AF53" s="252"/>
    </row>
    <row r="54" spans="1:33" ht="15" customHeight="1" x14ac:dyDescent="0.25">
      <c r="A54" s="232"/>
      <c r="B54" s="232"/>
      <c r="C54" s="232"/>
      <c r="D54" s="232"/>
      <c r="E54" s="232"/>
      <c r="F54" s="232"/>
      <c r="G54" s="232"/>
      <c r="H54" s="232"/>
      <c r="I54" s="232"/>
      <c r="J54" s="232"/>
      <c r="K54" s="232"/>
      <c r="L54" s="232"/>
      <c r="M54" s="232"/>
      <c r="N54" s="232"/>
      <c r="O54" s="232"/>
      <c r="P54" s="232"/>
      <c r="Q54" s="232"/>
      <c r="R54" s="232"/>
      <c r="S54" s="232"/>
      <c r="T54" s="232"/>
      <c r="U54" s="232"/>
      <c r="V54" s="232"/>
      <c r="W54" s="232"/>
      <c r="X54" s="232"/>
      <c r="Y54" s="232"/>
      <c r="AF54" s="252"/>
    </row>
    <row r="55" spans="1:33" ht="15" customHeight="1" x14ac:dyDescent="0.25">
      <c r="A55" s="232"/>
      <c r="B55" s="232"/>
      <c r="C55" s="232"/>
      <c r="D55" s="232"/>
      <c r="E55" s="232"/>
      <c r="F55" s="232"/>
      <c r="G55" s="232"/>
      <c r="H55" s="232"/>
      <c r="I55" s="232"/>
      <c r="J55" s="232"/>
      <c r="K55" s="232"/>
      <c r="L55" s="232"/>
      <c r="M55" s="232"/>
      <c r="N55" s="232"/>
      <c r="O55" s="232"/>
      <c r="P55" s="232"/>
      <c r="Q55" s="232"/>
      <c r="R55" s="232"/>
      <c r="S55" s="232"/>
      <c r="T55" s="232"/>
      <c r="U55" s="232"/>
      <c r="V55" s="232"/>
      <c r="W55" s="232"/>
      <c r="X55" s="232"/>
      <c r="Y55" s="232"/>
    </row>
    <row r="56" spans="1:33" ht="15" customHeight="1" x14ac:dyDescent="0.25">
      <c r="A56" s="232"/>
      <c r="B56" s="232"/>
      <c r="C56" s="232"/>
      <c r="D56" s="232"/>
      <c r="E56" s="232"/>
      <c r="F56" s="232"/>
      <c r="G56" s="232"/>
      <c r="H56" s="232"/>
      <c r="I56" s="232"/>
      <c r="J56" s="232"/>
      <c r="K56" s="232"/>
      <c r="L56" s="232"/>
      <c r="M56" s="232"/>
      <c r="N56" s="232"/>
      <c r="O56" s="232"/>
      <c r="P56" s="232"/>
      <c r="Q56" s="232"/>
      <c r="R56" s="232"/>
      <c r="S56" s="232"/>
      <c r="T56" s="232"/>
      <c r="U56" s="232"/>
      <c r="V56" s="232"/>
      <c r="W56" s="232"/>
      <c r="X56" s="232"/>
      <c r="Y56" s="232"/>
    </row>
    <row r="57" spans="1:33" ht="15" customHeight="1" x14ac:dyDescent="0.25">
      <c r="A57" s="232"/>
      <c r="B57" s="232"/>
      <c r="C57" s="232"/>
      <c r="D57" s="232"/>
      <c r="E57" s="232"/>
      <c r="F57" s="232"/>
      <c r="G57" s="232"/>
      <c r="H57" s="232"/>
      <c r="I57" s="232"/>
      <c r="J57" s="232"/>
      <c r="K57" s="232"/>
      <c r="L57" s="232"/>
      <c r="M57" s="232"/>
      <c r="N57" s="232"/>
      <c r="O57" s="232"/>
      <c r="P57" s="232"/>
      <c r="Q57" s="232"/>
      <c r="R57" s="232"/>
      <c r="S57" s="232"/>
      <c r="T57" s="232"/>
      <c r="U57" s="232"/>
      <c r="V57" s="232"/>
      <c r="W57" s="232"/>
      <c r="X57" s="232"/>
      <c r="Y57" s="232"/>
    </row>
    <row r="58" spans="1:33" ht="15" customHeight="1" x14ac:dyDescent="0.25">
      <c r="A58" s="232"/>
      <c r="B58" s="232"/>
      <c r="C58" s="232"/>
      <c r="D58" s="232"/>
      <c r="E58" s="232"/>
      <c r="F58" s="232"/>
      <c r="G58" s="232"/>
      <c r="H58" s="232"/>
      <c r="I58" s="232"/>
      <c r="J58" s="232"/>
      <c r="K58" s="232"/>
      <c r="L58" s="232"/>
      <c r="M58" s="232"/>
      <c r="N58" s="232"/>
      <c r="O58" s="232"/>
      <c r="P58" s="232"/>
      <c r="Q58" s="232"/>
      <c r="R58" s="232"/>
      <c r="S58" s="232"/>
      <c r="T58" s="232"/>
      <c r="U58" s="232"/>
      <c r="V58" s="232"/>
      <c r="W58" s="232"/>
      <c r="X58" s="232"/>
      <c r="Y58" s="232"/>
    </row>
  </sheetData>
  <mergeCells count="1">
    <mergeCell ref="I2:S2"/>
  </mergeCells>
  <pageMargins left="0.63" right="0.25" top="0.47" bottom="0.19" header="0.3" footer="0.15"/>
  <pageSetup paperSize="9" scale="54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32DDD1-3093-4ECB-9AA7-184658DBE873}">
  <sheetPr codeName="Hoja5">
    <pageSetUpPr fitToPage="1"/>
  </sheetPr>
  <dimension ref="A1:O62"/>
  <sheetViews>
    <sheetView zoomScale="80" zoomScaleNormal="80" workbookViewId="0"/>
  </sheetViews>
  <sheetFormatPr baseColWidth="10" defaultColWidth="11.42578125" defaultRowHeight="15" x14ac:dyDescent="0.25"/>
  <cols>
    <col min="1" max="1" width="39.7109375" customWidth="1"/>
    <col min="2" max="2" width="42.140625" customWidth="1"/>
    <col min="3" max="4" width="14.7109375" customWidth="1"/>
    <col min="5" max="5" width="16.7109375" customWidth="1"/>
    <col min="6" max="6" width="8" customWidth="1"/>
    <col min="7" max="8" width="14.7109375" customWidth="1"/>
    <col min="9" max="9" width="16.7109375" customWidth="1"/>
    <col min="10" max="10" width="8" customWidth="1"/>
    <col min="11" max="12" width="14.7109375" customWidth="1"/>
    <col min="13" max="13" width="16.7109375" customWidth="1"/>
    <col min="14" max="14" width="8" customWidth="1"/>
  </cols>
  <sheetData>
    <row r="1" spans="1:15" ht="19.149999999999999" customHeight="1" x14ac:dyDescent="0.25">
      <c r="A1" s="32" t="s">
        <v>47</v>
      </c>
      <c r="B1" s="32"/>
      <c r="C1" s="73"/>
      <c r="D1" s="32"/>
      <c r="E1" s="32"/>
      <c r="H1" s="32"/>
      <c r="I1" s="32"/>
      <c r="L1" s="32"/>
      <c r="M1" s="32"/>
    </row>
    <row r="2" spans="1:15" ht="15" customHeight="1" x14ac:dyDescent="0.25">
      <c r="A2" s="70"/>
      <c r="B2" s="70"/>
      <c r="C2" s="73"/>
    </row>
    <row r="3" spans="1:15" ht="15" customHeight="1" x14ac:dyDescent="0.25">
      <c r="A3" s="73"/>
      <c r="B3" s="73"/>
      <c r="C3" s="73"/>
    </row>
    <row r="4" spans="1:15" ht="15" customHeight="1" x14ac:dyDescent="0.25">
      <c r="A4" s="74" t="s">
        <v>51</v>
      </c>
      <c r="B4" s="31"/>
      <c r="N4" s="104" t="str">
        <f>'Resumen general'!I4</f>
        <v>Fecha: 23/06/2025</v>
      </c>
    </row>
    <row r="5" spans="1:15" ht="19.149999999999999" customHeight="1" x14ac:dyDescent="0.25">
      <c r="A5" s="74"/>
      <c r="B5" s="74"/>
      <c r="C5" s="269" t="s">
        <v>3</v>
      </c>
      <c r="D5" s="269"/>
      <c r="E5" s="269"/>
      <c r="F5" s="269"/>
      <c r="G5" s="269" t="s">
        <v>4</v>
      </c>
      <c r="H5" s="269"/>
      <c r="I5" s="269"/>
      <c r="J5" s="269"/>
      <c r="K5" s="269" t="s">
        <v>5</v>
      </c>
      <c r="L5" s="269"/>
      <c r="M5" s="269"/>
      <c r="N5" s="269"/>
    </row>
    <row r="6" spans="1:15" ht="19.5" customHeight="1" x14ac:dyDescent="0.25">
      <c r="A6" s="272" t="s">
        <v>89</v>
      </c>
      <c r="B6" s="272"/>
      <c r="C6" s="270" t="s">
        <v>90</v>
      </c>
      <c r="D6" s="270"/>
      <c r="E6" s="271" t="s">
        <v>12</v>
      </c>
      <c r="F6" s="271"/>
      <c r="G6" s="271" t="s">
        <v>90</v>
      </c>
      <c r="H6" s="271"/>
      <c r="I6" s="271" t="s">
        <v>12</v>
      </c>
      <c r="J6" s="271"/>
      <c r="K6" s="271" t="s">
        <v>90</v>
      </c>
      <c r="L6" s="271"/>
      <c r="M6" s="271" t="s">
        <v>12</v>
      </c>
      <c r="N6" s="271"/>
    </row>
    <row r="7" spans="1:15" ht="19.5" customHeight="1" x14ac:dyDescent="0.25">
      <c r="A7" s="272"/>
      <c r="B7" s="272"/>
      <c r="C7" s="171">
        <v>2024</v>
      </c>
      <c r="D7" s="171">
        <v>2025</v>
      </c>
      <c r="E7" s="79" t="s">
        <v>13</v>
      </c>
      <c r="F7" s="79" t="s">
        <v>14</v>
      </c>
      <c r="G7" s="171">
        <v>2024</v>
      </c>
      <c r="H7" s="171">
        <v>2025</v>
      </c>
      <c r="I7" s="79" t="s">
        <v>13</v>
      </c>
      <c r="J7" s="79" t="s">
        <v>14</v>
      </c>
      <c r="K7" s="171">
        <v>2024</v>
      </c>
      <c r="L7" s="171">
        <v>2025</v>
      </c>
      <c r="M7" s="79" t="s">
        <v>13</v>
      </c>
      <c r="N7" s="79" t="s">
        <v>14</v>
      </c>
    </row>
    <row r="8" spans="1:15" s="129" customFormat="1" ht="19.5" customHeight="1" x14ac:dyDescent="0.25">
      <c r="A8" s="172" t="s">
        <v>91</v>
      </c>
      <c r="B8" s="173" t="s">
        <v>92</v>
      </c>
      <c r="C8" s="174">
        <v>28270138</v>
      </c>
      <c r="D8" s="175">
        <v>25076710</v>
      </c>
      <c r="E8" s="176">
        <f t="shared" ref="E8" si="0">+D8-C8</f>
        <v>-3193428</v>
      </c>
      <c r="F8" s="177">
        <f>((D8*100)/C8)-100</f>
        <v>-11.296117479157687</v>
      </c>
      <c r="G8" s="178">
        <v>0</v>
      </c>
      <c r="H8" s="175">
        <v>0</v>
      </c>
      <c r="I8" s="176">
        <f t="shared" ref="I8:I47" si="1">+H8-G8</f>
        <v>0</v>
      </c>
      <c r="J8" s="177"/>
      <c r="K8" s="178">
        <v>572</v>
      </c>
      <c r="L8" s="175">
        <v>2767</v>
      </c>
      <c r="M8" s="176">
        <f t="shared" ref="M8:M47" si="2">+L8-K8</f>
        <v>2195</v>
      </c>
      <c r="N8" s="177">
        <f>((L8*100)/K8)-100</f>
        <v>383.74125874125872</v>
      </c>
      <c r="O8" s="143"/>
    </row>
    <row r="9" spans="1:15" s="129" customFormat="1" ht="19.5" customHeight="1" x14ac:dyDescent="0.25">
      <c r="A9" s="172" t="s">
        <v>91</v>
      </c>
      <c r="B9" s="173" t="s">
        <v>93</v>
      </c>
      <c r="C9" s="174">
        <v>7709379</v>
      </c>
      <c r="D9" s="175">
        <v>4782230</v>
      </c>
      <c r="E9" s="176">
        <f t="shared" ref="E9:E47" si="3">+D9-C9</f>
        <v>-2927149</v>
      </c>
      <c r="F9" s="177">
        <f t="shared" ref="F9:F44" si="4">((D9*100)/C9)-100</f>
        <v>-37.968674260274398</v>
      </c>
      <c r="G9" s="178">
        <v>0</v>
      </c>
      <c r="H9" s="175">
        <v>0</v>
      </c>
      <c r="I9" s="176">
        <f t="shared" si="1"/>
        <v>0</v>
      </c>
      <c r="J9" s="177"/>
      <c r="K9" s="178">
        <v>193951</v>
      </c>
      <c r="L9" s="175">
        <v>207581</v>
      </c>
      <c r="M9" s="176">
        <f t="shared" si="2"/>
        <v>13630</v>
      </c>
      <c r="N9" s="177">
        <f t="shared" ref="N9:N47" si="5">((L9*100)/K9)-100</f>
        <v>7.0275481951626944</v>
      </c>
      <c r="O9" s="143"/>
    </row>
    <row r="10" spans="1:15" s="129" customFormat="1" ht="19.5" customHeight="1" x14ac:dyDescent="0.25">
      <c r="A10" s="172" t="s">
        <v>91</v>
      </c>
      <c r="B10" s="173" t="s">
        <v>94</v>
      </c>
      <c r="C10" s="174">
        <v>9756346</v>
      </c>
      <c r="D10" s="175">
        <v>10172238</v>
      </c>
      <c r="E10" s="176">
        <f t="shared" si="3"/>
        <v>415892</v>
      </c>
      <c r="F10" s="177">
        <f t="shared" si="4"/>
        <v>4.2627844481940258</v>
      </c>
      <c r="G10" s="178">
        <v>0</v>
      </c>
      <c r="H10" s="175">
        <v>0</v>
      </c>
      <c r="I10" s="176">
        <f t="shared" si="1"/>
        <v>0</v>
      </c>
      <c r="J10" s="177"/>
      <c r="K10" s="178">
        <v>10111</v>
      </c>
      <c r="L10" s="175">
        <v>15771</v>
      </c>
      <c r="M10" s="176">
        <f t="shared" si="2"/>
        <v>5660</v>
      </c>
      <c r="N10" s="177">
        <f t="shared" si="5"/>
        <v>55.978637127880518</v>
      </c>
      <c r="O10" s="143"/>
    </row>
    <row r="11" spans="1:15" s="129" customFormat="1" ht="19.5" customHeight="1" x14ac:dyDescent="0.25">
      <c r="A11" s="172" t="s">
        <v>91</v>
      </c>
      <c r="B11" s="173" t="s">
        <v>95</v>
      </c>
      <c r="C11" s="174">
        <v>7110829</v>
      </c>
      <c r="D11" s="175">
        <v>8503362</v>
      </c>
      <c r="E11" s="176">
        <f t="shared" si="3"/>
        <v>1392533</v>
      </c>
      <c r="F11" s="177">
        <f t="shared" si="4"/>
        <v>19.58327221762751</v>
      </c>
      <c r="G11" s="178">
        <v>0</v>
      </c>
      <c r="H11" s="175">
        <v>0</v>
      </c>
      <c r="I11" s="176">
        <f t="shared" si="1"/>
        <v>0</v>
      </c>
      <c r="J11" s="177"/>
      <c r="K11" s="178">
        <v>5354</v>
      </c>
      <c r="L11" s="175">
        <v>6668</v>
      </c>
      <c r="M11" s="176">
        <f t="shared" si="2"/>
        <v>1314</v>
      </c>
      <c r="N11" s="177">
        <f t="shared" si="5"/>
        <v>24.542398206948079</v>
      </c>
      <c r="O11" s="143"/>
    </row>
    <row r="12" spans="1:15" s="129" customFormat="1" ht="19.5" customHeight="1" x14ac:dyDescent="0.25">
      <c r="A12" s="172" t="s">
        <v>91</v>
      </c>
      <c r="B12" s="173" t="s">
        <v>96</v>
      </c>
      <c r="C12" s="174">
        <v>3497464</v>
      </c>
      <c r="D12" s="175">
        <v>2498452</v>
      </c>
      <c r="E12" s="176">
        <f t="shared" si="3"/>
        <v>-999012</v>
      </c>
      <c r="F12" s="177">
        <f t="shared" si="4"/>
        <v>-28.563896583352971</v>
      </c>
      <c r="G12" s="178">
        <v>0</v>
      </c>
      <c r="H12" s="175">
        <v>0</v>
      </c>
      <c r="I12" s="176">
        <f t="shared" si="1"/>
        <v>0</v>
      </c>
      <c r="J12" s="177"/>
      <c r="K12" s="178">
        <v>154413</v>
      </c>
      <c r="L12" s="175">
        <v>154619</v>
      </c>
      <c r="M12" s="176">
        <f t="shared" si="2"/>
        <v>206</v>
      </c>
      <c r="N12" s="177">
        <f t="shared" si="5"/>
        <v>0.13340845654187206</v>
      </c>
      <c r="O12" s="143"/>
    </row>
    <row r="13" spans="1:15" s="129" customFormat="1" ht="19.5" customHeight="1" x14ac:dyDescent="0.25">
      <c r="A13" s="172" t="s">
        <v>91</v>
      </c>
      <c r="B13" s="173" t="s">
        <v>97</v>
      </c>
      <c r="C13" s="174">
        <v>1189315</v>
      </c>
      <c r="D13" s="175">
        <v>1068551</v>
      </c>
      <c r="E13" s="176">
        <f t="shared" si="3"/>
        <v>-120764</v>
      </c>
      <c r="F13" s="177">
        <f t="shared" si="4"/>
        <v>-10.154080289914788</v>
      </c>
      <c r="G13" s="178">
        <v>0</v>
      </c>
      <c r="H13" s="175">
        <v>0</v>
      </c>
      <c r="I13" s="176">
        <f t="shared" si="1"/>
        <v>0</v>
      </c>
      <c r="J13" s="177"/>
      <c r="K13" s="178">
        <v>64891</v>
      </c>
      <c r="L13" s="175">
        <v>66305</v>
      </c>
      <c r="M13" s="176">
        <f t="shared" si="2"/>
        <v>1414</v>
      </c>
      <c r="N13" s="177">
        <f t="shared" si="5"/>
        <v>2.1790386956588748</v>
      </c>
      <c r="O13" s="143"/>
    </row>
    <row r="14" spans="1:15" s="129" customFormat="1" ht="19.5" customHeight="1" x14ac:dyDescent="0.25">
      <c r="A14" s="172" t="s">
        <v>91</v>
      </c>
      <c r="B14" s="173" t="s">
        <v>98</v>
      </c>
      <c r="C14" s="174">
        <v>0</v>
      </c>
      <c r="D14" s="175">
        <v>0</v>
      </c>
      <c r="E14" s="176">
        <f t="shared" si="3"/>
        <v>0</v>
      </c>
      <c r="F14" s="177"/>
      <c r="G14" s="178">
        <v>4293324</v>
      </c>
      <c r="H14" s="175">
        <v>3833491</v>
      </c>
      <c r="I14" s="176">
        <f t="shared" si="1"/>
        <v>-459833</v>
      </c>
      <c r="J14" s="177">
        <f t="shared" ref="J14:J44" si="6">((H14*100)/G14)-100</f>
        <v>-10.710419246253025</v>
      </c>
      <c r="K14" s="178">
        <v>129176</v>
      </c>
      <c r="L14" s="175">
        <v>130577</v>
      </c>
      <c r="M14" s="176">
        <f t="shared" si="2"/>
        <v>1401</v>
      </c>
      <c r="N14" s="177">
        <f t="shared" si="5"/>
        <v>1.0845667925930513</v>
      </c>
      <c r="O14" s="143"/>
    </row>
    <row r="15" spans="1:15" s="129" customFormat="1" ht="19.5" customHeight="1" x14ac:dyDescent="0.25">
      <c r="A15" s="172" t="s">
        <v>91</v>
      </c>
      <c r="B15" s="173" t="s">
        <v>99</v>
      </c>
      <c r="C15" s="174">
        <v>6580640</v>
      </c>
      <c r="D15" s="175">
        <v>7572831</v>
      </c>
      <c r="E15" s="176">
        <f t="shared" si="3"/>
        <v>992191</v>
      </c>
      <c r="F15" s="177">
        <f t="shared" si="4"/>
        <v>15.077424080332605</v>
      </c>
      <c r="G15" s="178">
        <v>0</v>
      </c>
      <c r="H15" s="175">
        <v>0</v>
      </c>
      <c r="I15" s="176">
        <f t="shared" si="1"/>
        <v>0</v>
      </c>
      <c r="J15" s="177"/>
      <c r="K15" s="178">
        <v>370</v>
      </c>
      <c r="L15" s="175">
        <v>775</v>
      </c>
      <c r="M15" s="176">
        <f t="shared" si="2"/>
        <v>405</v>
      </c>
      <c r="N15" s="177">
        <f t="shared" si="5"/>
        <v>109.45945945945945</v>
      </c>
      <c r="O15" s="143"/>
    </row>
    <row r="16" spans="1:15" s="129" customFormat="1" ht="19.5" customHeight="1" x14ac:dyDescent="0.25">
      <c r="A16" s="172" t="s">
        <v>91</v>
      </c>
      <c r="B16" s="173" t="s">
        <v>100</v>
      </c>
      <c r="C16" s="174">
        <v>1791956</v>
      </c>
      <c r="D16" s="175">
        <v>1544799</v>
      </c>
      <c r="E16" s="176">
        <f t="shared" si="3"/>
        <v>-247157</v>
      </c>
      <c r="F16" s="177">
        <f t="shared" si="4"/>
        <v>-13.792581960717783</v>
      </c>
      <c r="G16" s="178">
        <v>0</v>
      </c>
      <c r="H16" s="175">
        <v>0</v>
      </c>
      <c r="I16" s="176">
        <f t="shared" si="1"/>
        <v>0</v>
      </c>
      <c r="J16" s="177"/>
      <c r="K16" s="178">
        <v>395596</v>
      </c>
      <c r="L16" s="175">
        <v>430611</v>
      </c>
      <c r="M16" s="176">
        <f t="shared" si="2"/>
        <v>35015</v>
      </c>
      <c r="N16" s="177">
        <f t="shared" si="5"/>
        <v>8.8512017310589641</v>
      </c>
      <c r="O16" s="143"/>
    </row>
    <row r="17" spans="1:15" s="129" customFormat="1" ht="19.5" customHeight="1" x14ac:dyDescent="0.25">
      <c r="A17" s="172" t="s">
        <v>101</v>
      </c>
      <c r="B17" s="173" t="s">
        <v>102</v>
      </c>
      <c r="C17" s="174">
        <v>0</v>
      </c>
      <c r="D17" s="175">
        <v>0</v>
      </c>
      <c r="E17" s="176">
        <f t="shared" si="3"/>
        <v>0</v>
      </c>
      <c r="F17" s="177"/>
      <c r="G17" s="178">
        <v>2184283</v>
      </c>
      <c r="H17" s="175">
        <v>3297876</v>
      </c>
      <c r="I17" s="176">
        <f t="shared" si="1"/>
        <v>1113593</v>
      </c>
      <c r="J17" s="177">
        <f t="shared" si="6"/>
        <v>50.982084281203498</v>
      </c>
      <c r="K17" s="178">
        <v>12723</v>
      </c>
      <c r="L17" s="175">
        <v>42861</v>
      </c>
      <c r="M17" s="176">
        <f t="shared" si="2"/>
        <v>30138</v>
      </c>
      <c r="N17" s="177">
        <f t="shared" si="5"/>
        <v>236.87809478896486</v>
      </c>
      <c r="O17" s="143"/>
    </row>
    <row r="18" spans="1:15" s="129" customFormat="1" ht="19.5" customHeight="1" x14ac:dyDescent="0.25">
      <c r="A18" s="172" t="s">
        <v>101</v>
      </c>
      <c r="B18" s="173" t="s">
        <v>103</v>
      </c>
      <c r="C18" s="174">
        <v>0</v>
      </c>
      <c r="D18" s="175">
        <v>0</v>
      </c>
      <c r="E18" s="176">
        <f t="shared" si="3"/>
        <v>0</v>
      </c>
      <c r="F18" s="177"/>
      <c r="G18" s="178">
        <v>2249416</v>
      </c>
      <c r="H18" s="175">
        <v>2267856</v>
      </c>
      <c r="I18" s="176">
        <f t="shared" si="1"/>
        <v>18440</v>
      </c>
      <c r="J18" s="177">
        <f t="shared" si="6"/>
        <v>0.81976833098012492</v>
      </c>
      <c r="K18" s="178">
        <v>934620</v>
      </c>
      <c r="L18" s="175">
        <v>848442</v>
      </c>
      <c r="M18" s="176">
        <f t="shared" si="2"/>
        <v>-86178</v>
      </c>
      <c r="N18" s="177">
        <f t="shared" si="5"/>
        <v>-9.220645823971239</v>
      </c>
      <c r="O18" s="143"/>
    </row>
    <row r="19" spans="1:15" s="129" customFormat="1" ht="19.5" customHeight="1" x14ac:dyDescent="0.25">
      <c r="A19" s="172" t="s">
        <v>101</v>
      </c>
      <c r="B19" s="173" t="s">
        <v>104</v>
      </c>
      <c r="C19" s="174">
        <v>0</v>
      </c>
      <c r="D19" s="175">
        <v>0</v>
      </c>
      <c r="E19" s="176">
        <f t="shared" si="3"/>
        <v>0</v>
      </c>
      <c r="F19" s="177"/>
      <c r="G19" s="178">
        <v>591892</v>
      </c>
      <c r="H19" s="175">
        <v>804359</v>
      </c>
      <c r="I19" s="176">
        <f t="shared" si="1"/>
        <v>212467</v>
      </c>
      <c r="J19" s="177">
        <f t="shared" si="6"/>
        <v>35.896244585160815</v>
      </c>
      <c r="K19" s="178">
        <v>916745</v>
      </c>
      <c r="L19" s="175">
        <v>533185</v>
      </c>
      <c r="M19" s="176">
        <f t="shared" si="2"/>
        <v>-383560</v>
      </c>
      <c r="N19" s="177">
        <f t="shared" si="5"/>
        <v>-41.839333729663103</v>
      </c>
      <c r="O19" s="143"/>
    </row>
    <row r="20" spans="1:15" s="129" customFormat="1" ht="19.5" customHeight="1" x14ac:dyDescent="0.25">
      <c r="A20" s="172" t="s">
        <v>101</v>
      </c>
      <c r="B20" s="173" t="s">
        <v>105</v>
      </c>
      <c r="C20" s="174">
        <v>0</v>
      </c>
      <c r="D20" s="175">
        <v>0</v>
      </c>
      <c r="E20" s="176">
        <f t="shared" si="3"/>
        <v>0</v>
      </c>
      <c r="F20" s="177"/>
      <c r="G20" s="178">
        <v>149505</v>
      </c>
      <c r="H20" s="175">
        <v>187294</v>
      </c>
      <c r="I20" s="176">
        <f t="shared" si="1"/>
        <v>37789</v>
      </c>
      <c r="J20" s="177">
        <f t="shared" si="6"/>
        <v>25.276077723153065</v>
      </c>
      <c r="K20" s="178">
        <v>7003231</v>
      </c>
      <c r="L20" s="175">
        <v>6390641</v>
      </c>
      <c r="M20" s="176">
        <f t="shared" si="2"/>
        <v>-612590</v>
      </c>
      <c r="N20" s="177">
        <f t="shared" si="5"/>
        <v>-8.7472482344220879</v>
      </c>
      <c r="O20" s="143"/>
    </row>
    <row r="21" spans="1:15" s="129" customFormat="1" ht="19.5" customHeight="1" x14ac:dyDescent="0.25">
      <c r="A21" s="172" t="s">
        <v>101</v>
      </c>
      <c r="B21" s="173" t="s">
        <v>106</v>
      </c>
      <c r="C21" s="174">
        <v>0</v>
      </c>
      <c r="D21" s="175">
        <v>0</v>
      </c>
      <c r="E21" s="176">
        <f t="shared" si="3"/>
        <v>0</v>
      </c>
      <c r="F21" s="177"/>
      <c r="G21" s="178">
        <v>0</v>
      </c>
      <c r="H21" s="175">
        <v>0</v>
      </c>
      <c r="I21" s="176">
        <f t="shared" si="1"/>
        <v>0</v>
      </c>
      <c r="J21" s="177"/>
      <c r="K21" s="178">
        <v>1650435</v>
      </c>
      <c r="L21" s="175">
        <v>1578542</v>
      </c>
      <c r="M21" s="176">
        <f t="shared" si="2"/>
        <v>-71893</v>
      </c>
      <c r="N21" s="177">
        <f t="shared" si="5"/>
        <v>-4.3560031143304627</v>
      </c>
      <c r="O21" s="143"/>
    </row>
    <row r="22" spans="1:15" s="129" customFormat="1" ht="19.5" customHeight="1" x14ac:dyDescent="0.25">
      <c r="A22" s="172" t="s">
        <v>107</v>
      </c>
      <c r="B22" s="173" t="s">
        <v>108</v>
      </c>
      <c r="C22" s="174">
        <v>0</v>
      </c>
      <c r="D22" s="175">
        <v>0</v>
      </c>
      <c r="E22" s="176">
        <f t="shared" si="3"/>
        <v>0</v>
      </c>
      <c r="F22" s="177"/>
      <c r="G22" s="178">
        <v>287891</v>
      </c>
      <c r="H22" s="175">
        <v>189779</v>
      </c>
      <c r="I22" s="176">
        <f t="shared" si="1"/>
        <v>-98112</v>
      </c>
      <c r="J22" s="177">
        <f t="shared" si="6"/>
        <v>-34.07956483530225</v>
      </c>
      <c r="K22" s="178">
        <v>154484</v>
      </c>
      <c r="L22" s="175">
        <v>131930</v>
      </c>
      <c r="M22" s="176">
        <f t="shared" si="2"/>
        <v>-22554</v>
      </c>
      <c r="N22" s="177">
        <f t="shared" si="5"/>
        <v>-14.599570182025317</v>
      </c>
      <c r="O22" s="143"/>
    </row>
    <row r="23" spans="1:15" s="129" customFormat="1" ht="19.5" customHeight="1" x14ac:dyDescent="0.25">
      <c r="A23" s="172" t="s">
        <v>107</v>
      </c>
      <c r="B23" s="173" t="s">
        <v>109</v>
      </c>
      <c r="C23" s="174">
        <v>23681</v>
      </c>
      <c r="D23" s="175">
        <v>30874</v>
      </c>
      <c r="E23" s="176">
        <f t="shared" si="3"/>
        <v>7193</v>
      </c>
      <c r="F23" s="177">
        <f t="shared" si="4"/>
        <v>30.374561885055527</v>
      </c>
      <c r="G23" s="178">
        <v>6003176</v>
      </c>
      <c r="H23" s="175">
        <v>6653036</v>
      </c>
      <c r="I23" s="176">
        <f t="shared" si="1"/>
        <v>649860</v>
      </c>
      <c r="J23" s="177">
        <f t="shared" si="6"/>
        <v>10.825269823839918</v>
      </c>
      <c r="K23" s="178">
        <v>1472424</v>
      </c>
      <c r="L23" s="175">
        <v>1244349</v>
      </c>
      <c r="M23" s="176">
        <f t="shared" si="2"/>
        <v>-228075</v>
      </c>
      <c r="N23" s="177">
        <f t="shared" si="5"/>
        <v>-15.489763818030681</v>
      </c>
      <c r="O23" s="143"/>
    </row>
    <row r="24" spans="1:15" s="129" customFormat="1" ht="19.5" customHeight="1" x14ac:dyDescent="0.25">
      <c r="A24" s="172" t="s">
        <v>110</v>
      </c>
      <c r="B24" s="173" t="s">
        <v>111</v>
      </c>
      <c r="C24" s="174">
        <v>0</v>
      </c>
      <c r="D24" s="175">
        <v>0</v>
      </c>
      <c r="E24" s="176">
        <f t="shared" si="3"/>
        <v>0</v>
      </c>
      <c r="F24" s="177"/>
      <c r="G24" s="178">
        <v>360348</v>
      </c>
      <c r="H24" s="175">
        <v>124231</v>
      </c>
      <c r="I24" s="176">
        <f t="shared" si="1"/>
        <v>-236117</v>
      </c>
      <c r="J24" s="177">
        <f t="shared" si="6"/>
        <v>-65.524714997724431</v>
      </c>
      <c r="K24" s="178">
        <v>3069</v>
      </c>
      <c r="L24" s="175">
        <v>16870</v>
      </c>
      <c r="M24" s="176">
        <f t="shared" si="2"/>
        <v>13801</v>
      </c>
      <c r="N24" s="177">
        <f t="shared" si="5"/>
        <v>449.69045291625935</v>
      </c>
      <c r="O24" s="143"/>
    </row>
    <row r="25" spans="1:15" s="129" customFormat="1" ht="19.5" customHeight="1" x14ac:dyDescent="0.25">
      <c r="A25" s="172" t="s">
        <v>110</v>
      </c>
      <c r="B25" s="173" t="s">
        <v>112</v>
      </c>
      <c r="C25" s="174">
        <v>0</v>
      </c>
      <c r="D25" s="175">
        <v>0</v>
      </c>
      <c r="E25" s="176">
        <f t="shared" si="3"/>
        <v>0</v>
      </c>
      <c r="F25" s="177"/>
      <c r="G25" s="178">
        <v>338649</v>
      </c>
      <c r="H25" s="175">
        <v>233566</v>
      </c>
      <c r="I25" s="176">
        <f t="shared" si="1"/>
        <v>-105083</v>
      </c>
      <c r="J25" s="177">
        <f t="shared" si="6"/>
        <v>-31.030063576151122</v>
      </c>
      <c r="K25" s="178">
        <v>103927</v>
      </c>
      <c r="L25" s="175">
        <v>101641</v>
      </c>
      <c r="M25" s="176">
        <f t="shared" si="2"/>
        <v>-2286</v>
      </c>
      <c r="N25" s="177">
        <f t="shared" si="5"/>
        <v>-2.1996208877385044</v>
      </c>
      <c r="O25" s="143"/>
    </row>
    <row r="26" spans="1:15" s="129" customFormat="1" ht="19.5" customHeight="1" x14ac:dyDescent="0.25">
      <c r="A26" s="172" t="s">
        <v>110</v>
      </c>
      <c r="B26" s="173" t="s">
        <v>113</v>
      </c>
      <c r="C26" s="174">
        <v>157634</v>
      </c>
      <c r="D26" s="175">
        <v>119523</v>
      </c>
      <c r="E26" s="176">
        <f t="shared" si="3"/>
        <v>-38111</v>
      </c>
      <c r="F26" s="177">
        <f t="shared" si="4"/>
        <v>-24.176890772295323</v>
      </c>
      <c r="G26" s="178">
        <v>1322158</v>
      </c>
      <c r="H26" s="175">
        <v>1303789</v>
      </c>
      <c r="I26" s="176">
        <f t="shared" si="1"/>
        <v>-18369</v>
      </c>
      <c r="J26" s="177">
        <f t="shared" si="6"/>
        <v>-1.389319582077178</v>
      </c>
      <c r="K26" s="178">
        <v>960678</v>
      </c>
      <c r="L26" s="175">
        <v>1044064</v>
      </c>
      <c r="M26" s="176">
        <f t="shared" si="2"/>
        <v>83386</v>
      </c>
      <c r="N26" s="177">
        <f t="shared" si="5"/>
        <v>8.6799114791844971</v>
      </c>
      <c r="O26" s="143"/>
    </row>
    <row r="27" spans="1:15" s="129" customFormat="1" ht="19.5" customHeight="1" x14ac:dyDescent="0.25">
      <c r="A27" s="172" t="s">
        <v>114</v>
      </c>
      <c r="B27" s="173" t="s">
        <v>115</v>
      </c>
      <c r="C27" s="174">
        <v>7789952</v>
      </c>
      <c r="D27" s="175">
        <v>9412341</v>
      </c>
      <c r="E27" s="176">
        <f t="shared" si="3"/>
        <v>1622389</v>
      </c>
      <c r="F27" s="177">
        <f t="shared" si="4"/>
        <v>20.82668802067073</v>
      </c>
      <c r="G27" s="178">
        <v>1094756</v>
      </c>
      <c r="H27" s="175">
        <v>1108743</v>
      </c>
      <c r="I27" s="176">
        <f t="shared" si="1"/>
        <v>13987</v>
      </c>
      <c r="J27" s="177">
        <f t="shared" si="6"/>
        <v>1.2776362952109821</v>
      </c>
      <c r="K27" s="178">
        <v>10499010</v>
      </c>
      <c r="L27" s="175">
        <v>11115223</v>
      </c>
      <c r="M27" s="176">
        <f t="shared" si="2"/>
        <v>616213</v>
      </c>
      <c r="N27" s="177">
        <f t="shared" si="5"/>
        <v>5.8692486243941033</v>
      </c>
      <c r="O27" s="143"/>
    </row>
    <row r="28" spans="1:15" s="129" customFormat="1" ht="19.5" customHeight="1" x14ac:dyDescent="0.25">
      <c r="A28" s="172" t="s">
        <v>116</v>
      </c>
      <c r="B28" s="173" t="s">
        <v>117</v>
      </c>
      <c r="C28" s="174">
        <v>913356</v>
      </c>
      <c r="D28" s="175">
        <v>861494</v>
      </c>
      <c r="E28" s="176">
        <f t="shared" si="3"/>
        <v>-51862</v>
      </c>
      <c r="F28" s="177">
        <f t="shared" si="4"/>
        <v>-5.6781802495412563</v>
      </c>
      <c r="G28" s="178">
        <v>43841</v>
      </c>
      <c r="H28" s="175">
        <v>52727</v>
      </c>
      <c r="I28" s="176">
        <f t="shared" si="1"/>
        <v>8886</v>
      </c>
      <c r="J28" s="177">
        <f t="shared" si="6"/>
        <v>20.268698250496115</v>
      </c>
      <c r="K28" s="178">
        <v>59054</v>
      </c>
      <c r="L28" s="175">
        <v>48748</v>
      </c>
      <c r="M28" s="176">
        <f t="shared" si="2"/>
        <v>-10306</v>
      </c>
      <c r="N28" s="177">
        <f t="shared" si="5"/>
        <v>-17.451823754529755</v>
      </c>
      <c r="O28" s="143"/>
    </row>
    <row r="29" spans="1:15" s="129" customFormat="1" ht="19.5" customHeight="1" x14ac:dyDescent="0.25">
      <c r="A29" s="172" t="s">
        <v>116</v>
      </c>
      <c r="B29" s="173" t="s">
        <v>118</v>
      </c>
      <c r="C29" s="174">
        <v>0</v>
      </c>
      <c r="D29" s="175">
        <v>0</v>
      </c>
      <c r="E29" s="176">
        <f t="shared" si="3"/>
        <v>0</v>
      </c>
      <c r="F29" s="177"/>
      <c r="G29" s="178">
        <v>2984231</v>
      </c>
      <c r="H29" s="175">
        <v>3031718</v>
      </c>
      <c r="I29" s="176">
        <f t="shared" si="1"/>
        <v>47487</v>
      </c>
      <c r="J29" s="177">
        <f t="shared" si="6"/>
        <v>1.5912642151361638</v>
      </c>
      <c r="K29" s="178">
        <v>494345</v>
      </c>
      <c r="L29" s="175">
        <v>559970</v>
      </c>
      <c r="M29" s="176">
        <f t="shared" si="2"/>
        <v>65625</v>
      </c>
      <c r="N29" s="177">
        <f t="shared" si="5"/>
        <v>13.275141854372961</v>
      </c>
      <c r="O29" s="143"/>
    </row>
    <row r="30" spans="1:15" s="129" customFormat="1" ht="19.5" customHeight="1" x14ac:dyDescent="0.25">
      <c r="A30" s="172" t="s">
        <v>116</v>
      </c>
      <c r="B30" s="173" t="s">
        <v>119</v>
      </c>
      <c r="C30" s="174">
        <v>0</v>
      </c>
      <c r="D30" s="175">
        <v>1969</v>
      </c>
      <c r="E30" s="176">
        <f t="shared" si="3"/>
        <v>1969</v>
      </c>
      <c r="F30" s="177"/>
      <c r="G30" s="178">
        <v>851721</v>
      </c>
      <c r="H30" s="175">
        <v>434455</v>
      </c>
      <c r="I30" s="176">
        <f t="shared" si="1"/>
        <v>-417266</v>
      </c>
      <c r="J30" s="177">
        <f t="shared" si="6"/>
        <v>-48.990925432154427</v>
      </c>
      <c r="K30" s="178">
        <v>8044737</v>
      </c>
      <c r="L30" s="175">
        <v>7850419</v>
      </c>
      <c r="M30" s="176">
        <f t="shared" si="2"/>
        <v>-194318</v>
      </c>
      <c r="N30" s="177">
        <f t="shared" si="5"/>
        <v>-2.4154674043414985</v>
      </c>
      <c r="O30" s="143"/>
    </row>
    <row r="31" spans="1:15" s="129" customFormat="1" ht="19.5" customHeight="1" x14ac:dyDescent="0.25">
      <c r="A31" s="172" t="s">
        <v>120</v>
      </c>
      <c r="B31" s="173" t="s">
        <v>121</v>
      </c>
      <c r="C31" s="174">
        <v>0</v>
      </c>
      <c r="D31" s="175">
        <v>0</v>
      </c>
      <c r="E31" s="176">
        <f t="shared" si="3"/>
        <v>0</v>
      </c>
      <c r="F31" s="177"/>
      <c r="G31" s="178">
        <v>8341832</v>
      </c>
      <c r="H31" s="175">
        <v>6362610</v>
      </c>
      <c r="I31" s="176">
        <f t="shared" si="1"/>
        <v>-1979222</v>
      </c>
      <c r="J31" s="177">
        <f t="shared" si="6"/>
        <v>-23.726466800098592</v>
      </c>
      <c r="K31" s="178">
        <v>1185420</v>
      </c>
      <c r="L31" s="175">
        <v>1042230</v>
      </c>
      <c r="M31" s="176">
        <f t="shared" si="2"/>
        <v>-143190</v>
      </c>
      <c r="N31" s="177">
        <f t="shared" si="5"/>
        <v>-12.079263046009004</v>
      </c>
      <c r="O31" s="143"/>
    </row>
    <row r="32" spans="1:15" s="129" customFormat="1" ht="19.5" customHeight="1" x14ac:dyDescent="0.25">
      <c r="A32" s="172" t="s">
        <v>120</v>
      </c>
      <c r="B32" s="173" t="s">
        <v>122</v>
      </c>
      <c r="C32" s="174">
        <v>0</v>
      </c>
      <c r="D32" s="175">
        <v>0</v>
      </c>
      <c r="E32" s="176">
        <f t="shared" si="3"/>
        <v>0</v>
      </c>
      <c r="F32" s="177"/>
      <c r="G32" s="178">
        <v>1541942</v>
      </c>
      <c r="H32" s="175">
        <v>1231977</v>
      </c>
      <c r="I32" s="176">
        <f t="shared" si="1"/>
        <v>-309965</v>
      </c>
      <c r="J32" s="177">
        <f t="shared" si="6"/>
        <v>-20.102247685062082</v>
      </c>
      <c r="K32" s="178">
        <v>295047</v>
      </c>
      <c r="L32" s="175">
        <v>89995</v>
      </c>
      <c r="M32" s="176">
        <f t="shared" si="2"/>
        <v>-205052</v>
      </c>
      <c r="N32" s="177">
        <f t="shared" si="5"/>
        <v>-69.498079966920528</v>
      </c>
      <c r="O32" s="143"/>
    </row>
    <row r="33" spans="1:15" s="129" customFormat="1" ht="19.5" customHeight="1" x14ac:dyDescent="0.25">
      <c r="A33" s="172" t="s">
        <v>120</v>
      </c>
      <c r="B33" s="173" t="s">
        <v>123</v>
      </c>
      <c r="C33" s="174">
        <v>0</v>
      </c>
      <c r="D33" s="175">
        <v>0</v>
      </c>
      <c r="E33" s="176">
        <f t="shared" si="3"/>
        <v>0</v>
      </c>
      <c r="F33" s="177"/>
      <c r="G33" s="178">
        <v>178228</v>
      </c>
      <c r="H33" s="175">
        <v>16618</v>
      </c>
      <c r="I33" s="176">
        <f t="shared" si="1"/>
        <v>-161610</v>
      </c>
      <c r="J33" s="177">
        <f t="shared" si="6"/>
        <v>-90.675988060237444</v>
      </c>
      <c r="K33" s="178">
        <v>5153217</v>
      </c>
      <c r="L33" s="175">
        <v>4599122</v>
      </c>
      <c r="M33" s="176">
        <f t="shared" si="2"/>
        <v>-554095</v>
      </c>
      <c r="N33" s="177">
        <f t="shared" si="5"/>
        <v>-10.75240961131658</v>
      </c>
      <c r="O33" s="143"/>
    </row>
    <row r="34" spans="1:15" s="129" customFormat="1" ht="19.5" customHeight="1" x14ac:dyDescent="0.25">
      <c r="A34" s="172" t="s">
        <v>120</v>
      </c>
      <c r="B34" s="173" t="s">
        <v>124</v>
      </c>
      <c r="C34" s="174">
        <v>74474</v>
      </c>
      <c r="D34" s="175">
        <v>54149</v>
      </c>
      <c r="E34" s="176">
        <f t="shared" si="3"/>
        <v>-20325</v>
      </c>
      <c r="F34" s="177">
        <f t="shared" si="4"/>
        <v>-27.291403711362349</v>
      </c>
      <c r="G34" s="178">
        <v>0</v>
      </c>
      <c r="H34" s="175">
        <v>0</v>
      </c>
      <c r="I34" s="176">
        <f t="shared" si="1"/>
        <v>0</v>
      </c>
      <c r="J34" s="177"/>
      <c r="K34" s="178">
        <v>3678422</v>
      </c>
      <c r="L34" s="175">
        <v>3764091</v>
      </c>
      <c r="M34" s="176">
        <f t="shared" si="2"/>
        <v>85669</v>
      </c>
      <c r="N34" s="177">
        <f t="shared" si="5"/>
        <v>2.3289606249636421</v>
      </c>
      <c r="O34" s="143"/>
    </row>
    <row r="35" spans="1:15" s="129" customFormat="1" ht="19.5" customHeight="1" x14ac:dyDescent="0.25">
      <c r="A35" s="172" t="s">
        <v>120</v>
      </c>
      <c r="B35" s="173" t="s">
        <v>125</v>
      </c>
      <c r="C35" s="174">
        <v>0</v>
      </c>
      <c r="D35" s="175">
        <v>0</v>
      </c>
      <c r="E35" s="176">
        <f t="shared" si="3"/>
        <v>0</v>
      </c>
      <c r="F35" s="177"/>
      <c r="G35" s="178">
        <v>0</v>
      </c>
      <c r="H35" s="175">
        <v>0</v>
      </c>
      <c r="I35" s="176">
        <f t="shared" si="1"/>
        <v>0</v>
      </c>
      <c r="J35" s="177"/>
      <c r="K35" s="178">
        <v>1423225</v>
      </c>
      <c r="L35" s="175">
        <v>1513012</v>
      </c>
      <c r="M35" s="176">
        <f t="shared" si="2"/>
        <v>89787</v>
      </c>
      <c r="N35" s="177">
        <f t="shared" si="5"/>
        <v>6.3087003109135935</v>
      </c>
      <c r="O35" s="143"/>
    </row>
    <row r="36" spans="1:15" s="129" customFormat="1" ht="19.5" customHeight="1" x14ac:dyDescent="0.25">
      <c r="A36" s="172" t="s">
        <v>120</v>
      </c>
      <c r="B36" s="173" t="s">
        <v>126</v>
      </c>
      <c r="C36" s="174">
        <v>0</v>
      </c>
      <c r="D36" s="175">
        <v>0</v>
      </c>
      <c r="E36" s="176">
        <f t="shared" si="3"/>
        <v>0</v>
      </c>
      <c r="F36" s="177"/>
      <c r="G36" s="178">
        <v>0</v>
      </c>
      <c r="H36" s="175">
        <v>0</v>
      </c>
      <c r="I36" s="176">
        <f t="shared" si="1"/>
        <v>0</v>
      </c>
      <c r="J36" s="177"/>
      <c r="K36" s="178">
        <v>1747206</v>
      </c>
      <c r="L36" s="175">
        <v>1755939</v>
      </c>
      <c r="M36" s="176">
        <f t="shared" si="2"/>
        <v>8733</v>
      </c>
      <c r="N36" s="177">
        <f t="shared" si="5"/>
        <v>0.4998265802658608</v>
      </c>
      <c r="O36" s="143"/>
    </row>
    <row r="37" spans="1:15" s="129" customFormat="1" ht="19.5" customHeight="1" x14ac:dyDescent="0.25">
      <c r="A37" s="172" t="s">
        <v>120</v>
      </c>
      <c r="B37" s="173" t="s">
        <v>127</v>
      </c>
      <c r="C37" s="174">
        <v>2116724</v>
      </c>
      <c r="D37" s="175">
        <v>1885834</v>
      </c>
      <c r="E37" s="176">
        <f t="shared" si="3"/>
        <v>-230890</v>
      </c>
      <c r="F37" s="177">
        <f t="shared" si="4"/>
        <v>-10.907893518474779</v>
      </c>
      <c r="G37" s="178">
        <v>0</v>
      </c>
      <c r="H37" s="175">
        <v>0</v>
      </c>
      <c r="I37" s="176">
        <f t="shared" si="1"/>
        <v>0</v>
      </c>
      <c r="J37" s="177"/>
      <c r="K37" s="178">
        <v>1107168</v>
      </c>
      <c r="L37" s="175">
        <v>1168525</v>
      </c>
      <c r="M37" s="176">
        <f t="shared" si="2"/>
        <v>61357</v>
      </c>
      <c r="N37" s="177">
        <f t="shared" si="5"/>
        <v>5.5417967282291443</v>
      </c>
      <c r="O37" s="143"/>
    </row>
    <row r="38" spans="1:15" s="129" customFormat="1" ht="19.5" customHeight="1" x14ac:dyDescent="0.25">
      <c r="A38" s="172" t="s">
        <v>120</v>
      </c>
      <c r="B38" s="173" t="s">
        <v>128</v>
      </c>
      <c r="C38" s="174">
        <v>85646</v>
      </c>
      <c r="D38" s="175">
        <v>65243</v>
      </c>
      <c r="E38" s="176">
        <f t="shared" si="3"/>
        <v>-20403</v>
      </c>
      <c r="F38" s="177">
        <f t="shared" si="4"/>
        <v>-23.822478574597767</v>
      </c>
      <c r="G38" s="178">
        <v>115356</v>
      </c>
      <c r="H38" s="175">
        <v>62171</v>
      </c>
      <c r="I38" s="176">
        <f t="shared" si="1"/>
        <v>-53185</v>
      </c>
      <c r="J38" s="177">
        <f t="shared" si="6"/>
        <v>-46.105100731648115</v>
      </c>
      <c r="K38" s="178">
        <v>9490911</v>
      </c>
      <c r="L38" s="175">
        <v>8798637</v>
      </c>
      <c r="M38" s="176">
        <f t="shared" si="2"/>
        <v>-692274</v>
      </c>
      <c r="N38" s="177">
        <f t="shared" si="5"/>
        <v>-7.2940732454450341</v>
      </c>
      <c r="O38" s="143"/>
    </row>
    <row r="39" spans="1:15" s="129" customFormat="1" ht="19.5" customHeight="1" x14ac:dyDescent="0.25">
      <c r="A39" s="172" t="s">
        <v>120</v>
      </c>
      <c r="B39" s="173" t="s">
        <v>129</v>
      </c>
      <c r="C39" s="174">
        <v>0</v>
      </c>
      <c r="D39" s="175">
        <v>0</v>
      </c>
      <c r="E39" s="176">
        <f t="shared" si="3"/>
        <v>0</v>
      </c>
      <c r="F39" s="177"/>
      <c r="G39" s="178">
        <v>273</v>
      </c>
      <c r="H39" s="175">
        <v>552</v>
      </c>
      <c r="I39" s="176">
        <f t="shared" si="1"/>
        <v>279</v>
      </c>
      <c r="J39" s="177">
        <f t="shared" si="6"/>
        <v>102.19780219780219</v>
      </c>
      <c r="K39" s="178">
        <v>1560143</v>
      </c>
      <c r="L39" s="175">
        <v>1599184</v>
      </c>
      <c r="M39" s="176">
        <f t="shared" si="2"/>
        <v>39041</v>
      </c>
      <c r="N39" s="177">
        <f t="shared" si="5"/>
        <v>2.50239881856983</v>
      </c>
      <c r="O39" s="143"/>
    </row>
    <row r="40" spans="1:15" s="129" customFormat="1" ht="19.5" customHeight="1" x14ac:dyDescent="0.25">
      <c r="A40" s="172" t="s">
        <v>120</v>
      </c>
      <c r="B40" s="173" t="s">
        <v>130</v>
      </c>
      <c r="C40" s="174">
        <v>6107</v>
      </c>
      <c r="D40" s="175">
        <v>3293</v>
      </c>
      <c r="E40" s="176">
        <f t="shared" si="3"/>
        <v>-2814</v>
      </c>
      <c r="F40" s="177">
        <f t="shared" si="4"/>
        <v>-46.078270836744721</v>
      </c>
      <c r="G40" s="178">
        <v>1774994</v>
      </c>
      <c r="H40" s="175">
        <v>1908419</v>
      </c>
      <c r="I40" s="176">
        <f t="shared" si="1"/>
        <v>133425</v>
      </c>
      <c r="J40" s="177">
        <f t="shared" si="6"/>
        <v>7.5169268177807993</v>
      </c>
      <c r="K40" s="178">
        <v>1465751</v>
      </c>
      <c r="L40" s="175">
        <v>1978799</v>
      </c>
      <c r="M40" s="176">
        <f t="shared" si="2"/>
        <v>513048</v>
      </c>
      <c r="N40" s="177">
        <f t="shared" si="5"/>
        <v>35.002398088079076</v>
      </c>
      <c r="O40" s="143"/>
    </row>
    <row r="41" spans="1:15" s="129" customFormat="1" ht="19.5" customHeight="1" x14ac:dyDescent="0.25">
      <c r="A41" s="172" t="s">
        <v>131</v>
      </c>
      <c r="B41" s="173" t="s">
        <v>132</v>
      </c>
      <c r="C41" s="174">
        <v>0</v>
      </c>
      <c r="D41" s="175">
        <v>0</v>
      </c>
      <c r="E41" s="176">
        <f t="shared" si="3"/>
        <v>0</v>
      </c>
      <c r="F41" s="177"/>
      <c r="G41" s="178">
        <v>227182</v>
      </c>
      <c r="H41" s="175">
        <v>266993</v>
      </c>
      <c r="I41" s="176">
        <f t="shared" si="1"/>
        <v>39811</v>
      </c>
      <c r="J41" s="177">
        <f t="shared" si="6"/>
        <v>17.523835515137648</v>
      </c>
      <c r="K41" s="178">
        <v>2185303</v>
      </c>
      <c r="L41" s="175">
        <v>2238162</v>
      </c>
      <c r="M41" s="176">
        <f t="shared" si="2"/>
        <v>52859</v>
      </c>
      <c r="N41" s="177">
        <f t="shared" si="5"/>
        <v>2.4188407740253837</v>
      </c>
      <c r="O41" s="143"/>
    </row>
    <row r="42" spans="1:15" s="129" customFormat="1" ht="19.5" customHeight="1" x14ac:dyDescent="0.25">
      <c r="A42" s="172" t="s">
        <v>131</v>
      </c>
      <c r="B42" s="173" t="s">
        <v>133</v>
      </c>
      <c r="C42" s="174">
        <v>0</v>
      </c>
      <c r="D42" s="175">
        <v>0</v>
      </c>
      <c r="E42" s="176">
        <f t="shared" si="3"/>
        <v>0</v>
      </c>
      <c r="F42" s="177"/>
      <c r="G42" s="178">
        <v>0</v>
      </c>
      <c r="H42" s="175">
        <v>0</v>
      </c>
      <c r="I42" s="176">
        <f t="shared" si="1"/>
        <v>0</v>
      </c>
      <c r="J42" s="177"/>
      <c r="K42" s="178">
        <v>5086053</v>
      </c>
      <c r="L42" s="175">
        <v>4538298</v>
      </c>
      <c r="M42" s="176">
        <f t="shared" si="2"/>
        <v>-547755</v>
      </c>
      <c r="N42" s="177">
        <f t="shared" si="5"/>
        <v>-10.769746205947911</v>
      </c>
      <c r="O42" s="143"/>
    </row>
    <row r="43" spans="1:15" s="129" customFormat="1" ht="19.5" customHeight="1" x14ac:dyDescent="0.25">
      <c r="A43" s="172" t="s">
        <v>131</v>
      </c>
      <c r="B43" s="173" t="s">
        <v>166</v>
      </c>
      <c r="C43" s="174">
        <v>0</v>
      </c>
      <c r="D43" s="175">
        <v>0</v>
      </c>
      <c r="E43" s="176">
        <f t="shared" si="3"/>
        <v>0</v>
      </c>
      <c r="F43" s="177"/>
      <c r="G43" s="178">
        <v>0</v>
      </c>
      <c r="H43" s="175">
        <v>0</v>
      </c>
      <c r="I43" s="176">
        <f t="shared" si="1"/>
        <v>0</v>
      </c>
      <c r="J43" s="177"/>
      <c r="K43" s="178">
        <v>5816071</v>
      </c>
      <c r="L43" s="175">
        <v>5821026</v>
      </c>
      <c r="M43" s="176">
        <f t="shared" si="2"/>
        <v>4955</v>
      </c>
      <c r="N43" s="177">
        <f t="shared" si="5"/>
        <v>8.5194970969226347E-2</v>
      </c>
      <c r="O43" s="143"/>
    </row>
    <row r="44" spans="1:15" s="129" customFormat="1" ht="19.5" customHeight="1" x14ac:dyDescent="0.25">
      <c r="A44" s="172" t="s">
        <v>131</v>
      </c>
      <c r="B44" s="173" t="s">
        <v>135</v>
      </c>
      <c r="C44" s="174">
        <v>106</v>
      </c>
      <c r="D44" s="175">
        <v>1847</v>
      </c>
      <c r="E44" s="176">
        <f t="shared" si="3"/>
        <v>1741</v>
      </c>
      <c r="F44" s="177">
        <f t="shared" si="4"/>
        <v>1642.4528301886792</v>
      </c>
      <c r="G44" s="178">
        <v>78190</v>
      </c>
      <c r="H44" s="175">
        <v>41825</v>
      </c>
      <c r="I44" s="176">
        <f t="shared" si="1"/>
        <v>-36365</v>
      </c>
      <c r="J44" s="177">
        <f t="shared" si="6"/>
        <v>-46.50850492390331</v>
      </c>
      <c r="K44" s="178">
        <v>11805654</v>
      </c>
      <c r="L44" s="175">
        <v>12497487</v>
      </c>
      <c r="M44" s="176">
        <f t="shared" si="2"/>
        <v>691833</v>
      </c>
      <c r="N44" s="177">
        <f t="shared" si="5"/>
        <v>5.8601836035513202</v>
      </c>
      <c r="O44" s="143"/>
    </row>
    <row r="45" spans="1:15" s="129" customFormat="1" ht="19.5" customHeight="1" x14ac:dyDescent="0.25">
      <c r="A45" s="172" t="s">
        <v>136</v>
      </c>
      <c r="B45" s="173" t="s">
        <v>137</v>
      </c>
      <c r="C45" s="174">
        <v>0</v>
      </c>
      <c r="D45" s="175">
        <v>0</v>
      </c>
      <c r="E45" s="176">
        <f t="shared" si="3"/>
        <v>0</v>
      </c>
      <c r="F45" s="177"/>
      <c r="G45" s="178">
        <v>0</v>
      </c>
      <c r="H45" s="175">
        <v>0</v>
      </c>
      <c r="I45" s="176">
        <f t="shared" si="1"/>
        <v>0</v>
      </c>
      <c r="J45" s="177"/>
      <c r="K45" s="178">
        <v>4433292</v>
      </c>
      <c r="L45" s="175">
        <v>4246627</v>
      </c>
      <c r="M45" s="176">
        <f t="shared" si="2"/>
        <v>-186665</v>
      </c>
      <c r="N45" s="177">
        <f t="shared" si="5"/>
        <v>-4.2105279778548379</v>
      </c>
      <c r="O45" s="143"/>
    </row>
    <row r="46" spans="1:15" s="129" customFormat="1" ht="19.5" customHeight="1" x14ac:dyDescent="0.25">
      <c r="A46" s="172" t="s">
        <v>136</v>
      </c>
      <c r="B46" s="173" t="s">
        <v>138</v>
      </c>
      <c r="C46" s="174">
        <v>0</v>
      </c>
      <c r="D46" s="175">
        <v>0</v>
      </c>
      <c r="E46" s="176">
        <f t="shared" si="3"/>
        <v>0</v>
      </c>
      <c r="F46" s="177"/>
      <c r="G46" s="178">
        <v>0</v>
      </c>
      <c r="H46" s="175">
        <v>0</v>
      </c>
      <c r="I46" s="176">
        <f t="shared" si="1"/>
        <v>0</v>
      </c>
      <c r="J46" s="177"/>
      <c r="K46" s="178">
        <v>12749706</v>
      </c>
      <c r="L46" s="175">
        <v>12997572</v>
      </c>
      <c r="M46" s="176">
        <f t="shared" si="2"/>
        <v>247866</v>
      </c>
      <c r="N46" s="177">
        <f t="shared" si="5"/>
        <v>1.9440918872952864</v>
      </c>
      <c r="O46" s="143"/>
    </row>
    <row r="47" spans="1:15" s="129" customFormat="1" ht="19.5" customHeight="1" x14ac:dyDescent="0.25">
      <c r="A47" s="172" t="s">
        <v>136</v>
      </c>
      <c r="B47" s="173" t="s">
        <v>53</v>
      </c>
      <c r="C47" s="174">
        <v>0</v>
      </c>
      <c r="D47" s="175">
        <v>0</v>
      </c>
      <c r="E47" s="176">
        <f t="shared" si="3"/>
        <v>0</v>
      </c>
      <c r="F47" s="177"/>
      <c r="G47" s="178">
        <v>0</v>
      </c>
      <c r="H47" s="175">
        <v>0</v>
      </c>
      <c r="I47" s="176">
        <f t="shared" si="1"/>
        <v>0</v>
      </c>
      <c r="J47" s="177"/>
      <c r="K47" s="178">
        <v>15622116</v>
      </c>
      <c r="L47" s="175">
        <v>15627515</v>
      </c>
      <c r="M47" s="176">
        <f t="shared" si="2"/>
        <v>5399</v>
      </c>
      <c r="N47" s="177">
        <f t="shared" si="5"/>
        <v>3.4559978942667158E-2</v>
      </c>
      <c r="O47" s="143"/>
    </row>
    <row r="48" spans="1:15" ht="19.5" customHeight="1" x14ac:dyDescent="0.25">
      <c r="A48" s="266" t="s">
        <v>162</v>
      </c>
      <c r="B48" s="266"/>
      <c r="C48" s="166">
        <f>SUM(C8:C47)</f>
        <v>77073747</v>
      </c>
      <c r="D48" s="166">
        <f>SUM(D8:D47)</f>
        <v>73655740</v>
      </c>
      <c r="E48" s="166">
        <f>D48-C48</f>
        <v>-3418007</v>
      </c>
      <c r="F48" s="167">
        <f t="shared" ref="F48" si="7">((D48*100/C48)-100)</f>
        <v>-4.4347227597485244</v>
      </c>
      <c r="G48" s="166">
        <f>SUM(G8:G47)</f>
        <v>35013188</v>
      </c>
      <c r="H48" s="166">
        <f>SUM(H8:H47)</f>
        <v>33414085</v>
      </c>
      <c r="I48" s="166">
        <f>H48-G48</f>
        <v>-1599103</v>
      </c>
      <c r="J48" s="167">
        <f t="shared" ref="J48" si="8">((H48*100/G48)-100)</f>
        <v>-4.5671448141197573</v>
      </c>
      <c r="K48" s="166">
        <f>SUM(K8:K47)</f>
        <v>118068621</v>
      </c>
      <c r="L48" s="166">
        <f>SUM(L8:L47)</f>
        <v>116798780</v>
      </c>
      <c r="M48" s="166">
        <f>L48-K48</f>
        <v>-1269841</v>
      </c>
      <c r="N48" s="167">
        <f t="shared" ref="N48" si="9">((L48*100/K48)-100)</f>
        <v>-1.0755109945766179</v>
      </c>
    </row>
    <row r="49" spans="1:14" ht="15" customHeight="1" x14ac:dyDescent="0.25">
      <c r="A49" s="105" t="s">
        <v>49</v>
      </c>
      <c r="B49" s="72"/>
      <c r="C49" s="71"/>
      <c r="D49" s="71"/>
      <c r="E49" s="71"/>
      <c r="F49" s="71"/>
      <c r="G49" s="71"/>
      <c r="H49" s="71"/>
      <c r="I49" s="71"/>
      <c r="J49" s="71"/>
      <c r="K49" s="71"/>
      <c r="L49" s="71"/>
      <c r="M49" s="71"/>
      <c r="N49" s="71"/>
    </row>
    <row r="50" spans="1:14" x14ac:dyDescent="0.25">
      <c r="C50" s="183"/>
      <c r="D50" s="183"/>
      <c r="G50" s="183"/>
      <c r="H50" s="183"/>
      <c r="K50" s="183"/>
      <c r="L50" s="183"/>
    </row>
    <row r="53" spans="1:14" x14ac:dyDescent="0.25">
      <c r="D53" s="125"/>
    </row>
    <row r="54" spans="1:14" x14ac:dyDescent="0.25">
      <c r="C54" s="128"/>
      <c r="D54" s="124"/>
      <c r="E54" s="126"/>
    </row>
    <row r="55" spans="1:14" x14ac:dyDescent="0.25">
      <c r="D55" s="127"/>
    </row>
    <row r="62" spans="1:14" x14ac:dyDescent="0.25">
      <c r="D62" s="66"/>
    </row>
  </sheetData>
  <mergeCells count="11">
    <mergeCell ref="A6:B7"/>
    <mergeCell ref="A48:B48"/>
    <mergeCell ref="C5:F5"/>
    <mergeCell ref="G5:J5"/>
    <mergeCell ref="K5:N5"/>
    <mergeCell ref="C6:D6"/>
    <mergeCell ref="E6:F6"/>
    <mergeCell ref="G6:H6"/>
    <mergeCell ref="I6:J6"/>
    <mergeCell ref="K6:L6"/>
    <mergeCell ref="M6:N6"/>
  </mergeCells>
  <conditionalFormatting sqref="B8:D47">
    <cfRule type="expression" dxfId="73" priority="1">
      <formula>MOD(ROW(),2)&lt;&gt;0</formula>
    </cfRule>
  </conditionalFormatting>
  <conditionalFormatting sqref="E8:E47">
    <cfRule type="dataBar" priority="12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{2DBD86A1-8532-4E79-AE3C-ED56CFC4749C}</x14:id>
        </ext>
      </extLst>
    </cfRule>
  </conditionalFormatting>
  <conditionalFormatting sqref="E8:F48">
    <cfRule type="expression" dxfId="72" priority="11">
      <formula>E8&lt;0</formula>
    </cfRule>
  </conditionalFormatting>
  <conditionalFormatting sqref="G8:H47">
    <cfRule type="expression" dxfId="71" priority="3">
      <formula>MOD(ROW(),2)&lt;&gt;0</formula>
    </cfRule>
  </conditionalFormatting>
  <conditionalFormatting sqref="I8:I47">
    <cfRule type="dataBar" priority="8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{FD11163E-DF06-419B-968F-ADB159C529B5}</x14:id>
        </ext>
      </extLst>
    </cfRule>
  </conditionalFormatting>
  <conditionalFormatting sqref="I8:J48">
    <cfRule type="expression" dxfId="70" priority="7">
      <formula>I8&lt;0</formula>
    </cfRule>
  </conditionalFormatting>
  <conditionalFormatting sqref="K8:L47">
    <cfRule type="expression" dxfId="69" priority="2">
      <formula>MOD(ROW(),2)&lt;&gt;0</formula>
    </cfRule>
  </conditionalFormatting>
  <conditionalFormatting sqref="M8:M47">
    <cfRule type="dataBar" priority="6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{560F5418-7FEC-4943-99DD-94BF05C8FF52}</x14:id>
        </ext>
      </extLst>
    </cfRule>
  </conditionalFormatting>
  <conditionalFormatting sqref="M8:N48">
    <cfRule type="expression" dxfId="68" priority="5">
      <formula>M8&lt;0</formula>
    </cfRule>
  </conditionalFormatting>
  <pageMargins left="0.62992125984252001" right="0.23622047244094499" top="0.78740157480314998" bottom="0.23622047244094499" header="0.31496062992126" footer="0.15748031496063"/>
  <pageSetup paperSize="9" scale="56" orientation="landscape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2DBD86A1-8532-4E79-AE3C-ED56CFC4749C}">
            <x14:dataBar minLength="0" maxLength="100" gradient="0">
              <x14:cfvo type="autoMin"/>
              <x14:cfvo type="autoMax"/>
              <x14:negativeFillColor rgb="FFFFB7B7"/>
              <x14:axisColor rgb="FF000000"/>
            </x14:dataBar>
          </x14:cfRule>
          <xm:sqref>E8:E47</xm:sqref>
        </x14:conditionalFormatting>
        <x14:conditionalFormatting xmlns:xm="http://schemas.microsoft.com/office/excel/2006/main">
          <x14:cfRule type="dataBar" id="{FD11163E-DF06-419B-968F-ADB159C529B5}">
            <x14:dataBar minLength="0" maxLength="100" gradient="0">
              <x14:cfvo type="autoMin"/>
              <x14:cfvo type="autoMax"/>
              <x14:negativeFillColor rgb="FFFFB7B7"/>
              <x14:axisColor rgb="FF000000"/>
            </x14:dataBar>
          </x14:cfRule>
          <xm:sqref>I8:I47</xm:sqref>
        </x14:conditionalFormatting>
        <x14:conditionalFormatting xmlns:xm="http://schemas.microsoft.com/office/excel/2006/main">
          <x14:cfRule type="dataBar" id="{560F5418-7FEC-4943-99DD-94BF05C8FF52}">
            <x14:dataBar minLength="0" maxLength="100" gradient="0">
              <x14:cfvo type="autoMin"/>
              <x14:cfvo type="autoMax"/>
              <x14:negativeFillColor rgb="FFFFB7B7"/>
              <x14:axisColor rgb="FF000000"/>
            </x14:dataBar>
          </x14:cfRule>
          <xm:sqref>M8:M47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044AEE-389B-4266-9C8E-0B87A2D23909}">
  <sheetPr codeName="Hoja6">
    <pageSetUpPr fitToPage="1"/>
  </sheetPr>
  <dimension ref="A1:AA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  <col min="16" max="19" width="8.85546875" customWidth="1"/>
  </cols>
  <sheetData>
    <row r="1" spans="1:27" ht="19.149999999999999" customHeight="1" x14ac:dyDescent="0.35">
      <c r="A1" s="32" t="s">
        <v>50</v>
      </c>
      <c r="E1" s="5"/>
      <c r="H1" s="4"/>
      <c r="I1" s="4"/>
      <c r="J1" s="4"/>
      <c r="K1" s="4"/>
      <c r="L1" s="4"/>
      <c r="M1" s="4"/>
      <c r="AA1" s="38" t="str">
        <f>"Acumulado "&amp;E6</f>
        <v>Acumulado 2025</v>
      </c>
    </row>
    <row r="2" spans="1:27" ht="15.6" customHeight="1" x14ac:dyDescent="0.3">
      <c r="A2" s="130"/>
      <c r="H2" s="3"/>
      <c r="I2" s="3"/>
      <c r="J2" s="3"/>
      <c r="K2" s="3"/>
      <c r="L2" s="3"/>
      <c r="M2" s="3"/>
      <c r="AA2" s="38" t="str">
        <f>"Acumulado "&amp;D6</f>
        <v>Acumulado 2024</v>
      </c>
    </row>
    <row r="3" spans="1:27" ht="15.6" customHeight="1" x14ac:dyDescent="0.3">
      <c r="H3" s="3"/>
      <c r="I3" s="3"/>
      <c r="J3" s="3"/>
      <c r="K3" s="3"/>
      <c r="L3" s="3"/>
      <c r="M3" s="3"/>
    </row>
    <row r="4" spans="1:27" ht="15.6" customHeight="1" x14ac:dyDescent="0.25">
      <c r="A4" s="31" t="s">
        <v>51</v>
      </c>
    </row>
    <row r="5" spans="1:27" ht="15.6" customHeight="1" x14ac:dyDescent="0.25">
      <c r="A5" s="273" t="s">
        <v>1</v>
      </c>
      <c r="B5" s="260" t="s">
        <v>175</v>
      </c>
      <c r="C5" s="260"/>
      <c r="D5" s="260" t="s">
        <v>0</v>
      </c>
      <c r="E5" s="260"/>
      <c r="F5" s="260"/>
      <c r="G5" s="6"/>
      <c r="M5" s="33"/>
      <c r="N5" s="65" t="str">
        <f>'Resumen general'!I4</f>
        <v>Fecha: 23/06/2025</v>
      </c>
    </row>
    <row r="6" spans="1:27" ht="15.6" customHeight="1" x14ac:dyDescent="0.25">
      <c r="A6" s="273"/>
      <c r="B6" s="155">
        <v>2024</v>
      </c>
      <c r="C6" s="155">
        <v>2025</v>
      </c>
      <c r="D6" s="155">
        <v>2024</v>
      </c>
      <c r="E6" s="155">
        <v>2025</v>
      </c>
      <c r="F6" s="145" t="s">
        <v>7</v>
      </c>
      <c r="G6" s="6"/>
    </row>
    <row r="7" spans="1:27" ht="15.6" customHeight="1" x14ac:dyDescent="0.25">
      <c r="A7" s="179" t="s">
        <v>18</v>
      </c>
      <c r="B7" s="180">
        <v>1333872.96</v>
      </c>
      <c r="C7" s="180">
        <v>1124972.442</v>
      </c>
      <c r="D7" s="180">
        <v>6292284.9620000003</v>
      </c>
      <c r="E7" s="180">
        <v>5516590.8380000005</v>
      </c>
      <c r="F7" s="182">
        <f>((E7*100)/D7)-100</f>
        <v>-12.327701759925461</v>
      </c>
      <c r="G7" s="36"/>
    </row>
    <row r="8" spans="1:27" ht="15.6" customHeight="1" x14ac:dyDescent="0.25">
      <c r="A8" s="179" t="s">
        <v>11</v>
      </c>
      <c r="B8" s="180">
        <v>228235.93400000001</v>
      </c>
      <c r="C8" s="180">
        <v>272696</v>
      </c>
      <c r="D8" s="180">
        <v>1334537.1129999999</v>
      </c>
      <c r="E8" s="180">
        <v>1178678</v>
      </c>
      <c r="F8" s="182">
        <f t="shared" ref="F8:F34" si="0">((E8*100)/D8)-100</f>
        <v>-11.6788893678373</v>
      </c>
      <c r="G8" s="6"/>
    </row>
    <row r="9" spans="1:27" ht="15.6" customHeight="1" x14ac:dyDescent="0.25">
      <c r="A9" s="179" t="s">
        <v>8</v>
      </c>
      <c r="B9" s="180">
        <v>557367.23199999996</v>
      </c>
      <c r="C9" s="180">
        <v>694014.57700000005</v>
      </c>
      <c r="D9" s="180">
        <v>2208860.327</v>
      </c>
      <c r="E9" s="180">
        <v>2588369.554</v>
      </c>
      <c r="F9" s="182">
        <f t="shared" si="0"/>
        <v>17.181223382984868</v>
      </c>
      <c r="G9" s="6"/>
    </row>
    <row r="10" spans="1:27" ht="15.6" customHeight="1" x14ac:dyDescent="0.25">
      <c r="A10" s="179" t="s">
        <v>10</v>
      </c>
      <c r="B10" s="180">
        <v>486201.27799999999</v>
      </c>
      <c r="C10" s="180">
        <v>408452.47700000001</v>
      </c>
      <c r="D10" s="180">
        <v>1912369.264</v>
      </c>
      <c r="E10" s="180">
        <v>1908340.5889999999</v>
      </c>
      <c r="F10" s="182">
        <f t="shared" si="0"/>
        <v>-0.21066407392332565</v>
      </c>
    </row>
    <row r="11" spans="1:27" ht="15.6" customHeight="1" x14ac:dyDescent="0.25">
      <c r="A11" s="179" t="s">
        <v>9</v>
      </c>
      <c r="B11" s="180">
        <v>9076030.4479999989</v>
      </c>
      <c r="C11" s="180">
        <v>8851238.3550000004</v>
      </c>
      <c r="D11" s="180">
        <v>45201284.384000003</v>
      </c>
      <c r="E11" s="180">
        <v>42605762.408</v>
      </c>
      <c r="F11" s="182">
        <f t="shared" si="0"/>
        <v>-5.74214209036667</v>
      </c>
    </row>
    <row r="12" spans="1:27" ht="15.6" customHeight="1" x14ac:dyDescent="0.25">
      <c r="A12" s="179" t="s">
        <v>6</v>
      </c>
      <c r="B12" s="180">
        <v>484326.30599999998</v>
      </c>
      <c r="C12" s="180">
        <v>372269.73700000002</v>
      </c>
      <c r="D12" s="180">
        <v>2049615.412</v>
      </c>
      <c r="E12" s="180">
        <v>2089919.733</v>
      </c>
      <c r="F12" s="182">
        <f t="shared" si="0"/>
        <v>1.9664333495946664</v>
      </c>
    </row>
    <row r="13" spans="1:27" ht="15.6" customHeight="1" x14ac:dyDescent="0.25">
      <c r="A13" s="179" t="s">
        <v>167</v>
      </c>
      <c r="B13" s="180">
        <v>1695092.8160000001</v>
      </c>
      <c r="C13" s="180">
        <v>1685179.1</v>
      </c>
      <c r="D13" s="180">
        <v>6884815.7439999999</v>
      </c>
      <c r="E13" s="180">
        <v>7177709.2130000005</v>
      </c>
      <c r="F13" s="182">
        <f t="shared" si="0"/>
        <v>4.2541947365149468</v>
      </c>
    </row>
    <row r="14" spans="1:27" ht="15.6" customHeight="1" x14ac:dyDescent="0.25">
      <c r="A14" s="179" t="s">
        <v>150</v>
      </c>
      <c r="B14" s="180">
        <v>6453724.0039999997</v>
      </c>
      <c r="C14" s="180">
        <v>6201186.3360000001</v>
      </c>
      <c r="D14" s="180">
        <v>29280438.473999999</v>
      </c>
      <c r="E14" s="180">
        <v>28736684.960000001</v>
      </c>
      <c r="F14" s="182">
        <f t="shared" si="0"/>
        <v>-1.8570538637351177</v>
      </c>
    </row>
    <row r="15" spans="1:27" ht="15.6" customHeight="1" x14ac:dyDescent="0.25">
      <c r="A15" s="179" t="s">
        <v>147</v>
      </c>
      <c r="B15" s="180">
        <v>3382981</v>
      </c>
      <c r="C15" s="180">
        <v>2393188</v>
      </c>
      <c r="D15" s="180">
        <v>14947930</v>
      </c>
      <c r="E15" s="180">
        <v>13282611</v>
      </c>
      <c r="F15" s="182">
        <f t="shared" si="0"/>
        <v>-11.140800097404792</v>
      </c>
    </row>
    <row r="16" spans="1:27" ht="15.6" customHeight="1" x14ac:dyDescent="0.5">
      <c r="A16" s="179" t="s">
        <v>146</v>
      </c>
      <c r="B16" s="180">
        <v>3327768.31</v>
      </c>
      <c r="C16" s="180">
        <v>2629463.5759999999</v>
      </c>
      <c r="D16" s="180">
        <v>15783491.703</v>
      </c>
      <c r="E16" s="180">
        <v>13941925.657</v>
      </c>
      <c r="F16" s="182">
        <f t="shared" si="0"/>
        <v>-11.66767202500553</v>
      </c>
      <c r="G16" s="1"/>
    </row>
    <row r="17" spans="1:22" ht="15.6" customHeight="1" x14ac:dyDescent="0.35">
      <c r="A17" s="179" t="s">
        <v>152</v>
      </c>
      <c r="B17" s="180">
        <v>1640038.341</v>
      </c>
      <c r="C17" s="180">
        <v>1512501.4890000001</v>
      </c>
      <c r="D17" s="180">
        <v>7162021.9510000004</v>
      </c>
      <c r="E17" s="180">
        <v>7454832.358</v>
      </c>
      <c r="F17" s="182">
        <f t="shared" si="0"/>
        <v>4.0883762854024184</v>
      </c>
      <c r="G17" s="2"/>
    </row>
    <row r="18" spans="1:22" ht="15.6" customHeight="1" x14ac:dyDescent="0.25">
      <c r="A18" s="179" t="s">
        <v>149</v>
      </c>
      <c r="B18" s="180">
        <v>164934.90900000001</v>
      </c>
      <c r="C18" s="180">
        <v>204689</v>
      </c>
      <c r="D18" s="180">
        <v>666775.90899999999</v>
      </c>
      <c r="E18" s="180">
        <v>875396</v>
      </c>
      <c r="F18" s="182">
        <f t="shared" si="0"/>
        <v>31.287886707376515</v>
      </c>
    </row>
    <row r="19" spans="1:22" ht="15.6" customHeight="1" x14ac:dyDescent="0.25">
      <c r="A19" s="179" t="s">
        <v>145</v>
      </c>
      <c r="B19" s="180">
        <v>715802.69799999997</v>
      </c>
      <c r="C19" s="180">
        <v>643531.99300000002</v>
      </c>
      <c r="D19" s="180">
        <v>3042712.69</v>
      </c>
      <c r="E19" s="180">
        <v>2774736.6179999998</v>
      </c>
      <c r="F19" s="182">
        <f t="shared" si="0"/>
        <v>-8.8071434703879419</v>
      </c>
    </row>
    <row r="20" spans="1:22" ht="15.6" customHeight="1" x14ac:dyDescent="0.25">
      <c r="A20" s="179" t="s">
        <v>144</v>
      </c>
      <c r="B20" s="180">
        <v>1571712.639</v>
      </c>
      <c r="C20" s="180">
        <v>1439433.8640000001</v>
      </c>
      <c r="D20" s="180">
        <v>6504252.1900000004</v>
      </c>
      <c r="E20" s="180">
        <v>7259872.5279999999</v>
      </c>
      <c r="F20" s="182">
        <f t="shared" si="0"/>
        <v>11.617328417273427</v>
      </c>
    </row>
    <row r="21" spans="1:22" ht="15.6" customHeight="1" x14ac:dyDescent="0.25">
      <c r="A21" s="179" t="s">
        <v>151</v>
      </c>
      <c r="B21" s="180">
        <v>2593471.0890000002</v>
      </c>
      <c r="C21" s="180">
        <v>2450425.6239999998</v>
      </c>
      <c r="D21" s="180">
        <v>13335044.543</v>
      </c>
      <c r="E21" s="180">
        <v>12079714.547</v>
      </c>
      <c r="F21" s="182">
        <f t="shared" si="0"/>
        <v>-9.4137668003438506</v>
      </c>
    </row>
    <row r="22" spans="1:22" ht="15.6" customHeight="1" x14ac:dyDescent="0.25">
      <c r="A22" s="179" t="s">
        <v>148</v>
      </c>
      <c r="B22" s="180">
        <v>2722064.8080000002</v>
      </c>
      <c r="C22" s="180">
        <v>3139708.665</v>
      </c>
      <c r="D22" s="180">
        <v>12973209.630999999</v>
      </c>
      <c r="E22" s="180">
        <v>14599581.1</v>
      </c>
      <c r="F22" s="182">
        <f t="shared" si="0"/>
        <v>12.5363847132611</v>
      </c>
    </row>
    <row r="23" spans="1:22" ht="15.6" customHeight="1" x14ac:dyDescent="0.25">
      <c r="A23" s="179" t="s">
        <v>142</v>
      </c>
      <c r="B23" s="180">
        <v>488144.21</v>
      </c>
      <c r="C23" s="180">
        <v>512574.647</v>
      </c>
      <c r="D23" s="180">
        <v>1798480.3929999999</v>
      </c>
      <c r="E23" s="180">
        <v>2243437.5750000002</v>
      </c>
      <c r="F23" s="182">
        <f t="shared" si="0"/>
        <v>24.740730214899841</v>
      </c>
    </row>
    <row r="24" spans="1:22" ht="15.6" customHeight="1" x14ac:dyDescent="0.25">
      <c r="A24" s="179" t="s">
        <v>143</v>
      </c>
      <c r="B24" s="180">
        <v>260491.592</v>
      </c>
      <c r="C24" s="180">
        <v>231318.18900000001</v>
      </c>
      <c r="D24" s="180">
        <v>1055136.737</v>
      </c>
      <c r="E24" s="180">
        <v>980791.174</v>
      </c>
      <c r="F24" s="182">
        <f t="shared" si="0"/>
        <v>-7.0460595667801016</v>
      </c>
    </row>
    <row r="25" spans="1:22" ht="15.6" customHeight="1" x14ac:dyDescent="0.25">
      <c r="A25" s="179" t="s">
        <v>141</v>
      </c>
      <c r="B25" s="180">
        <v>49969</v>
      </c>
      <c r="C25" s="180">
        <v>44563</v>
      </c>
      <c r="D25" s="180">
        <v>221768</v>
      </c>
      <c r="E25" s="180">
        <v>220294</v>
      </c>
      <c r="F25" s="182">
        <f t="shared" si="0"/>
        <v>-0.66465856210093932</v>
      </c>
    </row>
    <row r="26" spans="1:22" ht="15.6" customHeight="1" x14ac:dyDescent="0.25">
      <c r="A26" s="179" t="s">
        <v>153</v>
      </c>
      <c r="B26" s="180">
        <v>269404.44799999997</v>
      </c>
      <c r="C26" s="180">
        <v>277234.22600000002</v>
      </c>
      <c r="D26" s="180">
        <v>1217873.067</v>
      </c>
      <c r="E26" s="180">
        <v>1226409.199</v>
      </c>
      <c r="F26" s="182">
        <f t="shared" si="0"/>
        <v>0.70090489980431414</v>
      </c>
    </row>
    <row r="27" spans="1:22" ht="15.6" customHeight="1" x14ac:dyDescent="0.25">
      <c r="A27" s="179" t="s">
        <v>165</v>
      </c>
      <c r="B27" s="180">
        <v>284344.45699999999</v>
      </c>
      <c r="C27" s="180">
        <v>292288.44699999999</v>
      </c>
      <c r="D27" s="180">
        <v>1406714.9550000001</v>
      </c>
      <c r="E27" s="180">
        <v>1425239.656</v>
      </c>
      <c r="F27" s="182">
        <f t="shared" si="0"/>
        <v>1.3168766660335933</v>
      </c>
    </row>
    <row r="28" spans="1:22" ht="15.6" customHeight="1" x14ac:dyDescent="0.25">
      <c r="A28" s="179" t="s">
        <v>168</v>
      </c>
      <c r="B28" s="180">
        <v>1213736.064</v>
      </c>
      <c r="C28" s="180">
        <v>1198961.8670000001</v>
      </c>
      <c r="D28" s="180">
        <v>6173418.2649999997</v>
      </c>
      <c r="E28" s="180">
        <v>6332925.7980000004</v>
      </c>
      <c r="F28" s="182">
        <f t="shared" si="0"/>
        <v>2.5837797821722859</v>
      </c>
    </row>
    <row r="29" spans="1:22" ht="15.6" customHeight="1" x14ac:dyDescent="0.25">
      <c r="A29" s="179" t="s">
        <v>169</v>
      </c>
      <c r="B29" s="180">
        <v>626547.80000000005</v>
      </c>
      <c r="C29" s="180">
        <v>632661.80900000001</v>
      </c>
      <c r="D29" s="180">
        <v>3057270.2650000001</v>
      </c>
      <c r="E29" s="180">
        <v>2911966.14</v>
      </c>
      <c r="F29" s="182">
        <f t="shared" si="0"/>
        <v>-4.7527405955390805</v>
      </c>
    </row>
    <row r="30" spans="1:22" ht="15.6" customHeight="1" x14ac:dyDescent="0.25">
      <c r="A30" s="179" t="s">
        <v>170</v>
      </c>
      <c r="B30" s="180">
        <v>362427</v>
      </c>
      <c r="C30" s="180">
        <v>344962</v>
      </c>
      <c r="D30" s="180">
        <v>1763727</v>
      </c>
      <c r="E30" s="180">
        <v>1785079</v>
      </c>
      <c r="F30" s="182">
        <f t="shared" si="0"/>
        <v>1.2106181965803131</v>
      </c>
    </row>
    <row r="31" spans="1:22" ht="15.6" customHeight="1" x14ac:dyDescent="0.25">
      <c r="A31" s="179" t="s">
        <v>171</v>
      </c>
      <c r="B31" s="180">
        <v>2855573.8760000002</v>
      </c>
      <c r="C31" s="180">
        <v>2061731.7409999999</v>
      </c>
      <c r="D31" s="180">
        <v>13487443.997</v>
      </c>
      <c r="E31" s="180">
        <v>12007801.165999999</v>
      </c>
      <c r="F31" s="182">
        <f t="shared" si="0"/>
        <v>-10.970520665955064</v>
      </c>
    </row>
    <row r="32" spans="1:22" ht="15.6" customHeight="1" x14ac:dyDescent="0.25">
      <c r="A32" s="179" t="s">
        <v>172</v>
      </c>
      <c r="B32" s="180">
        <v>7726906.9009999977</v>
      </c>
      <c r="C32" s="180">
        <v>7555238.2859999966</v>
      </c>
      <c r="D32" s="180">
        <v>34179483</v>
      </c>
      <c r="E32" s="180">
        <v>33960127</v>
      </c>
      <c r="F32" s="182">
        <f t="shared" si="0"/>
        <v>-0.64177682266287661</v>
      </c>
      <c r="P32" s="183"/>
      <c r="Q32" s="183"/>
      <c r="R32" s="184"/>
      <c r="S32" s="184"/>
      <c r="U32" s="183"/>
      <c r="V32" s="183"/>
    </row>
    <row r="33" spans="1:19" ht="15.6" customHeight="1" x14ac:dyDescent="0.25">
      <c r="A33" s="179" t="s">
        <v>173</v>
      </c>
      <c r="B33" s="180">
        <v>456299.92099999997</v>
      </c>
      <c r="C33" s="180">
        <v>509105.90100000001</v>
      </c>
      <c r="D33" s="180">
        <v>2169485.9070000001</v>
      </c>
      <c r="E33" s="180">
        <v>2204120</v>
      </c>
      <c r="F33" s="182">
        <f t="shared" si="0"/>
        <v>1.5964193585333106</v>
      </c>
      <c r="P33" s="184"/>
      <c r="Q33" s="184"/>
      <c r="R33" s="183"/>
      <c r="S33" s="183"/>
    </row>
    <row r="34" spans="1:19" ht="15.6" customHeight="1" x14ac:dyDescent="0.25">
      <c r="A34" s="179" t="s">
        <v>174</v>
      </c>
      <c r="B34" s="180">
        <v>130214</v>
      </c>
      <c r="C34" s="180">
        <v>119336</v>
      </c>
      <c r="D34" s="180">
        <v>613696</v>
      </c>
      <c r="E34" s="180">
        <v>600907</v>
      </c>
      <c r="F34" s="182">
        <f t="shared" si="0"/>
        <v>-2.083930806132031</v>
      </c>
    </row>
    <row r="35" spans="1:19" ht="15.6" customHeight="1" x14ac:dyDescent="0.25">
      <c r="A35" s="170" t="s">
        <v>154</v>
      </c>
      <c r="B35" s="169">
        <f>SUM(B7:B34)</f>
        <v>51157684.040999994</v>
      </c>
      <c r="C35" s="68">
        <f>SUM(C7:C34)</f>
        <v>47802927.347999997</v>
      </c>
      <c r="D35" s="67">
        <f>SUM(D7:D34)</f>
        <v>236724141.88300002</v>
      </c>
      <c r="E35" s="69">
        <f>SUM(E7:E34)</f>
        <v>229969822.81099996</v>
      </c>
      <c r="F35" s="168">
        <f>E35*100/D35-100</f>
        <v>-2.8532447169407646</v>
      </c>
    </row>
    <row r="36" spans="1:19" ht="15.6" customHeight="1" x14ac:dyDescent="0.25">
      <c r="A36" s="64" t="s">
        <v>52</v>
      </c>
      <c r="B36" s="63"/>
      <c r="D36" s="63"/>
      <c r="E36" s="23"/>
    </row>
  </sheetData>
  <mergeCells count="3">
    <mergeCell ref="B5:C5"/>
    <mergeCell ref="D5:F5"/>
    <mergeCell ref="A5:A6"/>
  </mergeCells>
  <conditionalFormatting sqref="A7:F34">
    <cfRule type="expression" dxfId="67" priority="1">
      <formula>MOD(ROW(),2)=0</formula>
    </cfRule>
  </conditionalFormatting>
  <conditionalFormatting sqref="F35">
    <cfRule type="expression" dxfId="66" priority="5">
      <formula>F35&lt;0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EF5DE6-4C68-4E98-88A5-EBA5C96AEDF4}">
  <sheetPr codeName="Hoja7">
    <pageSetUpPr fitToPage="1"/>
  </sheetPr>
  <dimension ref="A1:V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  <col min="16" max="19" width="8.85546875" customWidth="1"/>
  </cols>
  <sheetData>
    <row r="1" spans="1:14" ht="19.149999999999999" customHeight="1" x14ac:dyDescent="0.35">
      <c r="A1" s="32" t="s">
        <v>54</v>
      </c>
      <c r="E1" s="5"/>
      <c r="H1" s="4"/>
      <c r="I1" s="4"/>
      <c r="J1" s="4"/>
      <c r="K1" s="4"/>
      <c r="L1" s="4"/>
      <c r="M1" s="4"/>
    </row>
    <row r="2" spans="1:14" ht="15.6" customHeight="1" x14ac:dyDescent="0.3">
      <c r="A2" s="70" t="s">
        <v>155</v>
      </c>
      <c r="H2" s="3"/>
      <c r="I2" s="3"/>
      <c r="J2" s="3"/>
      <c r="K2" s="3"/>
      <c r="L2" s="3"/>
      <c r="M2" s="3"/>
    </row>
    <row r="3" spans="1:14" ht="15.6" customHeight="1" x14ac:dyDescent="0.3">
      <c r="H3" s="3"/>
      <c r="I3" s="3"/>
      <c r="J3" s="3"/>
      <c r="K3" s="3"/>
      <c r="L3" s="3"/>
      <c r="M3" s="3"/>
    </row>
    <row r="4" spans="1:14" ht="15.6" customHeight="1" x14ac:dyDescent="0.25">
      <c r="A4" s="31" t="s">
        <v>51</v>
      </c>
    </row>
    <row r="5" spans="1:14" ht="15.6" customHeight="1" x14ac:dyDescent="0.25">
      <c r="A5" s="273" t="s">
        <v>1</v>
      </c>
      <c r="B5" s="260" t="s">
        <v>175</v>
      </c>
      <c r="C5" s="260"/>
      <c r="D5" s="260" t="s">
        <v>0</v>
      </c>
      <c r="E5" s="260"/>
      <c r="F5" s="260"/>
      <c r="G5" s="6"/>
      <c r="M5" s="33"/>
      <c r="N5" s="65" t="str">
        <f>'Resumen general'!I4</f>
        <v>Fecha: 23/06/2025</v>
      </c>
    </row>
    <row r="6" spans="1:14" ht="15.6" customHeight="1" x14ac:dyDescent="0.25">
      <c r="A6" s="273"/>
      <c r="B6" s="155">
        <v>2024</v>
      </c>
      <c r="C6" s="155">
        <v>2025</v>
      </c>
      <c r="D6" s="155">
        <v>2024</v>
      </c>
      <c r="E6" s="155">
        <v>2025</v>
      </c>
      <c r="F6" s="145" t="s">
        <v>7</v>
      </c>
      <c r="G6" s="6"/>
    </row>
    <row r="7" spans="1:14" ht="15.6" customHeight="1" x14ac:dyDescent="0.25">
      <c r="A7" s="179" t="s">
        <v>18</v>
      </c>
      <c r="B7" s="180">
        <v>1329291</v>
      </c>
      <c r="C7" s="180">
        <v>1119813</v>
      </c>
      <c r="D7" s="180">
        <v>6267229</v>
      </c>
      <c r="E7" s="180">
        <v>5485993</v>
      </c>
      <c r="F7" s="182">
        <f>((E7*100)/D7)-100</f>
        <v>-12.46541334296225</v>
      </c>
      <c r="G7" s="13"/>
    </row>
    <row r="8" spans="1:14" ht="15.6" customHeight="1" x14ac:dyDescent="0.25">
      <c r="A8" s="179" t="s">
        <v>11</v>
      </c>
      <c r="B8" s="180">
        <v>225710</v>
      </c>
      <c r="C8" s="180">
        <v>271598</v>
      </c>
      <c r="D8" s="180">
        <v>1324727</v>
      </c>
      <c r="E8" s="180">
        <v>1174461</v>
      </c>
      <c r="F8" s="182">
        <f t="shared" ref="F8:F34" si="0">((E8*100)/D8)-100</f>
        <v>-11.343167309188985</v>
      </c>
      <c r="G8" s="6"/>
    </row>
    <row r="9" spans="1:14" ht="15.6" customHeight="1" x14ac:dyDescent="0.25">
      <c r="A9" s="179" t="s">
        <v>8</v>
      </c>
      <c r="B9" s="180">
        <v>551367</v>
      </c>
      <c r="C9" s="180">
        <v>687629</v>
      </c>
      <c r="D9" s="180">
        <v>2177958</v>
      </c>
      <c r="E9" s="180">
        <v>2561174</v>
      </c>
      <c r="F9" s="182">
        <f t="shared" si="0"/>
        <v>17.595196968903906</v>
      </c>
      <c r="G9" s="6"/>
    </row>
    <row r="10" spans="1:14" ht="15.6" customHeight="1" x14ac:dyDescent="0.25">
      <c r="A10" s="179" t="s">
        <v>10</v>
      </c>
      <c r="B10" s="180">
        <v>480617</v>
      </c>
      <c r="C10" s="180">
        <v>402517</v>
      </c>
      <c r="D10" s="180">
        <v>1890526</v>
      </c>
      <c r="E10" s="180">
        <v>1869035</v>
      </c>
      <c r="F10" s="182">
        <f t="shared" si="0"/>
        <v>-1.1367735751848898</v>
      </c>
    </row>
    <row r="11" spans="1:14" ht="15.6" customHeight="1" x14ac:dyDescent="0.25">
      <c r="A11" s="179" t="s">
        <v>9</v>
      </c>
      <c r="B11" s="180">
        <v>8569503</v>
      </c>
      <c r="C11" s="180">
        <v>8361803</v>
      </c>
      <c r="D11" s="180">
        <v>42169001</v>
      </c>
      <c r="E11" s="180">
        <v>40039972</v>
      </c>
      <c r="F11" s="182">
        <f t="shared" si="0"/>
        <v>-5.0488011323768376</v>
      </c>
    </row>
    <row r="12" spans="1:14" ht="15.6" customHeight="1" x14ac:dyDescent="0.25">
      <c r="A12" s="179" t="s">
        <v>6</v>
      </c>
      <c r="B12" s="180">
        <v>470624</v>
      </c>
      <c r="C12" s="180">
        <v>359747</v>
      </c>
      <c r="D12" s="180">
        <v>1999716</v>
      </c>
      <c r="E12" s="180">
        <v>2041023</v>
      </c>
      <c r="F12" s="182">
        <f t="shared" si="0"/>
        <v>2.0656433213516294</v>
      </c>
    </row>
    <row r="13" spans="1:14" ht="15.6" customHeight="1" x14ac:dyDescent="0.25">
      <c r="A13" s="179" t="s">
        <v>167</v>
      </c>
      <c r="B13" s="180">
        <v>1672519</v>
      </c>
      <c r="C13" s="180">
        <v>1670549</v>
      </c>
      <c r="D13" s="180">
        <v>6832604</v>
      </c>
      <c r="E13" s="180">
        <v>7131565</v>
      </c>
      <c r="F13" s="182">
        <f t="shared" si="0"/>
        <v>4.3755060296191601</v>
      </c>
    </row>
    <row r="14" spans="1:14" ht="15.6" customHeight="1" x14ac:dyDescent="0.25">
      <c r="A14" s="179" t="s">
        <v>150</v>
      </c>
      <c r="B14" s="180">
        <v>6269442</v>
      </c>
      <c r="C14" s="180">
        <v>6042693</v>
      </c>
      <c r="D14" s="180">
        <v>28611629</v>
      </c>
      <c r="E14" s="180">
        <v>28078685</v>
      </c>
      <c r="F14" s="182">
        <f t="shared" si="0"/>
        <v>-1.8626831768299468</v>
      </c>
    </row>
    <row r="15" spans="1:14" ht="15.6" customHeight="1" x14ac:dyDescent="0.25">
      <c r="A15" s="179" t="s">
        <v>147</v>
      </c>
      <c r="B15" s="180">
        <v>3368668</v>
      </c>
      <c r="C15" s="180">
        <v>2390616</v>
      </c>
      <c r="D15" s="180">
        <v>14889407</v>
      </c>
      <c r="E15" s="180">
        <v>13272545</v>
      </c>
      <c r="F15" s="182">
        <f t="shared" si="0"/>
        <v>-10.859143013553194</v>
      </c>
    </row>
    <row r="16" spans="1:14" ht="15.6" customHeight="1" x14ac:dyDescent="0.5">
      <c r="A16" s="179" t="s">
        <v>146</v>
      </c>
      <c r="B16" s="180">
        <v>3309809</v>
      </c>
      <c r="C16" s="180">
        <v>2613340</v>
      </c>
      <c r="D16" s="180">
        <v>15704577</v>
      </c>
      <c r="E16" s="180">
        <v>13845446</v>
      </c>
      <c r="F16" s="182">
        <f t="shared" si="0"/>
        <v>-11.838147566788962</v>
      </c>
      <c r="G16" s="1"/>
    </row>
    <row r="17" spans="1:22" ht="15.6" customHeight="1" x14ac:dyDescent="0.35">
      <c r="A17" s="179" t="s">
        <v>152</v>
      </c>
      <c r="B17" s="180">
        <v>1637321</v>
      </c>
      <c r="C17" s="180">
        <v>1510077</v>
      </c>
      <c r="D17" s="180">
        <v>7148928</v>
      </c>
      <c r="E17" s="180">
        <v>7446321</v>
      </c>
      <c r="F17" s="182">
        <f t="shared" si="0"/>
        <v>4.1599663613901328</v>
      </c>
      <c r="G17" s="2"/>
    </row>
    <row r="18" spans="1:22" ht="15.6" customHeight="1" x14ac:dyDescent="0.25">
      <c r="A18" s="179" t="s">
        <v>149</v>
      </c>
      <c r="B18" s="180">
        <v>121257</v>
      </c>
      <c r="C18" s="180">
        <v>129492</v>
      </c>
      <c r="D18" s="180">
        <v>467054</v>
      </c>
      <c r="E18" s="180">
        <v>562387</v>
      </c>
      <c r="F18" s="182">
        <f t="shared" si="0"/>
        <v>20.411558406522587</v>
      </c>
    </row>
    <row r="19" spans="1:22" ht="15.6" customHeight="1" x14ac:dyDescent="0.25">
      <c r="A19" s="179" t="s">
        <v>145</v>
      </c>
      <c r="B19" s="180">
        <v>714298</v>
      </c>
      <c r="C19" s="180">
        <v>637302</v>
      </c>
      <c r="D19" s="180">
        <v>3037120</v>
      </c>
      <c r="E19" s="180">
        <v>2763936</v>
      </c>
      <c r="F19" s="182">
        <f t="shared" si="0"/>
        <v>-8.9948372142029314</v>
      </c>
    </row>
    <row r="20" spans="1:22" ht="15.6" customHeight="1" x14ac:dyDescent="0.25">
      <c r="A20" s="179" t="s">
        <v>144</v>
      </c>
      <c r="B20" s="180">
        <v>1569932</v>
      </c>
      <c r="C20" s="180">
        <v>1435441</v>
      </c>
      <c r="D20" s="180">
        <v>6487199</v>
      </c>
      <c r="E20" s="180">
        <v>7252357</v>
      </c>
      <c r="F20" s="182">
        <f t="shared" si="0"/>
        <v>11.794890213788719</v>
      </c>
    </row>
    <row r="21" spans="1:22" ht="15.6" customHeight="1" x14ac:dyDescent="0.25">
      <c r="A21" s="179" t="s">
        <v>151</v>
      </c>
      <c r="B21" s="180">
        <v>2570181</v>
      </c>
      <c r="C21" s="180">
        <v>2432478</v>
      </c>
      <c r="D21" s="180">
        <v>13247240</v>
      </c>
      <c r="E21" s="180">
        <v>11963824</v>
      </c>
      <c r="F21" s="182">
        <f t="shared" si="0"/>
        <v>-9.6881765560222419</v>
      </c>
    </row>
    <row r="22" spans="1:22" ht="15.6" customHeight="1" x14ac:dyDescent="0.25">
      <c r="A22" s="179" t="s">
        <v>148</v>
      </c>
      <c r="B22" s="180">
        <v>2424389</v>
      </c>
      <c r="C22" s="180">
        <v>2888209</v>
      </c>
      <c r="D22" s="180">
        <v>11699644</v>
      </c>
      <c r="E22" s="180">
        <v>13314536</v>
      </c>
      <c r="F22" s="182">
        <f t="shared" si="0"/>
        <v>13.802915712649039</v>
      </c>
    </row>
    <row r="23" spans="1:22" ht="15.6" customHeight="1" x14ac:dyDescent="0.25">
      <c r="A23" s="179" t="s">
        <v>142</v>
      </c>
      <c r="B23" s="180">
        <v>482410</v>
      </c>
      <c r="C23" s="180">
        <v>507378</v>
      </c>
      <c r="D23" s="180">
        <v>1767628</v>
      </c>
      <c r="E23" s="180">
        <v>2215616</v>
      </c>
      <c r="F23" s="182">
        <f t="shared" si="0"/>
        <v>25.344020348172805</v>
      </c>
    </row>
    <row r="24" spans="1:22" ht="15.6" customHeight="1" x14ac:dyDescent="0.25">
      <c r="A24" s="179" t="s">
        <v>143</v>
      </c>
      <c r="B24" s="180">
        <v>257393</v>
      </c>
      <c r="C24" s="180">
        <v>229837</v>
      </c>
      <c r="D24" s="180">
        <v>1043667</v>
      </c>
      <c r="E24" s="180">
        <v>970838</v>
      </c>
      <c r="F24" s="182">
        <f t="shared" si="0"/>
        <v>-6.9781836543648552</v>
      </c>
    </row>
    <row r="25" spans="1:22" ht="15.6" customHeight="1" x14ac:dyDescent="0.25">
      <c r="A25" s="179" t="s">
        <v>141</v>
      </c>
      <c r="B25" s="180">
        <v>49969</v>
      </c>
      <c r="C25" s="180">
        <v>44459</v>
      </c>
      <c r="D25" s="180">
        <v>219979</v>
      </c>
      <c r="E25" s="180">
        <v>219526</v>
      </c>
      <c r="F25" s="182">
        <f t="shared" si="0"/>
        <v>-0.20592874774409609</v>
      </c>
    </row>
    <row r="26" spans="1:22" ht="15.6" customHeight="1" x14ac:dyDescent="0.25">
      <c r="A26" s="179" t="s">
        <v>153</v>
      </c>
      <c r="B26" s="180">
        <v>267160</v>
      </c>
      <c r="C26" s="180">
        <v>274489</v>
      </c>
      <c r="D26" s="180">
        <v>1207884</v>
      </c>
      <c r="E26" s="180">
        <v>1216705</v>
      </c>
      <c r="F26" s="182">
        <f t="shared" si="0"/>
        <v>0.73028535852780863</v>
      </c>
    </row>
    <row r="27" spans="1:22" ht="15.6" customHeight="1" x14ac:dyDescent="0.25">
      <c r="A27" s="179" t="s">
        <v>165</v>
      </c>
      <c r="B27" s="180">
        <v>281120</v>
      </c>
      <c r="C27" s="180">
        <v>288555</v>
      </c>
      <c r="D27" s="180">
        <v>1386272</v>
      </c>
      <c r="E27" s="180">
        <v>1401739</v>
      </c>
      <c r="F27" s="182">
        <f t="shared" si="0"/>
        <v>1.115726206689601</v>
      </c>
    </row>
    <row r="28" spans="1:22" ht="15.6" customHeight="1" x14ac:dyDescent="0.25">
      <c r="A28" s="179" t="s">
        <v>168</v>
      </c>
      <c r="B28" s="180">
        <v>1158129</v>
      </c>
      <c r="C28" s="180">
        <v>1142206</v>
      </c>
      <c r="D28" s="180">
        <v>5765738</v>
      </c>
      <c r="E28" s="180">
        <v>5984021</v>
      </c>
      <c r="F28" s="182">
        <f t="shared" si="0"/>
        <v>3.7858640125513858</v>
      </c>
    </row>
    <row r="29" spans="1:22" ht="15.6" customHeight="1" x14ac:dyDescent="0.25">
      <c r="A29" s="179" t="s">
        <v>169</v>
      </c>
      <c r="B29" s="180">
        <v>621505</v>
      </c>
      <c r="C29" s="180">
        <v>629144</v>
      </c>
      <c r="D29" s="180">
        <v>3031968</v>
      </c>
      <c r="E29" s="180">
        <v>2888454</v>
      </c>
      <c r="F29" s="182">
        <f t="shared" si="0"/>
        <v>-4.7333613019662408</v>
      </c>
    </row>
    <row r="30" spans="1:22" ht="15.6" customHeight="1" x14ac:dyDescent="0.25">
      <c r="A30" s="179" t="s">
        <v>170</v>
      </c>
      <c r="B30" s="180">
        <v>359972</v>
      </c>
      <c r="C30" s="180">
        <v>341482</v>
      </c>
      <c r="D30" s="180">
        <v>1750429</v>
      </c>
      <c r="E30" s="180">
        <v>1769063</v>
      </c>
      <c r="F30" s="182">
        <f t="shared" si="0"/>
        <v>1.0645390358592124</v>
      </c>
    </row>
    <row r="31" spans="1:22" ht="15.6" customHeight="1" x14ac:dyDescent="0.25">
      <c r="A31" s="179" t="s">
        <v>171</v>
      </c>
      <c r="B31" s="180">
        <v>2795435</v>
      </c>
      <c r="C31" s="180">
        <v>2051665</v>
      </c>
      <c r="D31" s="180">
        <v>13388301</v>
      </c>
      <c r="E31" s="180">
        <v>11898639</v>
      </c>
      <c r="F31" s="182">
        <f t="shared" si="0"/>
        <v>-11.126594778530901</v>
      </c>
    </row>
    <row r="32" spans="1:22" ht="15.6" customHeight="1" x14ac:dyDescent="0.25">
      <c r="A32" s="179" t="s">
        <v>172</v>
      </c>
      <c r="B32" s="180">
        <v>7639316</v>
      </c>
      <c r="C32" s="180">
        <v>7490115</v>
      </c>
      <c r="D32" s="180">
        <v>33922240</v>
      </c>
      <c r="E32" s="180">
        <v>33752094</v>
      </c>
      <c r="F32" s="182">
        <f t="shared" si="0"/>
        <v>-0.50157654683181363</v>
      </c>
      <c r="P32" s="183"/>
      <c r="Q32" s="183"/>
      <c r="R32" s="184"/>
      <c r="S32" s="184"/>
      <c r="U32" s="183"/>
      <c r="V32" s="183"/>
    </row>
    <row r="33" spans="1:19" ht="15.6" customHeight="1" x14ac:dyDescent="0.25">
      <c r="A33" s="179" t="s">
        <v>173</v>
      </c>
      <c r="B33" s="180">
        <v>437530</v>
      </c>
      <c r="C33" s="180">
        <v>501095</v>
      </c>
      <c r="D33" s="180">
        <v>2107373</v>
      </c>
      <c r="E33" s="180">
        <v>2150316</v>
      </c>
      <c r="F33" s="182">
        <f t="shared" si="0"/>
        <v>2.0377503175754867</v>
      </c>
      <c r="P33" s="184"/>
      <c r="Q33" s="184"/>
      <c r="R33" s="183"/>
      <c r="S33" s="183"/>
    </row>
    <row r="34" spans="1:19" ht="15.6" customHeight="1" x14ac:dyDescent="0.25">
      <c r="A34" s="179" t="s">
        <v>174</v>
      </c>
      <c r="B34" s="180">
        <v>129481</v>
      </c>
      <c r="C34" s="180">
        <v>119169</v>
      </c>
      <c r="D34" s="180">
        <v>609518</v>
      </c>
      <c r="E34" s="180">
        <v>598334</v>
      </c>
      <c r="F34" s="182">
        <f t="shared" si="0"/>
        <v>-1.8348924888190368</v>
      </c>
    </row>
    <row r="35" spans="1:19" ht="15.6" customHeight="1" x14ac:dyDescent="0.25">
      <c r="A35" s="147" t="s">
        <v>154</v>
      </c>
      <c r="B35" s="169">
        <f>SUM(B7:B34)</f>
        <v>49764348</v>
      </c>
      <c r="C35" s="169">
        <f>SUM(C7:C34)</f>
        <v>46572898</v>
      </c>
      <c r="D35" s="67">
        <f>SUM(D7:D34)</f>
        <v>230155556</v>
      </c>
      <c r="E35" s="69">
        <f>SUM(E7:E34)</f>
        <v>223868605</v>
      </c>
      <c r="F35" s="131">
        <f>E35*100/D35-100</f>
        <v>-2.7316094858904876</v>
      </c>
    </row>
    <row r="36" spans="1:19" ht="15.6" customHeight="1" x14ac:dyDescent="0.25">
      <c r="A36" s="64" t="s">
        <v>52</v>
      </c>
      <c r="B36" s="63"/>
      <c r="D36" s="63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65" priority="1">
      <formula>MOD(ROW(),2)=0</formula>
    </cfRule>
  </conditionalFormatting>
  <conditionalFormatting sqref="F35">
    <cfRule type="expression" dxfId="64" priority="3">
      <formula>F35&lt;0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50421F-7B1B-4E54-860C-F3C7FBB7336D}">
  <sheetPr codeName="Hoja8">
    <pageSetUpPr fitToPage="1"/>
  </sheetPr>
  <dimension ref="A1:V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  <col min="16" max="19" width="8.85546875" customWidth="1"/>
  </cols>
  <sheetData>
    <row r="1" spans="1:14" ht="19.149999999999999" customHeight="1" x14ac:dyDescent="0.35">
      <c r="A1" s="32" t="s">
        <v>55</v>
      </c>
      <c r="E1" s="5"/>
      <c r="H1" s="4"/>
      <c r="I1" s="4"/>
      <c r="J1" s="4"/>
      <c r="K1" s="4"/>
      <c r="L1" s="4"/>
      <c r="M1" s="4"/>
    </row>
    <row r="2" spans="1:14" ht="15.6" customHeight="1" x14ac:dyDescent="0.3">
      <c r="A2" s="130"/>
      <c r="H2" s="3"/>
      <c r="I2" s="3"/>
      <c r="J2" s="3"/>
      <c r="K2" s="3"/>
      <c r="L2" s="3"/>
      <c r="M2" s="3"/>
    </row>
    <row r="3" spans="1:14" ht="15.6" customHeight="1" x14ac:dyDescent="0.3">
      <c r="H3" s="3"/>
      <c r="I3" s="3"/>
      <c r="J3" s="3"/>
      <c r="K3" s="3"/>
      <c r="L3" s="3"/>
      <c r="M3" s="3"/>
    </row>
    <row r="4" spans="1:14" ht="15.6" customHeight="1" x14ac:dyDescent="0.25">
      <c r="A4" s="31" t="s">
        <v>51</v>
      </c>
    </row>
    <row r="5" spans="1:14" ht="15.6" customHeight="1" x14ac:dyDescent="0.25">
      <c r="A5" s="274" t="s">
        <v>1</v>
      </c>
      <c r="B5" s="260" t="s">
        <v>175</v>
      </c>
      <c r="C5" s="260"/>
      <c r="D5" s="260" t="s">
        <v>0</v>
      </c>
      <c r="E5" s="260"/>
      <c r="F5" s="260"/>
      <c r="G5" s="6"/>
      <c r="M5" s="33"/>
      <c r="N5" s="65" t="str">
        <f>'Resumen general'!I4</f>
        <v>Fecha: 23/06/2025</v>
      </c>
    </row>
    <row r="6" spans="1:14" ht="15.6" customHeight="1" x14ac:dyDescent="0.25">
      <c r="A6" s="274"/>
      <c r="B6" s="155">
        <v>2024</v>
      </c>
      <c r="C6" s="155">
        <v>2025</v>
      </c>
      <c r="D6" s="155">
        <v>2024</v>
      </c>
      <c r="E6" s="155">
        <v>2025</v>
      </c>
      <c r="F6" s="145" t="s">
        <v>7</v>
      </c>
      <c r="G6" s="6"/>
    </row>
    <row r="7" spans="1:14" ht="15.6" customHeight="1" x14ac:dyDescent="0.25">
      <c r="A7" s="179" t="s">
        <v>18</v>
      </c>
      <c r="B7" s="180">
        <v>914569</v>
      </c>
      <c r="C7" s="180">
        <v>815494</v>
      </c>
      <c r="D7" s="180">
        <v>4268301</v>
      </c>
      <c r="E7" s="180">
        <v>3783588</v>
      </c>
      <c r="F7" s="182">
        <f>((E7*100)/D7)-100</f>
        <v>-11.356111014663682</v>
      </c>
      <c r="G7" s="36"/>
    </row>
    <row r="8" spans="1:14" ht="15.6" customHeight="1" x14ac:dyDescent="0.25">
      <c r="A8" s="179" t="s">
        <v>11</v>
      </c>
      <c r="B8" s="180">
        <v>4034</v>
      </c>
      <c r="C8" s="180">
        <v>4001</v>
      </c>
      <c r="D8" s="180">
        <v>26143</v>
      </c>
      <c r="E8" s="180">
        <v>21040</v>
      </c>
      <c r="F8" s="182">
        <f t="shared" ref="F8:F34" si="0">((E8*100)/D8)-100</f>
        <v>-19.519565466855369</v>
      </c>
      <c r="G8" s="6"/>
    </row>
    <row r="9" spans="1:14" ht="15.6" customHeight="1" x14ac:dyDescent="0.25">
      <c r="A9" s="179" t="s">
        <v>8</v>
      </c>
      <c r="B9" s="180">
        <v>12365</v>
      </c>
      <c r="C9" s="180">
        <v>5400</v>
      </c>
      <c r="D9" s="180">
        <v>75633</v>
      </c>
      <c r="E9" s="180">
        <v>31663</v>
      </c>
      <c r="F9" s="182">
        <f t="shared" si="0"/>
        <v>-58.135998836486721</v>
      </c>
      <c r="G9" s="6"/>
    </row>
    <row r="10" spans="1:14" ht="15.6" customHeight="1" x14ac:dyDescent="0.25">
      <c r="A10" s="179" t="s">
        <v>10</v>
      </c>
      <c r="B10" s="180">
        <v>54495</v>
      </c>
      <c r="C10" s="180">
        <v>48362</v>
      </c>
      <c r="D10" s="180">
        <v>275189</v>
      </c>
      <c r="E10" s="180">
        <v>262640</v>
      </c>
      <c r="F10" s="182">
        <f t="shared" si="0"/>
        <v>-4.5601386683333942</v>
      </c>
    </row>
    <row r="11" spans="1:14" ht="15.6" customHeight="1" x14ac:dyDescent="0.25">
      <c r="A11" s="179" t="s">
        <v>9</v>
      </c>
      <c r="B11" s="180">
        <v>2326453</v>
      </c>
      <c r="C11" s="180">
        <v>2234719</v>
      </c>
      <c r="D11" s="180">
        <v>12433979</v>
      </c>
      <c r="E11" s="180">
        <v>11872724</v>
      </c>
      <c r="F11" s="182">
        <f t="shared" si="0"/>
        <v>-4.5138808743363654</v>
      </c>
    </row>
    <row r="12" spans="1:14" ht="15.6" customHeight="1" x14ac:dyDescent="0.25">
      <c r="A12" s="179" t="s">
        <v>6</v>
      </c>
      <c r="B12" s="180">
        <v>117610</v>
      </c>
      <c r="C12" s="180">
        <v>115054</v>
      </c>
      <c r="D12" s="180">
        <v>286065</v>
      </c>
      <c r="E12" s="180">
        <v>362558</v>
      </c>
      <c r="F12" s="182">
        <f t="shared" si="0"/>
        <v>26.739726985125756</v>
      </c>
    </row>
    <row r="13" spans="1:14" ht="15.6" customHeight="1" x14ac:dyDescent="0.25">
      <c r="A13" s="179" t="s">
        <v>167</v>
      </c>
      <c r="B13" s="180">
        <v>157978</v>
      </c>
      <c r="C13" s="180">
        <v>136694</v>
      </c>
      <c r="D13" s="180">
        <v>576490</v>
      </c>
      <c r="E13" s="180">
        <v>579686</v>
      </c>
      <c r="F13" s="182">
        <f t="shared" si="0"/>
        <v>0.55438949504761581</v>
      </c>
    </row>
    <row r="14" spans="1:14" ht="15.6" customHeight="1" x14ac:dyDescent="0.25">
      <c r="A14" s="179" t="s">
        <v>150</v>
      </c>
      <c r="B14" s="180">
        <v>1389570</v>
      </c>
      <c r="C14" s="180">
        <v>1793836</v>
      </c>
      <c r="D14" s="180">
        <v>5410828</v>
      </c>
      <c r="E14" s="180">
        <v>6729904</v>
      </c>
      <c r="F14" s="182">
        <f t="shared" si="0"/>
        <v>24.378450026502406</v>
      </c>
    </row>
    <row r="15" spans="1:14" ht="15.6" customHeight="1" x14ac:dyDescent="0.25">
      <c r="A15" s="179" t="s">
        <v>147</v>
      </c>
      <c r="B15" s="180">
        <v>2072136</v>
      </c>
      <c r="C15" s="180">
        <v>1190451</v>
      </c>
      <c r="D15" s="180">
        <v>9684411</v>
      </c>
      <c r="E15" s="180">
        <v>8017273</v>
      </c>
      <c r="F15" s="182">
        <f t="shared" si="0"/>
        <v>-17.21465559443935</v>
      </c>
    </row>
    <row r="16" spans="1:14" ht="15.6" customHeight="1" x14ac:dyDescent="0.5">
      <c r="A16" s="179" t="s">
        <v>146</v>
      </c>
      <c r="B16" s="180">
        <v>2260438</v>
      </c>
      <c r="C16" s="180">
        <v>2100519</v>
      </c>
      <c r="D16" s="180">
        <v>11428623</v>
      </c>
      <c r="E16" s="180">
        <v>10630951</v>
      </c>
      <c r="F16" s="182">
        <f t="shared" si="0"/>
        <v>-6.9795985045617499</v>
      </c>
      <c r="G16" s="1"/>
    </row>
    <row r="17" spans="1:22" ht="15.6" customHeight="1" x14ac:dyDescent="0.35">
      <c r="A17" s="179" t="s">
        <v>152</v>
      </c>
      <c r="B17" s="180">
        <v>763725</v>
      </c>
      <c r="C17" s="180">
        <v>861244</v>
      </c>
      <c r="D17" s="180">
        <v>3704002</v>
      </c>
      <c r="E17" s="180">
        <v>3869114</v>
      </c>
      <c r="F17" s="182">
        <f t="shared" si="0"/>
        <v>4.4576649796625389</v>
      </c>
      <c r="G17" s="2"/>
    </row>
    <row r="18" spans="1:22" ht="15.6" customHeight="1" x14ac:dyDescent="0.25">
      <c r="A18" s="179" t="s">
        <v>149</v>
      </c>
      <c r="B18" s="180">
        <v>62311</v>
      </c>
      <c r="C18" s="180">
        <v>76646</v>
      </c>
      <c r="D18" s="180">
        <v>222967</v>
      </c>
      <c r="E18" s="180">
        <v>292597</v>
      </c>
      <c r="F18" s="182">
        <f t="shared" si="0"/>
        <v>31.228836554288307</v>
      </c>
    </row>
    <row r="19" spans="1:22" ht="15.6" customHeight="1" x14ac:dyDescent="0.25">
      <c r="A19" s="179" t="s">
        <v>145</v>
      </c>
      <c r="B19" s="180">
        <v>348677</v>
      </c>
      <c r="C19" s="180">
        <v>241054</v>
      </c>
      <c r="D19" s="180">
        <v>1009324</v>
      </c>
      <c r="E19" s="180">
        <v>1000954</v>
      </c>
      <c r="F19" s="182">
        <f t="shared" si="0"/>
        <v>-0.82926790604405198</v>
      </c>
    </row>
    <row r="20" spans="1:22" ht="15.6" customHeight="1" x14ac:dyDescent="0.25">
      <c r="A20" s="179" t="s">
        <v>144</v>
      </c>
      <c r="B20" s="180">
        <v>182827</v>
      </c>
      <c r="C20" s="180">
        <v>102639</v>
      </c>
      <c r="D20" s="180">
        <v>694134</v>
      </c>
      <c r="E20" s="180">
        <v>643826</v>
      </c>
      <c r="F20" s="182">
        <f t="shared" si="0"/>
        <v>-7.2475919635113684</v>
      </c>
    </row>
    <row r="21" spans="1:22" ht="15.6" customHeight="1" x14ac:dyDescent="0.25">
      <c r="A21" s="179" t="s">
        <v>151</v>
      </c>
      <c r="B21" s="180">
        <v>2034421</v>
      </c>
      <c r="C21" s="180">
        <v>1762542</v>
      </c>
      <c r="D21" s="180">
        <v>10362216</v>
      </c>
      <c r="E21" s="180">
        <v>9043793</v>
      </c>
      <c r="F21" s="182">
        <f t="shared" si="0"/>
        <v>-12.723369209829244</v>
      </c>
    </row>
    <row r="22" spans="1:22" ht="15.6" customHeight="1" x14ac:dyDescent="0.25">
      <c r="A22" s="179" t="s">
        <v>148</v>
      </c>
      <c r="B22" s="180">
        <v>631990</v>
      </c>
      <c r="C22" s="180">
        <v>1056312</v>
      </c>
      <c r="D22" s="180">
        <v>3328689</v>
      </c>
      <c r="E22" s="180">
        <v>4517852</v>
      </c>
      <c r="F22" s="182">
        <f t="shared" si="0"/>
        <v>35.724665175989713</v>
      </c>
    </row>
    <row r="23" spans="1:22" ht="15.6" customHeight="1" x14ac:dyDescent="0.25">
      <c r="A23" s="179" t="s">
        <v>142</v>
      </c>
      <c r="B23" s="180">
        <v>3607</v>
      </c>
      <c r="C23" s="180">
        <v>2319</v>
      </c>
      <c r="D23" s="180">
        <v>51256</v>
      </c>
      <c r="E23" s="180">
        <v>40363</v>
      </c>
      <c r="F23" s="182">
        <f t="shared" si="0"/>
        <v>-21.252146090213827</v>
      </c>
    </row>
    <row r="24" spans="1:22" ht="15.6" customHeight="1" x14ac:dyDescent="0.25">
      <c r="A24" s="179" t="s">
        <v>143</v>
      </c>
      <c r="B24" s="180">
        <v>0</v>
      </c>
      <c r="C24" s="180">
        <v>0</v>
      </c>
      <c r="D24" s="180">
        <v>0</v>
      </c>
      <c r="E24" s="180">
        <v>0</v>
      </c>
      <c r="F24" s="182"/>
    </row>
    <row r="25" spans="1:22" ht="15.6" customHeight="1" x14ac:dyDescent="0.25">
      <c r="A25" s="179" t="s">
        <v>141</v>
      </c>
      <c r="B25" s="180">
        <v>4359</v>
      </c>
      <c r="C25" s="180">
        <v>4115</v>
      </c>
      <c r="D25" s="180">
        <v>25210</v>
      </c>
      <c r="E25" s="180">
        <v>25311</v>
      </c>
      <c r="F25" s="182">
        <f t="shared" si="0"/>
        <v>0.40063466878223153</v>
      </c>
    </row>
    <row r="26" spans="1:22" ht="15.6" customHeight="1" x14ac:dyDescent="0.25">
      <c r="A26" s="179" t="s">
        <v>153</v>
      </c>
      <c r="B26" s="180">
        <v>120415</v>
      </c>
      <c r="C26" s="180">
        <v>154277</v>
      </c>
      <c r="D26" s="180">
        <v>563523</v>
      </c>
      <c r="E26" s="180">
        <v>579878</v>
      </c>
      <c r="F26" s="182">
        <f t="shared" si="0"/>
        <v>2.9022772806078905</v>
      </c>
    </row>
    <row r="27" spans="1:22" ht="15.6" customHeight="1" x14ac:dyDescent="0.25">
      <c r="A27" s="179" t="s">
        <v>165</v>
      </c>
      <c r="B27" s="180">
        <v>0</v>
      </c>
      <c r="C27" s="180">
        <v>0</v>
      </c>
      <c r="D27" s="180">
        <v>0</v>
      </c>
      <c r="E27" s="180">
        <v>0</v>
      </c>
      <c r="F27" s="182"/>
    </row>
    <row r="28" spans="1:22" ht="15.6" customHeight="1" x14ac:dyDescent="0.25">
      <c r="A28" s="179" t="s">
        <v>168</v>
      </c>
      <c r="B28" s="180">
        <v>342258</v>
      </c>
      <c r="C28" s="180">
        <v>315733</v>
      </c>
      <c r="D28" s="180">
        <v>1950643</v>
      </c>
      <c r="E28" s="180">
        <v>1627900</v>
      </c>
      <c r="F28" s="182">
        <f t="shared" si="0"/>
        <v>-16.545467315136605</v>
      </c>
    </row>
    <row r="29" spans="1:22" ht="15.6" customHeight="1" x14ac:dyDescent="0.25">
      <c r="A29" s="179" t="s">
        <v>169</v>
      </c>
      <c r="B29" s="180">
        <v>8685</v>
      </c>
      <c r="C29" s="180">
        <v>10588</v>
      </c>
      <c r="D29" s="180">
        <v>71541</v>
      </c>
      <c r="E29" s="180">
        <v>79845</v>
      </c>
      <c r="F29" s="182">
        <f t="shared" si="0"/>
        <v>11.607330062481651</v>
      </c>
    </row>
    <row r="30" spans="1:22" ht="15.6" customHeight="1" x14ac:dyDescent="0.25">
      <c r="A30" s="179" t="s">
        <v>170</v>
      </c>
      <c r="B30" s="180">
        <v>72003</v>
      </c>
      <c r="C30" s="180">
        <v>52412</v>
      </c>
      <c r="D30" s="180">
        <v>266018</v>
      </c>
      <c r="E30" s="180">
        <v>190885</v>
      </c>
      <c r="F30" s="182">
        <f t="shared" si="0"/>
        <v>-28.243577502274277</v>
      </c>
    </row>
    <row r="31" spans="1:22" ht="15.6" customHeight="1" x14ac:dyDescent="0.25">
      <c r="A31" s="179" t="s">
        <v>171</v>
      </c>
      <c r="B31" s="180">
        <v>1902486</v>
      </c>
      <c r="C31" s="180">
        <v>1334322</v>
      </c>
      <c r="D31" s="180">
        <v>8768037</v>
      </c>
      <c r="E31" s="180">
        <v>7710798</v>
      </c>
      <c r="F31" s="182">
        <f t="shared" si="0"/>
        <v>-12.057875668179776</v>
      </c>
    </row>
    <row r="32" spans="1:22" ht="15.6" customHeight="1" x14ac:dyDescent="0.25">
      <c r="A32" s="179" t="s">
        <v>172</v>
      </c>
      <c r="B32" s="180">
        <v>196964</v>
      </c>
      <c r="C32" s="180">
        <v>364563</v>
      </c>
      <c r="D32" s="180">
        <v>1447905</v>
      </c>
      <c r="E32" s="180">
        <v>1596498</v>
      </c>
      <c r="F32" s="182">
        <f t="shared" si="0"/>
        <v>10.262620821117409</v>
      </c>
      <c r="P32" s="183"/>
      <c r="Q32" s="183"/>
      <c r="R32" s="184"/>
      <c r="S32" s="184"/>
      <c r="U32" s="183"/>
      <c r="V32" s="183"/>
    </row>
    <row r="33" spans="1:19" ht="15.6" customHeight="1" x14ac:dyDescent="0.25">
      <c r="A33" s="179" t="s">
        <v>173</v>
      </c>
      <c r="B33" s="180">
        <v>6000</v>
      </c>
      <c r="C33" s="180">
        <v>4</v>
      </c>
      <c r="D33" s="180">
        <v>15000</v>
      </c>
      <c r="E33" s="180">
        <v>6439</v>
      </c>
      <c r="F33" s="182">
        <f t="shared" si="0"/>
        <v>-57.073333333333331</v>
      </c>
      <c r="P33" s="184"/>
      <c r="Q33" s="184"/>
      <c r="R33" s="183"/>
      <c r="S33" s="183"/>
    </row>
    <row r="34" spans="1:19" ht="15.6" customHeight="1" x14ac:dyDescent="0.25">
      <c r="A34" s="179" t="s">
        <v>174</v>
      </c>
      <c r="B34" s="180">
        <v>23817</v>
      </c>
      <c r="C34" s="180">
        <v>28119</v>
      </c>
      <c r="D34" s="180">
        <v>127620</v>
      </c>
      <c r="E34" s="180">
        <v>137660</v>
      </c>
      <c r="F34" s="182">
        <f t="shared" si="0"/>
        <v>7.8671054693621727</v>
      </c>
    </row>
    <row r="35" spans="1:19" ht="15.6" customHeight="1" x14ac:dyDescent="0.25">
      <c r="A35" s="147" t="s">
        <v>154</v>
      </c>
      <c r="B35" s="67">
        <f>SUM(B7:B34)</f>
        <v>16014193</v>
      </c>
      <c r="C35" s="68">
        <f>SUM(C7:C34)</f>
        <v>14811419</v>
      </c>
      <c r="D35" s="67">
        <f>SUM(D7:D34)</f>
        <v>77073747</v>
      </c>
      <c r="E35" s="69">
        <f>SUM(E7:E34)</f>
        <v>73655740</v>
      </c>
      <c r="F35" s="131">
        <f>E35*100/D35-100</f>
        <v>-4.4347227597485244</v>
      </c>
    </row>
    <row r="36" spans="1:19" ht="15.6" customHeight="1" x14ac:dyDescent="0.25">
      <c r="A36" s="64" t="s">
        <v>56</v>
      </c>
      <c r="B36" s="63"/>
      <c r="D36" s="63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63" priority="1">
      <formula>MOD(ROW(),2)=0</formula>
    </cfRule>
  </conditionalFormatting>
  <conditionalFormatting sqref="F35">
    <cfRule type="expression" dxfId="62" priority="3">
      <formula>F35&lt;0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6EEB40-1C91-45BA-81E2-AD3EA6589430}">
  <sheetPr codeName="Hoja9">
    <pageSetUpPr fitToPage="1"/>
  </sheetPr>
  <dimension ref="A1:V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  <col min="16" max="19" width="8.85546875" customWidth="1"/>
  </cols>
  <sheetData>
    <row r="1" spans="1:14" ht="19.149999999999999" customHeight="1" x14ac:dyDescent="0.35">
      <c r="A1" s="32" t="s">
        <v>57</v>
      </c>
      <c r="E1" s="5"/>
      <c r="H1" s="4"/>
      <c r="I1" s="4"/>
      <c r="J1" s="4"/>
      <c r="K1" s="4"/>
      <c r="L1" s="4"/>
      <c r="M1" s="4"/>
    </row>
    <row r="2" spans="1:14" ht="15.6" customHeight="1" x14ac:dyDescent="0.3">
      <c r="A2" s="130"/>
      <c r="H2" s="3"/>
      <c r="I2" s="3"/>
      <c r="J2" s="3"/>
      <c r="K2" s="3"/>
      <c r="L2" s="3"/>
      <c r="M2" s="3"/>
    </row>
    <row r="3" spans="1:14" ht="15.6" customHeight="1" x14ac:dyDescent="0.3">
      <c r="H3" s="3"/>
      <c r="I3" s="3"/>
      <c r="J3" s="3"/>
      <c r="K3" s="3"/>
      <c r="L3" s="3"/>
      <c r="M3" s="3"/>
    </row>
    <row r="4" spans="1:14" ht="15.6" customHeight="1" x14ac:dyDescent="0.25">
      <c r="A4" s="31" t="s">
        <v>51</v>
      </c>
    </row>
    <row r="5" spans="1:14" ht="15.6" customHeight="1" x14ac:dyDescent="0.25">
      <c r="A5" s="273" t="s">
        <v>1</v>
      </c>
      <c r="B5" s="260" t="s">
        <v>175</v>
      </c>
      <c r="C5" s="260"/>
      <c r="D5" s="260" t="s">
        <v>0</v>
      </c>
      <c r="E5" s="260"/>
      <c r="F5" s="260"/>
      <c r="G5" s="6"/>
      <c r="M5" s="33"/>
      <c r="N5" s="65" t="str">
        <f>'Resumen general'!I4</f>
        <v>Fecha: 23/06/2025</v>
      </c>
    </row>
    <row r="6" spans="1:14" ht="15.6" customHeight="1" x14ac:dyDescent="0.25">
      <c r="A6" s="273"/>
      <c r="B6" s="155">
        <v>2024</v>
      </c>
      <c r="C6" s="155">
        <v>2025</v>
      </c>
      <c r="D6" s="155">
        <v>2024</v>
      </c>
      <c r="E6" s="155">
        <v>2025</v>
      </c>
      <c r="F6" s="145" t="s">
        <v>7</v>
      </c>
      <c r="G6" s="6"/>
    </row>
    <row r="7" spans="1:14" ht="15.6" customHeight="1" x14ac:dyDescent="0.25">
      <c r="A7" s="179" t="s">
        <v>18</v>
      </c>
      <c r="B7" s="180">
        <v>361415</v>
      </c>
      <c r="C7" s="180">
        <v>273971</v>
      </c>
      <c r="D7" s="180">
        <v>1773822</v>
      </c>
      <c r="E7" s="180">
        <v>1549865</v>
      </c>
      <c r="F7" s="182">
        <f>((E7*100)/D7)-100</f>
        <v>-12.625674954984206</v>
      </c>
      <c r="G7" s="36"/>
    </row>
    <row r="8" spans="1:14" ht="15.6" customHeight="1" x14ac:dyDescent="0.25">
      <c r="A8" s="179" t="s">
        <v>11</v>
      </c>
      <c r="B8" s="180">
        <v>120786</v>
      </c>
      <c r="C8" s="180">
        <v>146670</v>
      </c>
      <c r="D8" s="180">
        <v>820093</v>
      </c>
      <c r="E8" s="180">
        <v>574384</v>
      </c>
      <c r="F8" s="182">
        <f t="shared" ref="F8:F34" si="0">((E8*100)/D8)-100</f>
        <v>-29.961114166320158</v>
      </c>
      <c r="G8" s="6"/>
    </row>
    <row r="9" spans="1:14" ht="15.6" customHeight="1" x14ac:dyDescent="0.25">
      <c r="A9" s="179" t="s">
        <v>8</v>
      </c>
      <c r="B9" s="180">
        <v>398859</v>
      </c>
      <c r="C9" s="180">
        <v>514992</v>
      </c>
      <c r="D9" s="180">
        <v>1510281</v>
      </c>
      <c r="E9" s="180">
        <v>1806860</v>
      </c>
      <c r="F9" s="182">
        <f t="shared" si="0"/>
        <v>19.637339011746818</v>
      </c>
      <c r="G9" s="6"/>
    </row>
    <row r="10" spans="1:14" ht="15.6" customHeight="1" x14ac:dyDescent="0.25">
      <c r="A10" s="179" t="s">
        <v>10</v>
      </c>
      <c r="B10" s="180">
        <v>298319</v>
      </c>
      <c r="C10" s="180">
        <v>246169</v>
      </c>
      <c r="D10" s="180">
        <v>1090484</v>
      </c>
      <c r="E10" s="180">
        <v>1065989</v>
      </c>
      <c r="F10" s="182">
        <f t="shared" si="0"/>
        <v>-2.2462502888625551</v>
      </c>
    </row>
    <row r="11" spans="1:14" ht="15.6" customHeight="1" x14ac:dyDescent="0.25">
      <c r="A11" s="179" t="s">
        <v>9</v>
      </c>
      <c r="B11" s="180">
        <v>1248</v>
      </c>
      <c r="C11" s="180">
        <v>33742</v>
      </c>
      <c r="D11" s="180">
        <v>70158</v>
      </c>
      <c r="E11" s="180">
        <v>156072</v>
      </c>
      <c r="F11" s="182">
        <f t="shared" si="0"/>
        <v>122.45788078337466</v>
      </c>
    </row>
    <row r="12" spans="1:14" ht="15.6" customHeight="1" x14ac:dyDescent="0.25">
      <c r="A12" s="179" t="s">
        <v>6</v>
      </c>
      <c r="B12" s="180">
        <v>145088</v>
      </c>
      <c r="C12" s="180">
        <v>37474</v>
      </c>
      <c r="D12" s="180">
        <v>762127</v>
      </c>
      <c r="E12" s="180">
        <v>666460</v>
      </c>
      <c r="F12" s="182">
        <f t="shared" si="0"/>
        <v>-12.552632304064815</v>
      </c>
    </row>
    <row r="13" spans="1:14" ht="15.6" customHeight="1" x14ac:dyDescent="0.25">
      <c r="A13" s="179" t="s">
        <v>167</v>
      </c>
      <c r="B13" s="180">
        <v>38341</v>
      </c>
      <c r="C13" s="180">
        <v>26699</v>
      </c>
      <c r="D13" s="180">
        <v>154769</v>
      </c>
      <c r="E13" s="180">
        <v>145130</v>
      </c>
      <c r="F13" s="182">
        <f t="shared" si="0"/>
        <v>-6.227991393625345</v>
      </c>
    </row>
    <row r="14" spans="1:14" ht="15.6" customHeight="1" x14ac:dyDescent="0.25">
      <c r="A14" s="179" t="s">
        <v>150</v>
      </c>
      <c r="B14" s="180">
        <v>444974</v>
      </c>
      <c r="C14" s="180">
        <v>258544</v>
      </c>
      <c r="D14" s="180">
        <v>1841971</v>
      </c>
      <c r="E14" s="180">
        <v>1502420</v>
      </c>
      <c r="F14" s="182">
        <f t="shared" si="0"/>
        <v>-18.434112154860202</v>
      </c>
    </row>
    <row r="15" spans="1:14" ht="15.6" customHeight="1" x14ac:dyDescent="0.25">
      <c r="A15" s="179" t="s">
        <v>147</v>
      </c>
      <c r="B15" s="180">
        <v>468342</v>
      </c>
      <c r="C15" s="180">
        <v>424998</v>
      </c>
      <c r="D15" s="180">
        <v>1721828</v>
      </c>
      <c r="E15" s="180">
        <v>1862800</v>
      </c>
      <c r="F15" s="182">
        <f t="shared" si="0"/>
        <v>8.187345077440952</v>
      </c>
    </row>
    <row r="16" spans="1:14" ht="15.6" customHeight="1" x14ac:dyDescent="0.5">
      <c r="A16" s="179" t="s">
        <v>146</v>
      </c>
      <c r="B16" s="180">
        <v>873738</v>
      </c>
      <c r="C16" s="180">
        <v>416832</v>
      </c>
      <c r="D16" s="180">
        <v>3799406</v>
      </c>
      <c r="E16" s="180">
        <v>2818998</v>
      </c>
      <c r="F16" s="182">
        <f t="shared" si="0"/>
        <v>-25.804244137109848</v>
      </c>
      <c r="G16" s="1"/>
    </row>
    <row r="17" spans="1:22" ht="15.6" customHeight="1" x14ac:dyDescent="0.35">
      <c r="A17" s="179" t="s">
        <v>152</v>
      </c>
      <c r="B17" s="180">
        <v>761631</v>
      </c>
      <c r="C17" s="180">
        <v>548048</v>
      </c>
      <c r="D17" s="180">
        <v>3002777</v>
      </c>
      <c r="E17" s="180">
        <v>3056894</v>
      </c>
      <c r="F17" s="182">
        <f t="shared" si="0"/>
        <v>1.8022317341580845</v>
      </c>
      <c r="G17" s="2"/>
    </row>
    <row r="18" spans="1:22" ht="15.6" customHeight="1" x14ac:dyDescent="0.25">
      <c r="A18" s="179" t="s">
        <v>149</v>
      </c>
      <c r="B18" s="180">
        <v>1300</v>
      </c>
      <c r="C18" s="180">
        <v>0</v>
      </c>
      <c r="D18" s="180">
        <v>2726</v>
      </c>
      <c r="E18" s="180">
        <v>2700</v>
      </c>
      <c r="F18" s="182">
        <f t="shared" si="0"/>
        <v>-0.95377842993397621</v>
      </c>
    </row>
    <row r="19" spans="1:22" ht="15.6" customHeight="1" x14ac:dyDescent="0.25">
      <c r="A19" s="179" t="s">
        <v>145</v>
      </c>
      <c r="B19" s="180">
        <v>309158</v>
      </c>
      <c r="C19" s="180">
        <v>293876</v>
      </c>
      <c r="D19" s="180">
        <v>1735714</v>
      </c>
      <c r="E19" s="180">
        <v>1351806</v>
      </c>
      <c r="F19" s="182">
        <f t="shared" si="0"/>
        <v>-22.118160019450215</v>
      </c>
    </row>
    <row r="20" spans="1:22" ht="15.6" customHeight="1" x14ac:dyDescent="0.25">
      <c r="A20" s="179" t="s">
        <v>144</v>
      </c>
      <c r="B20" s="180">
        <v>1195847</v>
      </c>
      <c r="C20" s="180">
        <v>1152196</v>
      </c>
      <c r="D20" s="180">
        <v>4942109</v>
      </c>
      <c r="E20" s="180">
        <v>5906945</v>
      </c>
      <c r="F20" s="182">
        <f t="shared" si="0"/>
        <v>19.522758401322193</v>
      </c>
    </row>
    <row r="21" spans="1:22" ht="15.6" customHeight="1" x14ac:dyDescent="0.25">
      <c r="A21" s="179" t="s">
        <v>151</v>
      </c>
      <c r="B21" s="180">
        <v>388484</v>
      </c>
      <c r="C21" s="180">
        <v>467805</v>
      </c>
      <c r="D21" s="180">
        <v>2114533</v>
      </c>
      <c r="E21" s="180">
        <v>2169109</v>
      </c>
      <c r="F21" s="182">
        <f t="shared" si="0"/>
        <v>2.5809954254674636</v>
      </c>
    </row>
    <row r="22" spans="1:22" ht="15.6" customHeight="1" x14ac:dyDescent="0.25">
      <c r="A22" s="179" t="s">
        <v>148</v>
      </c>
      <c r="B22" s="180">
        <v>26993</v>
      </c>
      <c r="C22" s="180">
        <v>38984</v>
      </c>
      <c r="D22" s="180">
        <v>149103</v>
      </c>
      <c r="E22" s="180">
        <v>185591</v>
      </c>
      <c r="F22" s="182">
        <f t="shared" si="0"/>
        <v>24.471673943515555</v>
      </c>
    </row>
    <row r="23" spans="1:22" ht="15.6" customHeight="1" x14ac:dyDescent="0.25">
      <c r="A23" s="179" t="s">
        <v>142</v>
      </c>
      <c r="B23" s="180">
        <v>81092</v>
      </c>
      <c r="C23" s="180">
        <v>53075</v>
      </c>
      <c r="D23" s="180">
        <v>621186</v>
      </c>
      <c r="E23" s="180">
        <v>408071</v>
      </c>
      <c r="F23" s="182">
        <f t="shared" si="0"/>
        <v>-34.307759672626233</v>
      </c>
    </row>
    <row r="24" spans="1:22" ht="15.6" customHeight="1" x14ac:dyDescent="0.25">
      <c r="A24" s="179" t="s">
        <v>143</v>
      </c>
      <c r="B24" s="180">
        <v>171036</v>
      </c>
      <c r="C24" s="180">
        <v>109368</v>
      </c>
      <c r="D24" s="180">
        <v>576740</v>
      </c>
      <c r="E24" s="180">
        <v>490900</v>
      </c>
      <c r="F24" s="182">
        <f t="shared" si="0"/>
        <v>-14.883656413635265</v>
      </c>
    </row>
    <row r="25" spans="1:22" ht="15.6" customHeight="1" x14ac:dyDescent="0.25">
      <c r="A25" s="179" t="s">
        <v>141</v>
      </c>
      <c r="B25" s="180">
        <v>7000</v>
      </c>
      <c r="C25" s="180">
        <v>157</v>
      </c>
      <c r="D25" s="180">
        <v>7000</v>
      </c>
      <c r="E25" s="180">
        <v>3757</v>
      </c>
      <c r="F25" s="182">
        <f t="shared" si="0"/>
        <v>-46.328571428571429</v>
      </c>
    </row>
    <row r="26" spans="1:22" ht="15.6" customHeight="1" x14ac:dyDescent="0.25">
      <c r="A26" s="179" t="s">
        <v>153</v>
      </c>
      <c r="B26" s="180">
        <v>85882</v>
      </c>
      <c r="C26" s="180">
        <v>44043</v>
      </c>
      <c r="D26" s="180">
        <v>370086</v>
      </c>
      <c r="E26" s="180">
        <v>294887</v>
      </c>
      <c r="F26" s="182">
        <f t="shared" si="0"/>
        <v>-20.319331182481903</v>
      </c>
    </row>
    <row r="27" spans="1:22" ht="15.6" customHeight="1" x14ac:dyDescent="0.25">
      <c r="A27" s="179" t="s">
        <v>165</v>
      </c>
      <c r="B27" s="180">
        <v>66028</v>
      </c>
      <c r="C27" s="180">
        <v>82850</v>
      </c>
      <c r="D27" s="180">
        <v>321132</v>
      </c>
      <c r="E27" s="180">
        <v>425695</v>
      </c>
      <c r="F27" s="182">
        <f t="shared" si="0"/>
        <v>32.560753833314664</v>
      </c>
    </row>
    <row r="28" spans="1:22" ht="15.6" customHeight="1" x14ac:dyDescent="0.25">
      <c r="A28" s="179" t="s">
        <v>168</v>
      </c>
      <c r="B28" s="180">
        <v>32610</v>
      </c>
      <c r="C28" s="180">
        <v>33575</v>
      </c>
      <c r="D28" s="180">
        <v>127676</v>
      </c>
      <c r="E28" s="180">
        <v>164366</v>
      </c>
      <c r="F28" s="182">
        <f t="shared" si="0"/>
        <v>28.736802531407619</v>
      </c>
    </row>
    <row r="29" spans="1:22" ht="15.6" customHeight="1" x14ac:dyDescent="0.25">
      <c r="A29" s="179" t="s">
        <v>169</v>
      </c>
      <c r="B29" s="180">
        <v>261861</v>
      </c>
      <c r="C29" s="180">
        <v>263094</v>
      </c>
      <c r="D29" s="180">
        <v>1422083</v>
      </c>
      <c r="E29" s="180">
        <v>1238261</v>
      </c>
      <c r="F29" s="182">
        <f t="shared" si="0"/>
        <v>-12.92624973366533</v>
      </c>
    </row>
    <row r="30" spans="1:22" ht="15.6" customHeight="1" x14ac:dyDescent="0.25">
      <c r="A30" s="179" t="s">
        <v>170</v>
      </c>
      <c r="B30" s="180">
        <v>151001</v>
      </c>
      <c r="C30" s="180">
        <v>151030</v>
      </c>
      <c r="D30" s="180">
        <v>771563</v>
      </c>
      <c r="E30" s="180">
        <v>870134</v>
      </c>
      <c r="F30" s="182">
        <f t="shared" si="0"/>
        <v>12.77549597375716</v>
      </c>
    </row>
    <row r="31" spans="1:22" ht="15.6" customHeight="1" x14ac:dyDescent="0.25">
      <c r="A31" s="179" t="s">
        <v>171</v>
      </c>
      <c r="B31" s="180">
        <v>725405</v>
      </c>
      <c r="C31" s="180">
        <v>552222</v>
      </c>
      <c r="D31" s="180">
        <v>3897045</v>
      </c>
      <c r="E31" s="180">
        <v>3362820</v>
      </c>
      <c r="F31" s="182">
        <f t="shared" si="0"/>
        <v>-13.708463720588298</v>
      </c>
    </row>
    <row r="32" spans="1:22" ht="15.6" customHeight="1" x14ac:dyDescent="0.25">
      <c r="A32" s="179" t="s">
        <v>172</v>
      </c>
      <c r="B32" s="180">
        <v>230213</v>
      </c>
      <c r="C32" s="180">
        <v>231263</v>
      </c>
      <c r="D32" s="180">
        <v>1145061</v>
      </c>
      <c r="E32" s="180">
        <v>1076187</v>
      </c>
      <c r="F32" s="182">
        <f t="shared" si="0"/>
        <v>-6.0148760633712897</v>
      </c>
      <c r="P32" s="183"/>
      <c r="Q32" s="183"/>
      <c r="R32" s="184"/>
      <c r="S32" s="184"/>
      <c r="U32" s="183"/>
      <c r="V32" s="183"/>
    </row>
    <row r="33" spans="1:19" ht="15.6" customHeight="1" x14ac:dyDescent="0.25">
      <c r="A33" s="179" t="s">
        <v>173</v>
      </c>
      <c r="B33" s="180">
        <v>20100</v>
      </c>
      <c r="C33" s="180">
        <v>31785</v>
      </c>
      <c r="D33" s="180">
        <v>96452</v>
      </c>
      <c r="E33" s="180">
        <v>118583</v>
      </c>
      <c r="F33" s="182">
        <f t="shared" si="0"/>
        <v>22.945091859163114</v>
      </c>
      <c r="P33" s="184"/>
      <c r="Q33" s="184"/>
      <c r="R33" s="183"/>
      <c r="S33" s="183"/>
    </row>
    <row r="34" spans="1:19" ht="15.6" customHeight="1" x14ac:dyDescent="0.25">
      <c r="A34" s="179" t="s">
        <v>174</v>
      </c>
      <c r="B34" s="180">
        <v>40488</v>
      </c>
      <c r="C34" s="180">
        <v>26963</v>
      </c>
      <c r="D34" s="180">
        <v>165263</v>
      </c>
      <c r="E34" s="180">
        <v>138401</v>
      </c>
      <c r="F34" s="182">
        <f t="shared" si="0"/>
        <v>-16.254091962508241</v>
      </c>
    </row>
    <row r="35" spans="1:19" ht="15.6" customHeight="1" x14ac:dyDescent="0.25">
      <c r="A35" s="147" t="s">
        <v>154</v>
      </c>
      <c r="B35" s="67">
        <f>SUM(B7:B34)</f>
        <v>7707239</v>
      </c>
      <c r="C35" s="68">
        <f>SUM(C7:C34)</f>
        <v>6460425</v>
      </c>
      <c r="D35" s="67">
        <f>SUM(D7:D34)</f>
        <v>35013188</v>
      </c>
      <c r="E35" s="69">
        <f>SUM(E7:E34)</f>
        <v>33414085</v>
      </c>
      <c r="F35" s="131">
        <f>E35*100/D35-100</f>
        <v>-4.5671448141197573</v>
      </c>
    </row>
    <row r="36" spans="1:19" ht="15.6" customHeight="1" x14ac:dyDescent="0.25">
      <c r="A36" s="64" t="s">
        <v>56</v>
      </c>
      <c r="B36" s="63"/>
      <c r="D36" s="63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61" priority="1">
      <formula>MOD(ROW(),2)=0</formula>
    </cfRule>
  </conditionalFormatting>
  <conditionalFormatting sqref="F35">
    <cfRule type="expression" dxfId="60" priority="3">
      <formula>F35&lt;0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1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.xml"/></Relationships>
</file>

<file path=customXml/_rels/item1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.xml"/></Relationships>
</file>

<file path=customXml/_rels/item1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.xml"/></Relationships>
</file>

<file path=customXml/_rels/item1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3.xml"/></Relationships>
</file>

<file path=customXml/_rels/item1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4.xml"/></Relationships>
</file>

<file path=customXml/_rels/item1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5.xml"/></Relationships>
</file>

<file path=customXml/_rels/item1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6.xml"/></Relationships>
</file>

<file path=customXml/_rels/item1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7.xml"/></Relationships>
</file>

<file path=customXml/_rels/item1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8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_rels/item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.xml"/></Relationships>
</file>

<file path=customXml/_rels/item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.xml"/></Relationships>
</file>

<file path=customXml/_rels/item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.xml"/></Relationships>
</file>

<file path=customXml/item1.xml>��< ? x m l   v e r s i o n = " 1 . 0 "   e n c o d i n g = " U T F - 1 6 " ? > < G e m i n i   x m l n s = " h t t p : / / g e m i n i / p i v o t c u s t o m i z a t i o n / T a b l e O r d e r " > < C u s t o m C o n t e n t > < ! [ C D A T A [ E n e r o - n o v i e m b r e   2 0 2 2 - 2 0 2 3 _ a e f e 7 7 9 7 - 1 6 f 4 - 4 5 8 8 - 9 1 0 2 - b a c 4 f 1 4 0 c f 4 a ] ] > < / C u s t o m C o n t e n t > < / G e m i n i > 
</file>

<file path=customXml/item10.xml>��< ? x m l   v e r s i o n = " 1 . 0 "   e n c o d i n g = " U T F - 1 6 " ? > < G e m i n i   x m l n s = " h t t p : / / g e m i n i / p i v o t c u s t o m i z a t i o n / S h o w H i d d e n " > < C u s t o m C o n t e n t > < ! [ C D A T A [ T r u e ] ] > < / C u s t o m C o n t e n t > < / G e m i n i > 
</file>

<file path=customXml/item11.xml>��< ? x m l   v e r s i o n = " 1 . 0 "   e n c o d i n g = " U T F - 1 6 " ? > < G e m i n i   x m l n s = " h t t p : / / g e m i n i / p i v o t c u s t o m i z a t i o n / S h o w I m p l i c i t M e a s u r e s " > < C u s t o m C o n t e n t > < ! [ C D A T A [ F a l s e ] ] > < / C u s t o m C o n t e n t > < / G e m i n i > 
</file>

<file path=customXml/item12.xml>��< ? x m l   v e r s i o n = " 1 . 0 "   e n c o d i n g = " U T F - 1 6 " ? > < G e m i n i   x m l n s = " h t t p : / / g e m i n i / p i v o t c u s t o m i z a t i o n / P o w e r P i v o t V e r s i o n " > < C u s t o m C o n t e n t > < ! [ C D A T A [ 2 0 1 5 . 1 3 0 . 1 6 0 5 . 1 5 2 6 ] ] > < / C u s t o m C o n t e n t > < / G e m i n i > 
</file>

<file path=customXml/item13.xml><?xml version="1.0" encoding="utf-8"?>
<json>
  <seTables>
{
  "Settings": [],
  "tables": []
}
</seTables>
</json>
</file>

<file path=customXml/item14.xml>��< ? x m l   v e r s i o n = " 1 . 0 "   e n c o d i n g = " U T F - 1 6 " ? > < G e m i n i   x m l n s = " h t t p : / / g e m i n i / p i v o t c u s t o m i z a t i o n / C l i e n t W i n d o w X M L " > < C u s t o m C o n t e n t > < ! [ C D A T A [ E n e r o - n o v i e m b r e   2 0 2 2 - 2 0 2 3 _ a e f e 7 7 9 7 - 1 6 f 4 - 4 5 8 8 - 9 1 0 2 - b a c 4 f 1 4 0 c f 4 a ] ] > < / C u s t o m C o n t e n t > < / G e m i n i > 
</file>

<file path=customXml/item15.xml>��< ? x m l   v e r s i o n = " 1 . 0 "   e n c o d i n g = " U T F - 1 6 " ? > < G e m i n i   x m l n s = " h t t p : / / g e m i n i / p i v o t c u s t o m i z a t i o n / F o r m u l a B a r S t a t e " > < C u s t o m C o n t e n t > < ! [ C D A T A [ < S a n d b o x E d i t o r . F o r m u l a B a r S t a t e   x m l n s = " h t t p : / / s c h e m a s . d a t a c o n t r a c t . o r g / 2 0 0 4 / 0 7 / M i c r o s o f t . A n a l y s i s S e r v i c e s . C o m m o n "   x m l n s : i = " h t t p : / / w w w . w 3 . o r g / 2 0 0 1 / X M L S c h e m a - i n s t a n c e " > < H e i g h t > 2 7 < / H e i g h t > < / S a n d b o x E d i t o r . F o r m u l a B a r S t a t e > ] ] > < / C u s t o m C o n t e n t > < / G e m i n i > 
</file>

<file path=customXml/item16.xml>��< ? x m l   v e r s i o n = " 1 . 0 "   e n c o d i n g = " U T F - 1 6 " ? > < G e m i n i   x m l n s = " h t t p : / / g e m i n i / p i v o t c u s t o m i z a t i o n / M a n u a l C a l c M o d e " > < C u s t o m C o n t e n t > < ! [ C D A T A [ F a l s e ] ] > < / C u s t o m C o n t e n t > < / G e m i n i > 
</file>

<file path=customXml/item17.xml>��< ? x m l   v e r s i o n = " 1 . 0 "   e n c o d i n g = " U T F - 1 6 " ? > < G e m i n i   x m l n s = " h t t p : / / g e m i n i / p i v o t c u s t o m i z a t i o n / D i a g r a m s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M e a s u r e D i a g r a m S a n d b o x A d a p t e r " > < T a b l e N a m e > E n e r o - n o v i e m b r e   2 0 2 2 - 2 0 2 3 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 E n e r o - n o v i e m b r e   2 0 2 2 - 2 0 2 3 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 C o l u m n s \ F 1 < / K e y > < / D i a g r a m O b j e c t K e y > < D i a g r a m O b j e c t K e y > < K e y > C o l u m n s \ F 2 < / K e y > < / D i a g r a m O b j e c t K e y > < D i a g r a m O b j e c t K e y > < K e y > C o l u m n s \ F 3 < / K e y > < / D i a g r a m O b j e c t K e y > < D i a g r a m O b j e c t K e y > < K e y > C o l u m n s \ F 4 < / K e y > < / D i a g r a m O b j e c t K e y > < D i a g r a m O b j e c t K e y > < K e y > C o l u m n s \ F 5 < / K e y > < / D i a g r a m O b j e c t K e y > < D i a g r a m O b j e c t K e y > < K e y > C o l u m n s \ F 6 < / K e y > < / D i a g r a m O b j e c t K e y > < D i a g r a m O b j e c t K e y > < K e y > C o l u m n s \ F 7 < / K e y > < / D i a g r a m O b j e c t K e y > < D i a g r a m O b j e c t K e y > < K e y > C o l u m n s \ F 8 < / K e y > < / D i a g r a m O b j e c t K e y > < D i a g r a m O b j e c t K e y > < K e y > C o l u m n s \ F 9 < / K e y > < / D i a g r a m O b j e c t K e y > < D i a g r a m O b j e c t K e y > < K e y > C o l u m n s \ F 1 0 < / K e y > < / D i a g r a m O b j e c t K e y > < D i a g r a m O b j e c t K e y > < K e y > C o l u m n s \ F 1 1 < / K e y > < / D i a g r a m O b j e c t K e y > < D i a g r a m O b j e c t K e y > < K e y > C o l u m n s \ F 1 2 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 C o l u m n s \ F 1 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 C o l u m n s \ F 2 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 C o l u m n s \ F 3 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 C o l u m n s \ F 4 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 C o l u m n s \ F 5 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 C o l u m n s \ F 6 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 C o l u m n s \ F 7 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 C o l u m n s \ F 8 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 C o l u m n s \ F 9 < / K e y > < / a : K e y > < a : V a l u e   i : t y p e = " M e a s u r e G r i d N o d e V i e w S t a t e " > < C o l u m n >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 C o l u m n s \ F 1 0 < / K e y > < / a : K e y > < a : V a l u e   i : t y p e = " M e a s u r e G r i d N o d e V i e w S t a t e " > < C o l u m n >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 C o l u m n s \ F 1 1 < / K e y > < / a : K e y > < a : V a l u e   i : t y p e = " M e a s u r e G r i d N o d e V i e w S t a t e " > < C o l u m n > 1 0 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 C o l u m n s \ F 1 2 < / K e y > < / a : K e y > < a : V a l u e   i : t y p e = " M e a s u r e G r i d N o d e V i e w S t a t e " > < C o l u m n > 1 1 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18.xml>��< ? x m l   v e r s i o n = " 1 . 0 "   e n c o d i n g = " U T F - 1 6 " ? > < G e m i n i   x m l n s = " h t t p : / / g e m i n i / p i v o t c u s t o m i z a t i o n / M e a s u r e G r i d S t a t e " > < C u s t o m C o n t e n t > < ! [ C D A T A [ < A r r a y O f K e y V a l u e O f s t r i n g S a n d b o x E d i t o r . M e a s u r e G r i d S t a t e S c d E 3 5 R y   x m l n s = " h t t p : / / s c h e m a s . m i c r o s o f t . c o m / 2 0 0 3 / 1 0 / S e r i a l i z a t i o n / A r r a y s "   x m l n s : i = " h t t p : / / w w w . w 3 . o r g / 2 0 0 1 / X M L S c h e m a - i n s t a n c e " > < K e y V a l u e O f s t r i n g S a n d b o x E d i t o r . M e a s u r e G r i d S t a t e S c d E 3 5 R y > < K e y > E n e r o - n o v i e m b r e   2 0 2 2 - 2 0 2 3 _ a e f e 7 7 9 7 - 1 6 f 4 - 4 5 8 8 - 9 1 0 2 - b a c 4 f 1 4 0 c f 4 a 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 1 2 8 < / a : S i z e A t D p i 9 6 > < a : V i s i b l e > t r u e < / a : V i s i b l e > < / V a l u e > < / K e y V a l u e O f s t r i n g S a n d b o x E d i t o r . M e a s u r e G r i d S t a t e S c d E 3 5 R y > < / A r r a y O f K e y V a l u e O f s t r i n g S a n d b o x E d i t o r . M e a s u r e G r i d S t a t e S c d E 3 5 R y > ] ] > < / C u s t o m C o n t e n t > < / G e m i n i > 
</file>

<file path=customXml/item2.xml>��< ? x m l   v e r s i o n = " 1 . 0 "   e n c o d i n g = " U T F - 1 6 " ? > < G e m i n i   x m l n s = " h t t p : / / g e m i n i / p i v o t c u s t o m i z a t i o n / S a n d b o x N o n E m p t y " > < C u s t o m C o n t e n t > < ! [ C D A T A [ 1 ] ] > < / C u s t o m C o n t e n t > < / G e m i n i > 
</file>

<file path=customXml/item3.xml><?xml version="1.0" encoding="utf-8"?>
<json>
  <seSettings>
{
  "Settings": [
    {
      "Key": "seAutoReconnect",
      "Value": "true"
    }
  ]
}
</seSettings>
</json>
</file>

<file path=customXml/item4.xml>��< ? x m l   v e r s i o n = " 1 . 0 "   e n c o d i n g = " U T F - 1 6 " ? > < G e m i n i   x m l n s = " h t t p : / / g e m i n i / p i v o t c u s t o m i z a t i o n / R e l a t i o n s h i p A u t o D e t e c t i o n E n a b l e d " > < C u s t o m C o n t e n t > < ! [ C D A T A [ T r u e ] ] > < / C u s t o m C o n t e n t > < / G e m i n i > 
</file>

<file path=customXml/item5.xml>��< ? x m l   v e r s i o n = " 1 . 0 "   e n c o d i n g = " U T F - 1 6 " ? > < G e m i n i   x m l n s = " h t t p : / / g e m i n i / p i v o t c u s t o m i z a t i o n / E r r o r C a c h e " > < C u s t o m C o n t e n t > < ! [ C D A T A [ < D a t a M o d e l i n g S a n d b o x . S e r i a l i z e d S a n d b o x E r r o r C a c h e   x m l n s = " h t t p : / / s c h e m a s . d a t a c o n t r a c t . o r g / 2 0 0 4 / 0 7 / M i c r o s o f t . A n a l y s i s S e r v i c e s . B a c k E n d "   x m l n s : i = " h t t p : / / w w w . w 3 . o r g / 2 0 0 1 / X M L S c h e m a - i n s t a n c e " > < E r r o r C a c h e D i c t i o n a r y   x m l n s : a = " h t t p : / / s c h e m a s . m i c r o s o f t . c o m / 2 0 0 3 / 1 0 / S e r i a l i z a t i o n / A r r a y s " / > < L a s t P r o c e s s e d T i m e > 2 0 2 3 - 1 2 - 1 4 T 1 2 : 0 6 : 0 1 . 1 8 1 4 5 2 5 + 0 1 : 0 0 < / L a s t P r o c e s s e d T i m e > < / D a t a M o d e l i n g S a n d b o x . S e r i a l i z e d S a n d b o x E r r o r C a c h e > ] ] > < / C u s t o m C o n t e n t > < / G e m i n i > 
</file>

<file path=customXml/item6.xml>��< ? x m l   v e r s i o n = " 1 . 0 "   e n c o d i n g = " U T F - 1 6 " ? > < G e m i n i   x m l n s = " h t t p : / / g e m i n i / p i v o t c u s t o m i z a t i o n / T a b l e X M L _ E n e r o - n o v i e m b r e   2 0 2 2 - 2 0 2 3 _ a e f e 7 7 9 7 - 1 6 f 4 - 4 5 8 8 - 9 1 0 2 - b a c 4 f 1 4 0 c f 4 a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 F 1 < / s t r i n g > < / k e y > < v a l u e > < i n t > 6 2 < / i n t > < / v a l u e > < / i t e m > < i t e m > < k e y > < s t r i n g > F 2 < / s t r i n g > < / k e y > < v a l u e > < i n t > 1 0 6 < / i n t > < / v a l u e > < / i t e m > < i t e m > < k e y > < s t r i n g > F 3 < / s t r i n g > < / k e y > < v a l u e > < i n t > 6 2 < / i n t > < / v a l u e > < / i t e m > < i t e m > < k e y > < s t r i n g > F 4 < / s t r i n g > < / k e y > < v a l u e > < i n t > 6 2 < / i n t > < / v a l u e > < / i t e m > < i t e m > < k e y > < s t r i n g > F 5 < / s t r i n g > < / k e y > < v a l u e > < i n t > 6 2 < / i n t > < / v a l u e > < / i t e m > < i t e m > < k e y > < s t r i n g > F 6 < / s t r i n g > < / k e y > < v a l u e > < i n t > 6 2 < / i n t > < / v a l u e > < / i t e m > < i t e m > < k e y > < s t r i n g > F 7 < / s t r i n g > < / k e y > < v a l u e > < i n t > 6 2 < / i n t > < / v a l u e > < / i t e m > < i t e m > < k e y > < s t r i n g > F 8 < / s t r i n g > < / k e y > < v a l u e > < i n t > 6 2 < / i n t > < / v a l u e > < / i t e m > < i t e m > < k e y > < s t r i n g > F 9 < / s t r i n g > < / k e y > < v a l u e > < i n t > 6 2 < / i n t > < / v a l u e > < / i t e m > < i t e m > < k e y > < s t r i n g > F 1 0 < / s t r i n g > < / k e y > < v a l u e > < i n t > 7 2 < / i n t > < / v a l u e > < / i t e m > < i t e m > < k e y > < s t r i n g > F 1 1 < / s t r i n g > < / k e y > < v a l u e > < i n t > 7 2 < / i n t > < / v a l u e > < / i t e m > < i t e m > < k e y > < s t r i n g > F 1 2 < / s t r i n g > < / k e y > < v a l u e > < i n t > 7 2 < / i n t > < / v a l u e > < / i t e m > < / C o l u m n W i d t h s > < C o l u m n D i s p l a y I n d e x > < i t e m > < k e y > < s t r i n g > F 1 < / s t r i n g > < / k e y > < v a l u e > < i n t > 0 < / i n t > < / v a l u e > < / i t e m > < i t e m > < k e y > < s t r i n g > F 2 < / s t r i n g > < / k e y > < v a l u e > < i n t > 1 < / i n t > < / v a l u e > < / i t e m > < i t e m > < k e y > < s t r i n g > F 3 < / s t r i n g > < / k e y > < v a l u e > < i n t > 2 < / i n t > < / v a l u e > < / i t e m > < i t e m > < k e y > < s t r i n g > F 4 < / s t r i n g > < / k e y > < v a l u e > < i n t > 3 < / i n t > < / v a l u e > < / i t e m > < i t e m > < k e y > < s t r i n g > F 5 < / s t r i n g > < / k e y > < v a l u e > < i n t > 4 < / i n t > < / v a l u e > < / i t e m > < i t e m > < k e y > < s t r i n g > F 6 < / s t r i n g > < / k e y > < v a l u e > < i n t > 5 < / i n t > < / v a l u e > < / i t e m > < i t e m > < k e y > < s t r i n g > F 7 < / s t r i n g > < / k e y > < v a l u e > < i n t > 6 < / i n t > < / v a l u e > < / i t e m > < i t e m > < k e y > < s t r i n g > F 8 < / s t r i n g > < / k e y > < v a l u e > < i n t > 7 < / i n t > < / v a l u e > < / i t e m > < i t e m > < k e y > < s t r i n g > F 9 < / s t r i n g > < / k e y > < v a l u e > < i n t > 8 < / i n t > < / v a l u e > < / i t e m > < i t e m > < k e y > < s t r i n g > F 1 0 < / s t r i n g > < / k e y > < v a l u e > < i n t > 9 < / i n t > < / v a l u e > < / i t e m > < i t e m > < k e y > < s t r i n g > F 1 1 < / s t r i n g > < / k e y > < v a l u e > < i n t > 1 0 < / i n t > < / v a l u e > < / i t e m > < i t e m > < k e y > < s t r i n g > F 1 2 < / s t r i n g > < / k e y > < v a l u e > < i n t > 1 1 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7.xml>��< ? x m l   v e r s i o n = " 1 . 0 "   e n c o d i n g = " U T F - 1 6 " ? > < G e m i n i   x m l n s = " h t t p : / / g e m i n i / p i v o t c u s t o m i z a t i o n / T a b l e W i d g e t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T a b l e W i d g e t V i e w M o d e l S a n d b o x A d a p t e r " > < T a b l e N a m e > E n e r o - n o v i e m b r e   2 0 2 2 - 2 0 2 3 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 E n e r o - n o v i e m b r e   2 0 2 2 - 2 0 2 3 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 C o l u m n s \ F 6 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 C o l u m n s \ F 7 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 C o l u m n s \ F 8 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 C o l u m n s \ F 9 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 C o l u m n s \ F 1 0 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 C o l u m n s \ F 1 2 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8.xml>��< ? x m l   v e r s i o n = " 1 . 0 "   e n c o d i n g = " U T F - 1 6 " ? > < G e m i n i   x m l n s = " h t t p : / / g e m i n i / p i v o t c u s t o m i z a t i o n / L i n k e d T a b l e U p d a t e M o d e " > < C u s t o m C o n t e n t > < ! [ C D A T A [ T r u e ] ] > < / C u s t o m C o n t e n t > < / G e m i n i > 
</file>

<file path=customXml/item9.xml>��< ? x m l   v e r s i o n = " 1 . 0 "   e n c o d i n g = " U T F - 1 6 " ? > < G e m i n i   x m l n s = " h t t p : / / g e m i n i / p i v o t c u s t o m i z a t i o n / I s S a n d b o x E m b e d d e d " > < C u s t o m C o n t e n t > < ! [ C D A T A [ y e s ] ] > < / C u s t o m C o n t e n t > < / G e m i n i > 
</file>

<file path=customXml/itemProps1.xml><?xml version="1.0" encoding="utf-8"?>
<ds:datastoreItem xmlns:ds="http://schemas.openxmlformats.org/officeDocument/2006/customXml" ds:itemID="{C4E6C798-40C0-4F1E-A202-032D692F1FD0}">
  <ds:schemaRefs/>
</ds:datastoreItem>
</file>

<file path=customXml/itemProps10.xml><?xml version="1.0" encoding="utf-8"?>
<ds:datastoreItem xmlns:ds="http://schemas.openxmlformats.org/officeDocument/2006/customXml" ds:itemID="{9AD411FA-EB70-44DE-8907-41D57D5DAF21}">
  <ds:schemaRefs/>
</ds:datastoreItem>
</file>

<file path=customXml/itemProps11.xml><?xml version="1.0" encoding="utf-8"?>
<ds:datastoreItem xmlns:ds="http://schemas.openxmlformats.org/officeDocument/2006/customXml" ds:itemID="{6D05F2FF-379E-4443-B2A3-79A76D5419E3}">
  <ds:schemaRefs/>
</ds:datastoreItem>
</file>

<file path=customXml/itemProps12.xml><?xml version="1.0" encoding="utf-8"?>
<ds:datastoreItem xmlns:ds="http://schemas.openxmlformats.org/officeDocument/2006/customXml" ds:itemID="{8FE5145E-45FA-4F39-80D8-76C4C5493706}">
  <ds:schemaRefs/>
</ds:datastoreItem>
</file>

<file path=customXml/itemProps13.xml><?xml version="1.0" encoding="utf-8"?>
<ds:datastoreItem xmlns:ds="http://schemas.openxmlformats.org/officeDocument/2006/customXml" ds:itemID="{1FC22CBA-2F34-45A4-AD29-42133837CDEF}">
  <ds:schemaRefs/>
</ds:datastoreItem>
</file>

<file path=customXml/itemProps14.xml><?xml version="1.0" encoding="utf-8"?>
<ds:datastoreItem xmlns:ds="http://schemas.openxmlformats.org/officeDocument/2006/customXml" ds:itemID="{4C39BAD0-BCD7-49C9-BA43-4A6E2D7024FB}">
  <ds:schemaRefs/>
</ds:datastoreItem>
</file>

<file path=customXml/itemProps15.xml><?xml version="1.0" encoding="utf-8"?>
<ds:datastoreItem xmlns:ds="http://schemas.openxmlformats.org/officeDocument/2006/customXml" ds:itemID="{66962527-778D-4998-8581-1B106D4F435A}">
  <ds:schemaRefs/>
</ds:datastoreItem>
</file>

<file path=customXml/itemProps16.xml><?xml version="1.0" encoding="utf-8"?>
<ds:datastoreItem xmlns:ds="http://schemas.openxmlformats.org/officeDocument/2006/customXml" ds:itemID="{D67A3940-7F99-4374-ACB9-5554EF0E88FA}">
  <ds:schemaRefs/>
</ds:datastoreItem>
</file>

<file path=customXml/itemProps17.xml><?xml version="1.0" encoding="utf-8"?>
<ds:datastoreItem xmlns:ds="http://schemas.openxmlformats.org/officeDocument/2006/customXml" ds:itemID="{86C4F798-75AA-4EBE-9708-3C12FAC8B0B0}">
  <ds:schemaRefs/>
</ds:datastoreItem>
</file>

<file path=customXml/itemProps18.xml><?xml version="1.0" encoding="utf-8"?>
<ds:datastoreItem xmlns:ds="http://schemas.openxmlformats.org/officeDocument/2006/customXml" ds:itemID="{6DBBBF14-4036-40A7-9A3F-69558196F99E}">
  <ds:schemaRefs/>
</ds:datastoreItem>
</file>

<file path=customXml/itemProps2.xml><?xml version="1.0" encoding="utf-8"?>
<ds:datastoreItem xmlns:ds="http://schemas.openxmlformats.org/officeDocument/2006/customXml" ds:itemID="{CA33E4C3-C340-4BF0-9FD2-68092A7F63EE}">
  <ds:schemaRefs/>
</ds:datastoreItem>
</file>

<file path=customXml/itemProps3.xml><?xml version="1.0" encoding="utf-8"?>
<ds:datastoreItem xmlns:ds="http://schemas.openxmlformats.org/officeDocument/2006/customXml" ds:itemID="{635FB22F-BDB4-4FD1-AFF0-CD2A6598EAEE}">
  <ds:schemaRefs/>
</ds:datastoreItem>
</file>

<file path=customXml/itemProps4.xml><?xml version="1.0" encoding="utf-8"?>
<ds:datastoreItem xmlns:ds="http://schemas.openxmlformats.org/officeDocument/2006/customXml" ds:itemID="{71B81FF6-C5BC-44A4-8AF2-D9963392CD49}">
  <ds:schemaRefs/>
</ds:datastoreItem>
</file>

<file path=customXml/itemProps5.xml><?xml version="1.0" encoding="utf-8"?>
<ds:datastoreItem xmlns:ds="http://schemas.openxmlformats.org/officeDocument/2006/customXml" ds:itemID="{912FBA09-29F8-4A1E-B469-D86E54BD1C13}">
  <ds:schemaRefs/>
</ds:datastoreItem>
</file>

<file path=customXml/itemProps6.xml><?xml version="1.0" encoding="utf-8"?>
<ds:datastoreItem xmlns:ds="http://schemas.openxmlformats.org/officeDocument/2006/customXml" ds:itemID="{6AD446DF-C97B-41AD-B783-D1464DF2F007}">
  <ds:schemaRefs/>
</ds:datastoreItem>
</file>

<file path=customXml/itemProps7.xml><?xml version="1.0" encoding="utf-8"?>
<ds:datastoreItem xmlns:ds="http://schemas.openxmlformats.org/officeDocument/2006/customXml" ds:itemID="{885665A0-865D-47CE-849A-64689D516738}">
  <ds:schemaRefs/>
</ds:datastoreItem>
</file>

<file path=customXml/itemProps8.xml><?xml version="1.0" encoding="utf-8"?>
<ds:datastoreItem xmlns:ds="http://schemas.openxmlformats.org/officeDocument/2006/customXml" ds:itemID="{7B1C599E-A60C-41F0-A0DB-9FFF1F273DCF}">
  <ds:schemaRefs/>
</ds:datastoreItem>
</file>

<file path=customXml/itemProps9.xml><?xml version="1.0" encoding="utf-8"?>
<ds:datastoreItem xmlns:ds="http://schemas.openxmlformats.org/officeDocument/2006/customXml" ds:itemID="{FEA400F9-E308-4D82-8164-AB4285AC6CB8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45</vt:i4>
      </vt:variant>
      <vt:variant>
        <vt:lpstr>Rangos con nombre</vt:lpstr>
      </vt:variant>
      <vt:variant>
        <vt:i4>44</vt:i4>
      </vt:variant>
    </vt:vector>
  </HeadingPairs>
  <TitlesOfParts>
    <vt:vector size="89" baseType="lpstr">
      <vt:lpstr>Portada</vt:lpstr>
      <vt:lpstr>Cálculo</vt:lpstr>
      <vt:lpstr>Resumen general</vt:lpstr>
      <vt:lpstr>Resumen naturalezas3</vt:lpstr>
      <vt:lpstr>Resumen naturalezas</vt:lpstr>
      <vt:lpstr>Total tráfico</vt:lpstr>
      <vt:lpstr>Total presentación</vt:lpstr>
      <vt:lpstr>Líquidos</vt:lpstr>
      <vt:lpstr>Sólidos</vt:lpstr>
      <vt:lpstr>Mercancía general</vt:lpstr>
      <vt:lpstr>Mercancías contenedores</vt:lpstr>
      <vt:lpstr>Pesca</vt:lpstr>
      <vt:lpstr>Avituallamiento</vt:lpstr>
      <vt:lpstr>Avi. combustibles</vt:lpstr>
      <vt:lpstr>Tráfico interior</vt:lpstr>
      <vt:lpstr>Mercancías tránsito</vt:lpstr>
      <vt:lpstr>Mercan. contene. tránsito</vt:lpstr>
      <vt:lpstr>Ro-Ro</vt:lpstr>
      <vt:lpstr>Ro-Ro UTIS</vt:lpstr>
      <vt:lpstr>TEUS</vt:lpstr>
      <vt:lpstr>TEUS tránsito</vt:lpstr>
      <vt:lpstr>TEUS nacional</vt:lpstr>
      <vt:lpstr>TEUS exterior</vt:lpstr>
      <vt:lpstr>Buques número</vt:lpstr>
      <vt:lpstr>Buques GT</vt:lpstr>
      <vt:lpstr>Cruceros</vt:lpstr>
      <vt:lpstr>Pasajeros total</vt:lpstr>
      <vt:lpstr>Pasajeros regulares</vt:lpstr>
      <vt:lpstr>Pasajeros crucero</vt:lpstr>
      <vt:lpstr>Automóviles régimen pasaje</vt:lpstr>
      <vt:lpstr>Automóviles régimen mercancía</vt:lpstr>
      <vt:lpstr>Portada (2)</vt:lpstr>
      <vt:lpstr>Import total</vt:lpstr>
      <vt:lpstr>Import GL</vt:lpstr>
      <vt:lpstr>Import GS</vt:lpstr>
      <vt:lpstr>Import MG</vt:lpstr>
      <vt:lpstr>Export total</vt:lpstr>
      <vt:lpstr>Export GL</vt:lpstr>
      <vt:lpstr>Export GS</vt:lpstr>
      <vt:lpstr>Export MG</vt:lpstr>
      <vt:lpstr>Portada (3)</vt:lpstr>
      <vt:lpstr>Evolución Mensual (t)</vt:lpstr>
      <vt:lpstr>Evolución Mensual %</vt:lpstr>
      <vt:lpstr>Evolución Interanual (t)</vt:lpstr>
      <vt:lpstr>Evolución Interanual %</vt:lpstr>
      <vt:lpstr>'Automóviles régimen mercancía'!Área_de_impresión</vt:lpstr>
      <vt:lpstr>'Automóviles régimen pasaje'!Área_de_impresión</vt:lpstr>
      <vt:lpstr>'Avi. combustibles'!Área_de_impresión</vt:lpstr>
      <vt:lpstr>Avituallamiento!Área_de_impresión</vt:lpstr>
      <vt:lpstr>'Buques GT'!Área_de_impresión</vt:lpstr>
      <vt:lpstr>'Buques número'!Área_de_impresión</vt:lpstr>
      <vt:lpstr>Cruceros!Área_de_impresión</vt:lpstr>
      <vt:lpstr>'Evolución Interanual %'!Área_de_impresión</vt:lpstr>
      <vt:lpstr>'Evolución Interanual (t)'!Área_de_impresión</vt:lpstr>
      <vt:lpstr>'Evolución Mensual %'!Área_de_impresión</vt:lpstr>
      <vt:lpstr>'Evolución Mensual (t)'!Área_de_impresión</vt:lpstr>
      <vt:lpstr>'Export GL'!Área_de_impresión</vt:lpstr>
      <vt:lpstr>'Export GS'!Área_de_impresión</vt:lpstr>
      <vt:lpstr>'Export MG'!Área_de_impresión</vt:lpstr>
      <vt:lpstr>'Export total'!Área_de_impresión</vt:lpstr>
      <vt:lpstr>'Import GL'!Área_de_impresión</vt:lpstr>
      <vt:lpstr>'Import GS'!Área_de_impresión</vt:lpstr>
      <vt:lpstr>'Import MG'!Área_de_impresión</vt:lpstr>
      <vt:lpstr>'Import total'!Área_de_impresión</vt:lpstr>
      <vt:lpstr>Líquidos!Área_de_impresión</vt:lpstr>
      <vt:lpstr>'Mercan. contene. tránsito'!Área_de_impresión</vt:lpstr>
      <vt:lpstr>'Mercancía general'!Área_de_impresión</vt:lpstr>
      <vt:lpstr>'Mercancías contenedores'!Área_de_impresión</vt:lpstr>
      <vt:lpstr>'Mercancías tránsito'!Área_de_impresión</vt:lpstr>
      <vt:lpstr>'Pasajeros crucero'!Área_de_impresión</vt:lpstr>
      <vt:lpstr>'Pasajeros regulares'!Área_de_impresión</vt:lpstr>
      <vt:lpstr>'Pasajeros total'!Área_de_impresión</vt:lpstr>
      <vt:lpstr>Pesca!Área_de_impresión</vt:lpstr>
      <vt:lpstr>Portada!Área_de_impresión</vt:lpstr>
      <vt:lpstr>'Portada (2)'!Área_de_impresión</vt:lpstr>
      <vt:lpstr>'Portada (3)'!Área_de_impresión</vt:lpstr>
      <vt:lpstr>'Resumen general'!Área_de_impresión</vt:lpstr>
      <vt:lpstr>'Resumen naturalezas'!Área_de_impresión</vt:lpstr>
      <vt:lpstr>'Resumen naturalezas3'!Área_de_impresión</vt:lpstr>
      <vt:lpstr>'Ro-Ro'!Área_de_impresión</vt:lpstr>
      <vt:lpstr>'Ro-Ro UTIS'!Área_de_impresión</vt:lpstr>
      <vt:lpstr>Sólidos!Área_de_impresión</vt:lpstr>
      <vt:lpstr>TEUS!Área_de_impresión</vt:lpstr>
      <vt:lpstr>'TEUS exterior'!Área_de_impresión</vt:lpstr>
      <vt:lpstr>'TEUS nacional'!Área_de_impresión</vt:lpstr>
      <vt:lpstr>'TEUS tránsito'!Área_de_impresión</vt:lpstr>
      <vt:lpstr>'Total presentación'!Área_de_impresión</vt:lpstr>
      <vt:lpstr>'Total tráfico'!Área_de_impresión</vt:lpstr>
      <vt:lpstr>'Tráfico interior'!Área_de_impresión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Raquel Bartolomé Jiménez</dc:creator>
  <cp:keywords/>
  <dc:description/>
  <cp:lastModifiedBy>Oscar Souto Pascual</cp:lastModifiedBy>
  <cp:lastPrinted>2025-06-23T11:57:43Z</cp:lastPrinted>
  <dcterms:created xsi:type="dcterms:W3CDTF">2014-04-30T10:51:23Z</dcterms:created>
  <dcterms:modified xsi:type="dcterms:W3CDTF">2025-06-23T11:58:10Z</dcterms:modified>
  <cp:category/>
</cp:coreProperties>
</file>