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theme/themeOverride28.xml" ContentType="application/vnd.openxmlformats-officedocument.themeOverride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theme/themeOverride29.xml" ContentType="application/vnd.openxmlformats-officedocument.themeOverride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theme/themeOverride30.xml" ContentType="application/vnd.openxmlformats-officedocument.themeOverride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theme/themeOverride31.xml" ContentType="application/vnd.openxmlformats-officedocument.themeOverride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theme/themeOverride32.xml" ContentType="application/vnd.openxmlformats-officedocument.themeOverrid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4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Resumen\"/>
    </mc:Choice>
  </mc:AlternateContent>
  <xr:revisionPtr revIDLastSave="0" documentId="13_ncr:1_{C1541816-CE89-4ADD-ACA9-D5B9CE14955E}" xr6:coauthVersionLast="47" xr6:coauthVersionMax="47" xr10:uidLastSave="{00000000-0000-0000-0000-000000000000}"/>
  <bookViews>
    <workbookView xWindow="-120" yWindow="-120" windowWidth="29040" windowHeight="17520" tabRatio="863" xr2:uid="{00000000-000D-0000-FFFF-FFFF00000000}"/>
  </bookViews>
  <sheets>
    <sheet name="Portada" sheetId="41" r:id="rId1"/>
    <sheet name="Cálculo" sheetId="37" state="hidden" r:id="rId2"/>
    <sheet name="Resumen general" sheetId="6" r:id="rId3"/>
    <sheet name="Resumen naturalezas3" sheetId="39" state="hidden" r:id="rId4"/>
    <sheet name="Resumen naturalezas" sheetId="40" r:id="rId5"/>
    <sheet name="Total tráfico" sheetId="7" r:id="rId6"/>
    <sheet name="Total presentación" sheetId="9" r:id="rId7"/>
    <sheet name="Líquidos" sheetId="10" r:id="rId8"/>
    <sheet name="Sólidos" sheetId="11" r:id="rId9"/>
    <sheet name="Mercancía general" sheetId="12" r:id="rId10"/>
    <sheet name="Mercancías contenedores" sheetId="13" r:id="rId11"/>
    <sheet name="Pesca" sheetId="14" r:id="rId12"/>
    <sheet name="Avituallamiento" sheetId="15" r:id="rId13"/>
    <sheet name="Avi. combustibles" sheetId="16" r:id="rId14"/>
    <sheet name="Tráfico interior" sheetId="17" r:id="rId15"/>
    <sheet name="Mercancías tránsito" sheetId="18" r:id="rId16"/>
    <sheet name="Mercan. contene. tránsito" sheetId="19" r:id="rId17"/>
    <sheet name="Ro-Ro" sheetId="20" r:id="rId18"/>
    <sheet name="Ro-Ro UTIS" sheetId="21" r:id="rId19"/>
    <sheet name="TEUS" sheetId="22" r:id="rId20"/>
    <sheet name="TEUS tránsito" sheetId="24" r:id="rId21"/>
    <sheet name="TEUS nacional" sheetId="25" r:id="rId22"/>
    <sheet name="TEUS exterior" sheetId="26" r:id="rId23"/>
    <sheet name="Buques número" sheetId="32" r:id="rId24"/>
    <sheet name="Buques GT" sheetId="33" r:id="rId25"/>
    <sheet name="Cruceros" sheetId="34" r:id="rId26"/>
    <sheet name="Pasajeros total" sheetId="28" r:id="rId27"/>
    <sheet name="Pasajeros regulares" sheetId="38" r:id="rId28"/>
    <sheet name="Pasajeros crucero" sheetId="29" r:id="rId29"/>
    <sheet name="Automóviles régimen pasaje" sheetId="30" r:id="rId30"/>
    <sheet name="Automóviles régimen mercancía" sheetId="31" r:id="rId31"/>
    <sheet name="Portada (2)" sheetId="42" r:id="rId32"/>
    <sheet name="Import total" sheetId="43" r:id="rId33"/>
    <sheet name="Import GL" sheetId="44" r:id="rId34"/>
    <sheet name="Import GS" sheetId="45" r:id="rId35"/>
    <sheet name="Import MG" sheetId="46" r:id="rId36"/>
    <sheet name="Export total" sheetId="47" r:id="rId37"/>
    <sheet name="Export GL" sheetId="48" r:id="rId38"/>
    <sheet name="Export GS" sheetId="49" r:id="rId39"/>
    <sheet name="Export MG" sheetId="50" r:id="rId40"/>
    <sheet name="Portada (3)" sheetId="51" r:id="rId41"/>
    <sheet name="Evolución Mensual (t)" sheetId="52" r:id="rId42"/>
    <sheet name="Evolución Mensual %" sheetId="53" r:id="rId43"/>
    <sheet name="Evolución Interanual (t)" sheetId="54" r:id="rId44"/>
    <sheet name="Evolución Interanual %" sheetId="55" r:id="rId45"/>
  </sheets>
  <definedNames>
    <definedName name="_xlnm.Print_Area" localSheetId="30">'Automóviles régimen mercancía'!$A$1:$N$36</definedName>
    <definedName name="_xlnm.Print_Area" localSheetId="29">'Automóviles régimen pasaje'!$A$1:$N$36</definedName>
    <definedName name="_xlnm.Print_Area" localSheetId="13">'Avi. combustibles'!$A$1:$N$36</definedName>
    <definedName name="_xlnm.Print_Area" localSheetId="12">Avituallamiento!$A$1:$N$36</definedName>
    <definedName name="_xlnm.Print_Area" localSheetId="24">'Buques GT'!$A$1:$N$36</definedName>
    <definedName name="_xlnm.Print_Area" localSheetId="23">'Buques número'!$A$1:$N$36</definedName>
    <definedName name="_xlnm.Print_Area" localSheetId="25">Cruceros!$A$1:$N$36</definedName>
    <definedName name="_xlnm.Print_Area" localSheetId="44">'Evolución Interanual %'!$A$1:$X$59</definedName>
    <definedName name="_xlnm.Print_Area" localSheetId="43">'Evolución Interanual (t)'!$A$1:$X$58</definedName>
    <definedName name="_xlnm.Print_Area" localSheetId="42">'Evolución Mensual %'!$A$1:$X$58</definedName>
    <definedName name="_xlnm.Print_Area" localSheetId="41">'Evolución Mensual (t)'!$A$1:$X$58</definedName>
    <definedName name="_xlnm.Print_Area" localSheetId="37">'Export GL'!$A$1:$N$36</definedName>
    <definedName name="_xlnm.Print_Area" localSheetId="38">'Export GS'!$A$1:$N$36</definedName>
    <definedName name="_xlnm.Print_Area" localSheetId="39">'Export MG'!$A$1:$N$36</definedName>
    <definedName name="_xlnm.Print_Area" localSheetId="36">'Export total'!$A$1:$N$36</definedName>
    <definedName name="_xlnm.Print_Area" localSheetId="33">'Import GL'!$A$1:$N$36</definedName>
    <definedName name="_xlnm.Print_Area" localSheetId="34">'Import GS'!$A$1:$N$36</definedName>
    <definedName name="_xlnm.Print_Area" localSheetId="35">'Import MG'!$A$1:$N$36</definedName>
    <definedName name="_xlnm.Print_Area" localSheetId="32">'Import total'!$A$1:$N$36</definedName>
    <definedName name="_xlnm.Print_Area" localSheetId="7">Líquidos!$A$1:$N$36</definedName>
    <definedName name="_xlnm.Print_Area" localSheetId="16">'Mercan. contene. tránsito'!$A$1:$N$36</definedName>
    <definedName name="_xlnm.Print_Area" localSheetId="9">'Mercancía general'!$A$1:$N$36</definedName>
    <definedName name="_xlnm.Print_Area" localSheetId="10">'Mercancías contenedores'!$A$1:$N$36</definedName>
    <definedName name="_xlnm.Print_Area" localSheetId="15">'Mercancías tránsito'!$A$1:$N$36</definedName>
    <definedName name="_xlnm.Print_Area" localSheetId="28">'Pasajeros crucero'!$A$1:$N$36</definedName>
    <definedName name="_xlnm.Print_Area" localSheetId="27">'Pasajeros regulares'!$A$1:$N$36</definedName>
    <definedName name="_xlnm.Print_Area" localSheetId="26">'Pasajeros total'!$A$1:$N$36</definedName>
    <definedName name="_xlnm.Print_Area" localSheetId="11">Pesca!$A$1:$N$36</definedName>
    <definedName name="_xlnm.Print_Area" localSheetId="0">Portada!$A$1:$K$47</definedName>
    <definedName name="_xlnm.Print_Area" localSheetId="31">'Portada (2)'!$A$1:$K$47</definedName>
    <definedName name="_xlnm.Print_Area" localSheetId="40">'Portada (3)'!$A$1:$K$47</definedName>
    <definedName name="_xlnm.Print_Area" localSheetId="2">'Resumen general'!$A$1:$I$36</definedName>
    <definedName name="_xlnm.Print_Area" localSheetId="4">'Resumen naturalezas'!$A$1:$N$49</definedName>
    <definedName name="_xlnm.Print_Area" localSheetId="3">'Resumen naturalezas3'!$A$1:$N$50</definedName>
    <definedName name="_xlnm.Print_Area" localSheetId="17">'Ro-Ro'!$A$1:$N$36</definedName>
    <definedName name="_xlnm.Print_Area" localSheetId="18">'Ro-Ro UTIS'!$A$1:$N$36</definedName>
    <definedName name="_xlnm.Print_Area" localSheetId="8">Sólidos!$A$1:$N$36</definedName>
    <definedName name="_xlnm.Print_Area" localSheetId="19">TEUS!$A$1:$N$36</definedName>
    <definedName name="_xlnm.Print_Area" localSheetId="22">'TEUS exterior'!$A$1:$N$36</definedName>
    <definedName name="_xlnm.Print_Area" localSheetId="21">'TEUS nacional'!$A$1:$N$36</definedName>
    <definedName name="_xlnm.Print_Area" localSheetId="20">'TEUS tránsito'!$A$1:$N$36</definedName>
    <definedName name="_xlnm.Print_Area" localSheetId="6">'Total presentación'!$A$1:$N$36</definedName>
    <definedName name="_xlnm.Print_Area" localSheetId="5">'Total tráfico'!$A$1:$N$36</definedName>
    <definedName name="_xlnm.Print_Area" localSheetId="14">'Tráfico interior'!$A$1:$N$36</definedName>
    <definedName name="CABECERA">#REF!</definedName>
    <definedName name="CONCEPTO">#REF!</definedName>
    <definedName name="LblRes00_Acum">#REF!</definedName>
    <definedName name="LblRes00_Mes">#REF!</definedName>
    <definedName name="LblRes00_Var">#REF!</definedName>
    <definedName name="LblRes01_1_Acum">#REF!</definedName>
    <definedName name="LblRes01_1_Mes">#REF!</definedName>
    <definedName name="LblRes01_Acum">#REF!</definedName>
    <definedName name="LblRes01_Mes">#REF!</definedName>
    <definedName name="LblRes02_Acum">#REF!</definedName>
    <definedName name="LblRes02_Mes">#REF!</definedName>
    <definedName name="LblRes03_Acum">#REF!</definedName>
    <definedName name="LblRes03_Mes">#REF!</definedName>
    <definedName name="LblRes04_Acum">#REF!</definedName>
    <definedName name="LblRes04_Mes">#REF!</definedName>
    <definedName name="LblRes05_Acum">#REF!</definedName>
    <definedName name="LblRes05_Mes">#REF!</definedName>
    <definedName name="LblRes06_Acum">#REF!</definedName>
    <definedName name="LblRes06_Mes">#REF!</definedName>
    <definedName name="LblRes07_1_Acum">#REF!</definedName>
    <definedName name="LblRes07_1_Mes">#REF!</definedName>
    <definedName name="LblRes07_Acum">#REF!</definedName>
    <definedName name="LblRes07_Mes">#REF!</definedName>
    <definedName name="LblRes08_Acum">#REF!</definedName>
    <definedName name="LblRes08_Mes">#REF!</definedName>
    <definedName name="LblRes09_Acum">#REF!</definedName>
    <definedName name="LblRes09_Mes">#REF!</definedName>
    <definedName name="LblRes10_1_Acum">#REF!</definedName>
    <definedName name="LblRes10_1_Mes">#REF!</definedName>
    <definedName name="LblRes10_2_Acum">#REF!</definedName>
    <definedName name="LblRes10_2_Mes">#REF!</definedName>
    <definedName name="LblRes10_3_Acum">#REF!</definedName>
    <definedName name="LblRes10_3_Mes">#REF!</definedName>
    <definedName name="LblRes10_4_Acum">#REF!</definedName>
    <definedName name="LblRes10_4_Mes">#REF!</definedName>
    <definedName name="LblRes10_Acum">#REF!</definedName>
    <definedName name="LblRes10_Mes">#REF!</definedName>
    <definedName name="LblRes11_1_Acum">#REF!</definedName>
    <definedName name="LblRes11_1_Mes">#REF!</definedName>
    <definedName name="LblRes11_2_Acum">#REF!</definedName>
    <definedName name="LblRes11_2_Mes">#REF!</definedName>
    <definedName name="LblRes11_Acum">#REF!</definedName>
    <definedName name="LblRes11_Mes">#REF!</definedName>
    <definedName name="LblRes12_1_Acum">#REF!</definedName>
    <definedName name="LblRes12_1_Mes">#REF!</definedName>
    <definedName name="LblRes12_2_Acum">#REF!</definedName>
    <definedName name="LblRes12_2_Mes">#REF!</definedName>
    <definedName name="LblRes12_3_Acum">#REF!</definedName>
    <definedName name="LblRes12_3_Mes">#REF!</definedName>
    <definedName name="PROVINCIAS">#REF!</definedName>
    <definedName name="TxtFech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0" l="1"/>
  <c r="F35" i="50" s="1"/>
  <c r="D35" i="50"/>
  <c r="C35" i="50"/>
  <c r="B35" i="50"/>
  <c r="E35" i="49"/>
  <c r="F35" i="49" s="1"/>
  <c r="D35" i="49"/>
  <c r="C35" i="49"/>
  <c r="B35" i="49"/>
  <c r="E35" i="48"/>
  <c r="F35" i="48" s="1"/>
  <c r="D35" i="48"/>
  <c r="C35" i="48"/>
  <c r="B35" i="48"/>
  <c r="F35" i="47"/>
  <c r="E35" i="47"/>
  <c r="D35" i="47"/>
  <c r="C35" i="47"/>
  <c r="B35" i="47"/>
  <c r="E35" i="46"/>
  <c r="D35" i="46"/>
  <c r="F35" i="46" s="1"/>
  <c r="C35" i="46"/>
  <c r="B35" i="46"/>
  <c r="E35" i="45"/>
  <c r="F35" i="45" s="1"/>
  <c r="D35" i="45"/>
  <c r="C35" i="45"/>
  <c r="B35" i="45"/>
  <c r="E35" i="44"/>
  <c r="F35" i="44" s="1"/>
  <c r="D35" i="44"/>
  <c r="C35" i="44"/>
  <c r="B35" i="44"/>
  <c r="F35" i="43"/>
  <c r="E35" i="43"/>
  <c r="D35" i="43"/>
  <c r="C35" i="43"/>
  <c r="B35" i="43"/>
  <c r="AA2" i="43"/>
  <c r="AA1" i="43"/>
  <c r="F35" i="31"/>
  <c r="E35" i="31"/>
  <c r="D35" i="31"/>
  <c r="C35" i="31"/>
  <c r="D35" i="6" s="1" a="1"/>
  <c r="B35" i="31"/>
  <c r="E35" i="30"/>
  <c r="F35" i="30" s="1"/>
  <c r="D35" i="30"/>
  <c r="C35" i="30"/>
  <c r="B35" i="30"/>
  <c r="E35" i="29"/>
  <c r="D35" i="29"/>
  <c r="F35" i="29" s="1"/>
  <c r="C35" i="29"/>
  <c r="B35" i="29"/>
  <c r="F35" i="38"/>
  <c r="E35" i="38"/>
  <c r="D35" i="38"/>
  <c r="C35" i="38"/>
  <c r="B35" i="38"/>
  <c r="E35" i="28"/>
  <c r="F35" i="28" s="1"/>
  <c r="D35" i="28"/>
  <c r="C35" i="28"/>
  <c r="B35" i="28"/>
  <c r="E35" i="34"/>
  <c r="F35" i="34" s="1"/>
  <c r="D35" i="34"/>
  <c r="D30" i="6" s="1" a="1"/>
  <c r="C35" i="34"/>
  <c r="B35" i="34"/>
  <c r="E35" i="33"/>
  <c r="F35" i="33" s="1"/>
  <c r="D35" i="33"/>
  <c r="C35" i="33"/>
  <c r="B35" i="33"/>
  <c r="E35" i="32"/>
  <c r="F35" i="32" s="1"/>
  <c r="D35" i="32"/>
  <c r="C35" i="32"/>
  <c r="B35" i="32"/>
  <c r="D28" i="6" s="1" a="1"/>
  <c r="E35" i="26"/>
  <c r="F35" i="26" s="1"/>
  <c r="D35" i="26"/>
  <c r="C35" i="26"/>
  <c r="B35" i="26"/>
  <c r="F35" i="25"/>
  <c r="E35" i="25"/>
  <c r="D35" i="25"/>
  <c r="C35" i="25"/>
  <c r="B35" i="25"/>
  <c r="E35" i="24"/>
  <c r="F35" i="24" s="1"/>
  <c r="D35" i="24"/>
  <c r="C35" i="24"/>
  <c r="B35" i="24"/>
  <c r="E35" i="22"/>
  <c r="D35" i="22"/>
  <c r="F35" i="22" s="1"/>
  <c r="C35" i="22"/>
  <c r="B35" i="22"/>
  <c r="F35" i="21"/>
  <c r="E35" i="21"/>
  <c r="D35" i="21"/>
  <c r="C35" i="21"/>
  <c r="D23" i="6" s="1" a="1"/>
  <c r="B35" i="21"/>
  <c r="E35" i="20"/>
  <c r="F35" i="20" s="1"/>
  <c r="D35" i="20"/>
  <c r="C35" i="20"/>
  <c r="B35" i="20"/>
  <c r="E35" i="19"/>
  <c r="D35" i="19"/>
  <c r="F35" i="19" s="1"/>
  <c r="C35" i="19"/>
  <c r="B35" i="19"/>
  <c r="F35" i="18"/>
  <c r="E35" i="18"/>
  <c r="D35" i="18"/>
  <c r="C35" i="18"/>
  <c r="B35" i="18"/>
  <c r="E35" i="17"/>
  <c r="F35" i="17" s="1"/>
  <c r="D35" i="17"/>
  <c r="C35" i="17"/>
  <c r="B35" i="17"/>
  <c r="E35" i="16"/>
  <c r="F35" i="16" s="1"/>
  <c r="D35" i="16"/>
  <c r="D15" i="6" s="1" a="1"/>
  <c r="C35" i="16"/>
  <c r="B35" i="16"/>
  <c r="E35" i="15"/>
  <c r="F35" i="15" s="1"/>
  <c r="D35" i="15"/>
  <c r="C35" i="15"/>
  <c r="B35" i="15"/>
  <c r="E35" i="14"/>
  <c r="F35" i="14" s="1"/>
  <c r="D35" i="14"/>
  <c r="C35" i="14"/>
  <c r="B35" i="14"/>
  <c r="D13" i="6" s="1" a="1"/>
  <c r="E35" i="13"/>
  <c r="F35" i="13" s="1"/>
  <c r="D35" i="13"/>
  <c r="C35" i="13"/>
  <c r="B35" i="13"/>
  <c r="F35" i="12"/>
  <c r="E35" i="12"/>
  <c r="D35" i="12"/>
  <c r="C35" i="12"/>
  <c r="B35" i="12"/>
  <c r="E35" i="11"/>
  <c r="F35" i="11" s="1"/>
  <c r="D35" i="11"/>
  <c r="C35" i="11"/>
  <c r="B35" i="11"/>
  <c r="E35" i="10"/>
  <c r="D35" i="10"/>
  <c r="F35" i="10" s="1"/>
  <c r="C35" i="10"/>
  <c r="B35" i="10"/>
  <c r="F35" i="9"/>
  <c r="E35" i="9"/>
  <c r="D35" i="9"/>
  <c r="C35" i="9"/>
  <c r="B35" i="9"/>
  <c r="E35" i="7"/>
  <c r="D35" i="7"/>
  <c r="F35" i="7" s="1"/>
  <c r="C35" i="7"/>
  <c r="B35" i="7"/>
  <c r="AA2" i="7"/>
  <c r="AA1" i="7"/>
  <c r="L48" i="40"/>
  <c r="M48" i="40" s="1"/>
  <c r="K48" i="40"/>
  <c r="N48" i="40" s="1"/>
  <c r="H48" i="40"/>
  <c r="J48" i="40" s="1"/>
  <c r="G48" i="40"/>
  <c r="I48" i="40" s="1"/>
  <c r="D48" i="40"/>
  <c r="F48" i="40" s="1"/>
  <c r="C48" i="40"/>
  <c r="L48" i="39"/>
  <c r="M48" i="39" s="1"/>
  <c r="K48" i="39"/>
  <c r="N48" i="39" s="1"/>
  <c r="H48" i="39"/>
  <c r="J48" i="39" s="1"/>
  <c r="G48" i="39"/>
  <c r="I48" i="39" s="1"/>
  <c r="D48" i="39"/>
  <c r="F48" i="39" s="1"/>
  <c r="C48" i="39"/>
  <c r="N47" i="39"/>
  <c r="M47" i="39"/>
  <c r="J47" i="39"/>
  <c r="I47" i="39"/>
  <c r="F47" i="39"/>
  <c r="E47" i="39"/>
  <c r="N46" i="39"/>
  <c r="M46" i="39"/>
  <c r="J46" i="39"/>
  <c r="I46" i="39"/>
  <c r="F46" i="39"/>
  <c r="E46" i="39"/>
  <c r="N45" i="39"/>
  <c r="M45" i="39"/>
  <c r="J45" i="39"/>
  <c r="I45" i="39"/>
  <c r="F45" i="39"/>
  <c r="E45" i="39"/>
  <c r="N44" i="39"/>
  <c r="M44" i="39"/>
  <c r="J44" i="39"/>
  <c r="I44" i="39"/>
  <c r="F44" i="39"/>
  <c r="E44" i="39"/>
  <c r="N43" i="39"/>
  <c r="M43" i="39"/>
  <c r="J43" i="39"/>
  <c r="I43" i="39"/>
  <c r="F43" i="39"/>
  <c r="E43" i="39"/>
  <c r="N42" i="39"/>
  <c r="M42" i="39"/>
  <c r="J42" i="39"/>
  <c r="I42" i="39"/>
  <c r="F42" i="39"/>
  <c r="E42" i="39"/>
  <c r="N41" i="39"/>
  <c r="M41" i="39"/>
  <c r="J41" i="39"/>
  <c r="I41" i="39"/>
  <c r="F41" i="39"/>
  <c r="E41" i="39"/>
  <c r="N40" i="39"/>
  <c r="M40" i="39"/>
  <c r="J40" i="39"/>
  <c r="I40" i="39"/>
  <c r="F40" i="39"/>
  <c r="E40" i="39"/>
  <c r="N39" i="39"/>
  <c r="M39" i="39"/>
  <c r="J39" i="39"/>
  <c r="I39" i="39"/>
  <c r="F39" i="39"/>
  <c r="E39" i="39"/>
  <c r="N38" i="39"/>
  <c r="M38" i="39"/>
  <c r="J38" i="39"/>
  <c r="I38" i="39"/>
  <c r="F38" i="39"/>
  <c r="E38" i="39"/>
  <c r="N37" i="39"/>
  <c r="M37" i="39"/>
  <c r="J37" i="39"/>
  <c r="I37" i="39"/>
  <c r="F37" i="39"/>
  <c r="E37" i="39"/>
  <c r="N36" i="39"/>
  <c r="M36" i="39"/>
  <c r="J36" i="39"/>
  <c r="I36" i="39"/>
  <c r="F36" i="39"/>
  <c r="E36" i="39"/>
  <c r="N35" i="39"/>
  <c r="M35" i="39"/>
  <c r="J35" i="39"/>
  <c r="I35" i="39"/>
  <c r="F35" i="39"/>
  <c r="E35" i="39"/>
  <c r="N34" i="39"/>
  <c r="M34" i="39"/>
  <c r="J34" i="39"/>
  <c r="I34" i="39"/>
  <c r="F34" i="39"/>
  <c r="E34" i="39"/>
  <c r="N33" i="39"/>
  <c r="M33" i="39"/>
  <c r="J33" i="39"/>
  <c r="I33" i="39"/>
  <c r="F33" i="39"/>
  <c r="E33" i="39"/>
  <c r="N32" i="39"/>
  <c r="M32" i="39"/>
  <c r="J32" i="39"/>
  <c r="I32" i="39"/>
  <c r="F32" i="39"/>
  <c r="E32" i="39"/>
  <c r="N31" i="39"/>
  <c r="M31" i="39"/>
  <c r="J31" i="39"/>
  <c r="I31" i="39"/>
  <c r="F31" i="39"/>
  <c r="E31" i="39"/>
  <c r="N30" i="39"/>
  <c r="M30" i="39"/>
  <c r="J30" i="39"/>
  <c r="I30" i="39"/>
  <c r="F30" i="39"/>
  <c r="E30" i="39"/>
  <c r="N29" i="39"/>
  <c r="M29" i="39"/>
  <c r="J29" i="39"/>
  <c r="I29" i="39"/>
  <c r="F29" i="39"/>
  <c r="E29" i="39"/>
  <c r="N28" i="39"/>
  <c r="M28" i="39"/>
  <c r="J28" i="39"/>
  <c r="I28" i="39"/>
  <c r="F28" i="39"/>
  <c r="E28" i="39"/>
  <c r="N27" i="39"/>
  <c r="M27" i="39"/>
  <c r="J27" i="39"/>
  <c r="I27" i="39"/>
  <c r="F27" i="39"/>
  <c r="E27" i="39"/>
  <c r="N26" i="39"/>
  <c r="M26" i="39"/>
  <c r="J26" i="39"/>
  <c r="I26" i="39"/>
  <c r="F26" i="39"/>
  <c r="E26" i="39"/>
  <c r="N25" i="39"/>
  <c r="M25" i="39"/>
  <c r="J25" i="39"/>
  <c r="I25" i="39"/>
  <c r="F25" i="39"/>
  <c r="E25" i="39"/>
  <c r="N24" i="39"/>
  <c r="M24" i="39"/>
  <c r="J24" i="39"/>
  <c r="I24" i="39"/>
  <c r="F24" i="39"/>
  <c r="E24" i="39"/>
  <c r="N23" i="39"/>
  <c r="M23" i="39"/>
  <c r="J23" i="39"/>
  <c r="I23" i="39"/>
  <c r="F23" i="39"/>
  <c r="E23" i="39"/>
  <c r="N22" i="39"/>
  <c r="M22" i="39"/>
  <c r="J22" i="39"/>
  <c r="I22" i="39"/>
  <c r="F22" i="39"/>
  <c r="E22" i="39"/>
  <c r="N21" i="39"/>
  <c r="M21" i="39"/>
  <c r="J21" i="39"/>
  <c r="I21" i="39"/>
  <c r="F21" i="39"/>
  <c r="E21" i="39"/>
  <c r="N20" i="39"/>
  <c r="M20" i="39"/>
  <c r="J20" i="39"/>
  <c r="I20" i="39"/>
  <c r="F20" i="39"/>
  <c r="E20" i="39"/>
  <c r="N19" i="39"/>
  <c r="M19" i="39"/>
  <c r="J19" i="39"/>
  <c r="I19" i="39"/>
  <c r="F19" i="39"/>
  <c r="E19" i="39"/>
  <c r="N18" i="39"/>
  <c r="M18" i="39"/>
  <c r="J18" i="39"/>
  <c r="I18" i="39"/>
  <c r="F18" i="39"/>
  <c r="E18" i="39"/>
  <c r="N17" i="39"/>
  <c r="M17" i="39"/>
  <c r="J17" i="39"/>
  <c r="I17" i="39"/>
  <c r="F17" i="39"/>
  <c r="E17" i="39"/>
  <c r="N16" i="39"/>
  <c r="M16" i="39"/>
  <c r="J16" i="39"/>
  <c r="I16" i="39"/>
  <c r="F16" i="39"/>
  <c r="E16" i="39"/>
  <c r="N15" i="39"/>
  <c r="M15" i="39"/>
  <c r="J15" i="39"/>
  <c r="I15" i="39"/>
  <c r="F15" i="39"/>
  <c r="E15" i="39"/>
  <c r="N14" i="39"/>
  <c r="M14" i="39"/>
  <c r="J14" i="39"/>
  <c r="I14" i="39"/>
  <c r="F14" i="39"/>
  <c r="E14" i="39"/>
  <c r="N13" i="39"/>
  <c r="M13" i="39"/>
  <c r="J13" i="39"/>
  <c r="I13" i="39"/>
  <c r="F13" i="39"/>
  <c r="E13" i="39"/>
  <c r="N12" i="39"/>
  <c r="M12" i="39"/>
  <c r="J12" i="39"/>
  <c r="I12" i="39"/>
  <c r="F12" i="39"/>
  <c r="E12" i="39"/>
  <c r="N11" i="39"/>
  <c r="M11" i="39"/>
  <c r="J11" i="39"/>
  <c r="I11" i="39"/>
  <c r="F11" i="39"/>
  <c r="E11" i="39"/>
  <c r="N10" i="39"/>
  <c r="M10" i="39"/>
  <c r="J10" i="39"/>
  <c r="I10" i="39"/>
  <c r="F10" i="39"/>
  <c r="E10" i="39"/>
  <c r="N9" i="39"/>
  <c r="M9" i="39"/>
  <c r="J9" i="39"/>
  <c r="I9" i="39"/>
  <c r="F9" i="39"/>
  <c r="E9" i="39"/>
  <c r="N8" i="39"/>
  <c r="M8" i="39"/>
  <c r="J8" i="39"/>
  <c r="I8" i="39"/>
  <c r="F8" i="39"/>
  <c r="E8" i="39"/>
  <c r="I34" i="6"/>
  <c r="D34" i="6" a="1"/>
  <c r="H34" i="6" s="1"/>
  <c r="D33" i="6" a="1"/>
  <c r="I33" i="6" s="1"/>
  <c r="D33" i="6"/>
  <c r="H32" i="6"/>
  <c r="D32" i="6" a="1"/>
  <c r="I32" i="6" s="1"/>
  <c r="I31" i="6"/>
  <c r="D31" i="6" a="1"/>
  <c r="H31" i="6" s="1"/>
  <c r="H29" i="6"/>
  <c r="D29" i="6" a="1"/>
  <c r="I29" i="6" s="1"/>
  <c r="D27" i="6" a="1"/>
  <c r="I27" i="6" s="1"/>
  <c r="D27" i="6"/>
  <c r="H26" i="6"/>
  <c r="D26" i="6" a="1"/>
  <c r="I26" i="6" s="1"/>
  <c r="D24" i="6" a="1"/>
  <c r="I24" i="6" s="1"/>
  <c r="D24" i="6"/>
  <c r="I22" i="6"/>
  <c r="D22" i="6" a="1"/>
  <c r="H22" i="6" s="1"/>
  <c r="D21" i="6" a="1"/>
  <c r="I21" i="6" s="1"/>
  <c r="D21" i="6"/>
  <c r="H20" i="6"/>
  <c r="D20" i="6" a="1"/>
  <c r="I20" i="6" s="1"/>
  <c r="I16" i="6"/>
  <c r="D16" i="6" a="1"/>
  <c r="H16" i="6" s="1"/>
  <c r="H14" i="6"/>
  <c r="D14" i="6" a="1"/>
  <c r="I14" i="6" s="1"/>
  <c r="G11" i="6"/>
  <c r="D10" i="6" a="1"/>
  <c r="I10" i="6" s="1"/>
  <c r="D10" i="6"/>
  <c r="H9" i="6"/>
  <c r="D9" i="6" a="1"/>
  <c r="I9" i="6" s="1"/>
  <c r="D7" i="6" a="1"/>
  <c r="D7" i="6"/>
  <c r="I28" i="6" l="1"/>
  <c r="H28" i="6"/>
  <c r="D28" i="6"/>
  <c r="I30" i="6"/>
  <c r="H30" i="6"/>
  <c r="D30" i="6"/>
  <c r="I23" i="6"/>
  <c r="D23" i="6"/>
  <c r="H23" i="6"/>
  <c r="I35" i="6"/>
  <c r="D35" i="6"/>
  <c r="H35" i="6"/>
  <c r="D15" i="6"/>
  <c r="I15" i="6"/>
  <c r="H15" i="6"/>
  <c r="G17" i="6"/>
  <c r="E17" i="6"/>
  <c r="H13" i="6"/>
  <c r="D13" i="6"/>
  <c r="D17" i="6" s="1"/>
  <c r="F17" i="6"/>
  <c r="I13" i="6"/>
  <c r="E48" i="39"/>
  <c r="E48" i="40"/>
  <c r="H21" i="6"/>
  <c r="H27" i="6"/>
  <c r="H33" i="6"/>
  <c r="H7" i="6"/>
  <c r="H10" i="6"/>
  <c r="H24" i="6"/>
  <c r="I7" i="6"/>
  <c r="D16" i="6"/>
  <c r="D22" i="6"/>
  <c r="D31" i="6"/>
  <c r="D34" i="6"/>
  <c r="D8" i="6" a="1"/>
  <c r="E11" i="6"/>
  <c r="D25" i="6" a="1"/>
  <c r="F11" i="6"/>
  <c r="I11" i="6" s="1"/>
  <c r="D9" i="6"/>
  <c r="D11" i="6" s="1"/>
  <c r="H11" i="6"/>
  <c r="D14" i="6"/>
  <c r="D20" i="6"/>
  <c r="D26" i="6"/>
  <c r="D29" i="6"/>
  <c r="D32" i="6"/>
  <c r="H17" i="6" l="1"/>
  <c r="I17" i="6"/>
  <c r="H25" i="6"/>
  <c r="D25" i="6"/>
  <c r="I25" i="6"/>
  <c r="I8" i="6"/>
  <c r="H8" i="6"/>
  <c r="F12" i="6"/>
  <c r="F18" i="6" s="1"/>
  <c r="D8" i="6"/>
  <c r="D12" i="6" s="1"/>
  <c r="D18" i="6" s="1"/>
  <c r="G12" i="6"/>
  <c r="E12" i="6"/>
  <c r="E18" i="6" s="1"/>
  <c r="G18" i="6" l="1"/>
  <c r="I12" i="6"/>
  <c r="H12" i="6"/>
  <c r="I18" i="6" l="1"/>
  <c r="H1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<sst xmlns="http://schemas.openxmlformats.org/spreadsheetml/2006/main" count="1926" uniqueCount="243">
  <si>
    <t>Acumulado desde Enero</t>
  </si>
  <si>
    <t>Autoridad Portuaria</t>
  </si>
  <si>
    <t>Total</t>
  </si>
  <si>
    <t>GRANELES LÍQUIDOS</t>
  </si>
  <si>
    <t>GRANELES SÓLIDOS</t>
  </si>
  <si>
    <t>MERCANCÍA GENERAL</t>
  </si>
  <si>
    <t>Bahía de Cádiz</t>
  </si>
  <si>
    <t>Var. (%)</t>
  </si>
  <si>
    <t>Almería</t>
  </si>
  <si>
    <t>Bahía de Algeciras</t>
  </si>
  <si>
    <t>Avilés</t>
  </si>
  <si>
    <t>Alicante</t>
  </si>
  <si>
    <t>Variación</t>
  </si>
  <si>
    <t>Diferencia</t>
  </si>
  <si>
    <t>%</t>
  </si>
  <si>
    <t>CONCEPTO</t>
  </si>
  <si>
    <t>MERCANCÍAS SEGÚN SU PRESENTACIÓN</t>
  </si>
  <si>
    <t>OTRAS MERCANCÍAS</t>
  </si>
  <si>
    <t>A Coruña</t>
  </si>
  <si>
    <t>Datos en toneladas salvo indicación expresa</t>
  </si>
  <si>
    <t>RESUMEN DEL TRÁFICO PORTUARIO</t>
  </si>
  <si>
    <t>Graneles líquidos</t>
  </si>
  <si>
    <t>Graneles sólidos</t>
  </si>
  <si>
    <t>Mercancía general</t>
  </si>
  <si>
    <t>En contenedores</t>
  </si>
  <si>
    <t>Convencional</t>
  </si>
  <si>
    <t>SUBTOTAL</t>
  </si>
  <si>
    <t>Pesca</t>
  </si>
  <si>
    <t>Avituallamiento</t>
  </si>
  <si>
    <t>Combustibles líquidos</t>
  </si>
  <si>
    <t>Trafico interior</t>
  </si>
  <si>
    <t>TRÁFICO PORTUARIO TOTAL (*)</t>
  </si>
  <si>
    <t>Mercancías en tránsito</t>
  </si>
  <si>
    <t>Tráfico ro-ro</t>
  </si>
  <si>
    <t>Total (t)</t>
  </si>
  <si>
    <t>UTIS (uds.)</t>
  </si>
  <si>
    <t>Contenedores (TEUS)</t>
  </si>
  <si>
    <t>Buques mercantes</t>
  </si>
  <si>
    <t>Pasajeros (nº)</t>
  </si>
  <si>
    <t>Automóviles (uds.)</t>
  </si>
  <si>
    <t>En tránsito</t>
  </si>
  <si>
    <t>Total número</t>
  </si>
  <si>
    <t>Total GT</t>
  </si>
  <si>
    <t>Cruceros (nº)</t>
  </si>
  <si>
    <t>En régimen de transporte</t>
  </si>
  <si>
    <t>De crucero</t>
  </si>
  <si>
    <t>En régimen de pasaje</t>
  </si>
  <si>
    <t>RESUMEN DE MERCANCÍAS SEGÚN SU NATURALEZA Y PRESENTACIÓN</t>
  </si>
  <si>
    <t>OTROS DATOS DE TRÁFICO</t>
  </si>
  <si>
    <t>(*) Incluye cargas, descargas, tránsito, transbordo y taras</t>
  </si>
  <si>
    <t>1. TRÁFICO PORTUARIO TOTAL</t>
  </si>
  <si>
    <t>Datos en toneladas</t>
  </si>
  <si>
    <t>Incluye cargas, descargas, tránsito, transbordo y taras</t>
  </si>
  <si>
    <t>Taras de contenedores</t>
  </si>
  <si>
    <t>1.1. MERCANCÍAS SEGÚN SU PRESENTACIÓN</t>
  </si>
  <si>
    <t>2. GRANELES LÍQUIDOS</t>
  </si>
  <si>
    <t>Incluye cargas, descargas, tránsito y transbordo</t>
  </si>
  <si>
    <t>3. GRANELES SÓLIDOS</t>
  </si>
  <si>
    <t>4. MERCANCÍA GENERAL</t>
  </si>
  <si>
    <t>4.1. MERCANCÍA GENERAL EN CONTENEDORES</t>
  </si>
  <si>
    <t>5. PESCA</t>
  </si>
  <si>
    <t>6. AVITUALLAMIENTO</t>
  </si>
  <si>
    <t>6.1. AVITUALLAMIENTO DE COMBUSTIBLES LÍQUIDOS</t>
  </si>
  <si>
    <t>7. TRÁFICO INTERIOR</t>
  </si>
  <si>
    <t>8. MERCANCÍAS EN TRÁNSITO</t>
  </si>
  <si>
    <t>Incluye cargas y descargas en tránsito y taras</t>
  </si>
  <si>
    <t>8.1. MERCANCÍAS EN TRÁNSITO EN CONTENEDORES</t>
  </si>
  <si>
    <t>9. TRÁFICO RO-RO</t>
  </si>
  <si>
    <t>Datos en unidades</t>
  </si>
  <si>
    <t>Incluye camiones, remolques, semirremolques, plataformas, cabezas tractoras, furgones y otros equipos</t>
  </si>
  <si>
    <t>9.1. UNIDADES DE TRANSPORTE INTERMODAL RO-RO</t>
  </si>
  <si>
    <t>10. CONTENEDORES</t>
  </si>
  <si>
    <t>Datos en TEUS</t>
  </si>
  <si>
    <t>10.1. CONTENEDORES EN TRÁNSITO</t>
  </si>
  <si>
    <t>11.1. BUQUES MERCANTES (G.T.)</t>
  </si>
  <si>
    <t>11. BUQUES MERCANTES (NÚMERO)</t>
  </si>
  <si>
    <t>Datos en número</t>
  </si>
  <si>
    <t>Incluye tanques, graneleros, carga general, portacontenedores, ro-ro, de pasaje y otros buques mercantes</t>
  </si>
  <si>
    <t>Datos en GT</t>
  </si>
  <si>
    <t>11.2. BUQUES DE CRUCERO (NÚMERO)</t>
  </si>
  <si>
    <t>Incluye embarques, desembarques y tránsito</t>
  </si>
  <si>
    <t>12. PASAJEROS EN RÉGIMEN DE TRANSPORTE Y DE CRUCERO</t>
  </si>
  <si>
    <t>Incluye cargas de combustibles líquidos</t>
  </si>
  <si>
    <t>12.2. PASAJEROS DE CRUCERO</t>
  </si>
  <si>
    <t>13.1. AUTOMÓVILES EN RÉGIMEN DE PASAJE</t>
  </si>
  <si>
    <t>Incluye embarques y desembarques</t>
  </si>
  <si>
    <t>Incluye descargas de peces, moluscos, crustáceos y otros productos</t>
  </si>
  <si>
    <t>12.1. PASAJEROS EN RÉGIMEN DE TRANSPORTE</t>
  </si>
  <si>
    <t>MERCANCÍAS SEGÚN SU NATURALEZA</t>
  </si>
  <si>
    <t>Acumulado desde enero</t>
  </si>
  <si>
    <t>Grupo energético</t>
  </si>
  <si>
    <t>Petróleo crudo</t>
  </si>
  <si>
    <t>Fueloil</t>
  </si>
  <si>
    <t>Gasoil</t>
  </si>
  <si>
    <t>Gasolina</t>
  </si>
  <si>
    <t>Otros productos petrolíferos</t>
  </si>
  <si>
    <t>Gases energéticos de petróleo</t>
  </si>
  <si>
    <t>Carbón y coque de petróleo</t>
  </si>
  <si>
    <t>Gas natural</t>
  </si>
  <si>
    <t>Biocombustibles</t>
  </si>
  <si>
    <t>Grupo siderometalúrgico</t>
  </si>
  <si>
    <t>Mineral de hierro</t>
  </si>
  <si>
    <t>Otros minerales y residuos metálicos</t>
  </si>
  <si>
    <t>Chatarra de hierro</t>
  </si>
  <si>
    <t>Productos siderúrgicos</t>
  </si>
  <si>
    <t>Otros productos metalúrgicos</t>
  </si>
  <si>
    <t>Grupo minerales no metálicos</t>
  </si>
  <si>
    <t>Sal común</t>
  </si>
  <si>
    <t>Otros minerales no metálicos</t>
  </si>
  <si>
    <t>Grupo abonos</t>
  </si>
  <si>
    <t>Fosfatos</t>
  </si>
  <si>
    <t>Potasas</t>
  </si>
  <si>
    <t>Abonos naturales y artificiales</t>
  </si>
  <si>
    <t>Grupo productos químicos</t>
  </si>
  <si>
    <t>Productos químicos</t>
  </si>
  <si>
    <t>Grupo materiales de construcción</t>
  </si>
  <si>
    <t>Asfalto</t>
  </si>
  <si>
    <t>Cemento y clínker</t>
  </si>
  <si>
    <t>Materiales de construcción elaborados</t>
  </si>
  <si>
    <t>Grupo agroganadero y alimentario</t>
  </si>
  <si>
    <t>Cereales y sus harinas</t>
  </si>
  <si>
    <t>Habas de soja</t>
  </si>
  <si>
    <t>Frutas, hortalizas y legumbres</t>
  </si>
  <si>
    <t>Vinos, bebidas, alcoholes y derivados</t>
  </si>
  <si>
    <t>Conservas</t>
  </si>
  <si>
    <t>Tabaco, cacao, café y especias</t>
  </si>
  <si>
    <t>Aceites y grasas</t>
  </si>
  <si>
    <t>Otros productos alimenticios</t>
  </si>
  <si>
    <t>Pescado congelado y refrigerado</t>
  </si>
  <si>
    <t>Piensos y forrajes</t>
  </si>
  <si>
    <t>Grupo otras mercancías</t>
  </si>
  <si>
    <t>Maderas y corcho</t>
  </si>
  <si>
    <t>Papel y pasta</t>
  </si>
  <si>
    <t>Maquinaria, aparatos, herramientas y respuestos</t>
  </si>
  <si>
    <t>Resto de mercancías</t>
  </si>
  <si>
    <t>Grupo vehículos y elementos de transporte</t>
  </si>
  <si>
    <t>Vehículos y sus piezas</t>
  </si>
  <si>
    <t>Taras de equipamiento ro-ro</t>
  </si>
  <si>
    <t>Tara de contenedores</t>
  </si>
  <si>
    <t>TOTAL MERCANCÍAS SEGÚN SU NATURALEZA Y PRESENTACIÓN  (*)</t>
  </si>
  <si>
    <t>Melilla</t>
  </si>
  <si>
    <t>Marín y Ría de Pontevedra</t>
  </si>
  <si>
    <t>Gijón</t>
  </si>
  <si>
    <t>Ferrol-San Cibrao</t>
  </si>
  <si>
    <t>Cartagena</t>
  </si>
  <si>
    <t>Bilbao</t>
  </si>
  <si>
    <t>Las Palmas</t>
  </si>
  <si>
    <t>Ceuta</t>
  </si>
  <si>
    <t>Barcelona</t>
  </si>
  <si>
    <t>Huelva</t>
  </si>
  <si>
    <t>Castellón</t>
  </si>
  <si>
    <t xml:space="preserve"> </t>
  </si>
  <si>
    <t>Motril</t>
  </si>
  <si>
    <t>TOTAL</t>
  </si>
  <si>
    <t xml:space="preserve"> Febrero </t>
  </si>
  <si>
    <t xml:space="preserve"> Febrero</t>
  </si>
  <si>
    <t>(graneles líquidos, graneles sólidos y mercancía general)</t>
  </si>
  <si>
    <t>13.2. AUTOMÓVILES EN RÉGIMEN DE MERCANCÍA</t>
  </si>
  <si>
    <t>Incluye tractores, autobuses, turismos, camiones, vehículos especiales, motocicletas y resto</t>
  </si>
  <si>
    <t>Incluye inicio, fin de línea y tránsito</t>
  </si>
  <si>
    <t>Incluye cargas de combustibles líquidos, agua, hielo, provisiones y varios</t>
  </si>
  <si>
    <t>Incluye buques de crucero en cualquier tipo de situación (sin indicencias, en reparación, en avituallamiento, en construcción, en desguace e inactivo)</t>
  </si>
  <si>
    <t xml:space="preserve"> TOTAL MERCANCÍAS SEGÚN SU NATURALEZA Y PRESENTACIÓN  (*)</t>
  </si>
  <si>
    <t xml:space="preserve"> Febrero de 2025</t>
  </si>
  <si>
    <t>En régimen de mercancía</t>
  </si>
  <si>
    <t>Málaga</t>
  </si>
  <si>
    <t>10.2. CONTENEDORES ORIGEN-DESTINO NACIONAL</t>
  </si>
  <si>
    <t>Incluye descargas y cargas sin tránsito, y el origen o el destino, respectivamente, es nacional. No incluye transbordo</t>
  </si>
  <si>
    <t>10.3. CONTENEDORES IMPORT-EXPORT</t>
  </si>
  <si>
    <t>Incluye descargas y cargas sin tránsito, y el origen o el destino, respectivamente, no es nacional. No incluye transbordo</t>
  </si>
  <si>
    <t>Import-Export</t>
  </si>
  <si>
    <t>Origen-destino nacional</t>
  </si>
  <si>
    <t>Fecha: 23/9/2025</t>
  </si>
  <si>
    <t>Pasaia</t>
  </si>
  <si>
    <t>Maquinaria, aparatos, herramientas y repuestos</t>
  </si>
  <si>
    <t>Baleares</t>
  </si>
  <si>
    <t xml:space="preserve">Febrero </t>
  </si>
  <si>
    <t>Santa Cruz de Tenerife</t>
  </si>
  <si>
    <t>Santander</t>
  </si>
  <si>
    <t>Sevilla</t>
  </si>
  <si>
    <t>Tarragona</t>
  </si>
  <si>
    <t>Valencia</t>
  </si>
  <si>
    <t>Vigo</t>
  </si>
  <si>
    <t>Vilagarcía</t>
  </si>
  <si>
    <t>1. IMPORTACIONES TOTALES</t>
  </si>
  <si>
    <t>Fecha: 23/09/2025</t>
  </si>
  <si>
    <t>Var.(%)</t>
  </si>
  <si>
    <t>No incluye tránsito, ni taras ni transbordo y el país de origen es distinto a España</t>
  </si>
  <si>
    <t>1.1. IMPORTACIONES DE GRANELES LÍQUIDOS</t>
  </si>
  <si>
    <t>1.2. IMPORTACIONES DE GRANELES SÓLIDOS</t>
  </si>
  <si>
    <t>1.3. IMPORTACIONES DE MERCANCÍA GENERAL</t>
  </si>
  <si>
    <t>2. EXPORTACIONES TOTALES</t>
  </si>
  <si>
    <t>No incluye tránsito, ni taras ni transbordo y el país de destino es distinto a España</t>
  </si>
  <si>
    <t>2.1. EXPORTACIONES DE GRANELES LÍQUIDOS</t>
  </si>
  <si>
    <t>2.2. EXPORTACIONES DE GRANELES SÓLIDOS</t>
  </si>
  <si>
    <t>2.3. EXPORTACIONES DE MERCANCÍA GENERAL</t>
  </si>
  <si>
    <t>EVOLUCIÓN MENSUAL (toneladas)</t>
  </si>
  <si>
    <t>En la celda del mes actual del 2022 y 2021 copiar la fórmula del mes anterior y reemplazar el número del mes</t>
  </si>
  <si>
    <t>Año 2021: de enero al mes actual la fórmula está vinculada al resumen 2022 del mes correspondiente, para que los datos sean los más actualizados; para el resto de meses de 2021 la fórmula está vinculada al resumen 2021</t>
  </si>
  <si>
    <t xml:space="preserve">Gráfico 2022: incluir en Selcción datos el mes actual </t>
  </si>
  <si>
    <t>TRAFICO TOTAL</t>
  </si>
  <si>
    <t>GRANELES LIQUIDOS</t>
  </si>
  <si>
    <t>GRANELES SOLIDOS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</si>
  <si>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</si>
  <si>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</si>
  <si>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</si>
  <si>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</si>
  <si>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</si>
  <si>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</si>
  <si>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</si>
  <si>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</si>
  <si>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</si>
  <si>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</si>
  <si>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</si>
  <si>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</si>
  <si>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MERCANCIA GENERAL</t>
  </si>
  <si>
    <t>MERCANCIAS EN CONTENEDORES</t>
  </si>
  <si>
    <t>TEUS</t>
  </si>
  <si>
    <t>EVOLUCIÓN MENSUAL (%)</t>
  </si>
  <si>
    <t>Copiar la fórmula del mes anterior y actualizar de la siguiente forma:</t>
  </si>
  <si>
    <t>Tráfico total: la fórmula debe recoger de la celda AFx a la celda AF9 (para 2022) y de la celda AEx a la AE9 para 2021. Lo mismo para GL y GS pero cambiando la columna</t>
  </si>
  <si>
    <t>Mercancía General: la fórmula debe recoger de la celda AFx a la celda AF36 (para el 2022) y de la celda AEx a la AE36 para el 2021. Igual para M.en contenedores y Teus cambiando la columna</t>
  </si>
  <si>
    <t>Gráfico 2022: se incluirá en Selección datos el mes actual</t>
  </si>
  <si>
    <t>AFx a AF9</t>
  </si>
  <si>
    <t>AEx a AE9</t>
  </si>
  <si>
    <t>AFx a AF36</t>
  </si>
  <si>
    <t>AEx a AE36</t>
  </si>
  <si>
    <t>EVOLUCIÓN INTERANUAL (millones de toneladas)</t>
  </si>
  <si>
    <t>Añadir el mes actual en cada columna y copiar la fórmula del mes anterior, que habrá que cambiar de la siguiente forma:</t>
  </si>
  <si>
    <t>Tráfico total: la fórmula debe recoger de la celda AFx a la celda AF9 (para 2022) y de la celda AE20 a la AEx para 2021. Lo mismo para GL y GS pero cambiando la columna</t>
  </si>
  <si>
    <t>Mercancía General: la fórmula debe recoger de la celda AFx a la celda AF36 (para el 2022) y de la celda AE47 a la Aex para el 2021. Igual para M.en contenedores y Teus cambiando la columna</t>
  </si>
  <si>
    <t>En los gráficos se cambiará la Selección datos para que coja los datos del mes y los once meses anteriores</t>
  </si>
  <si>
    <t>Se marcará en gris la fila con los datos del mes anterior que ya no está en la Selección datos</t>
  </si>
  <si>
    <t>AE20 a AEx</t>
  </si>
  <si>
    <t xml:space="preserve">TEUS </t>
  </si>
  <si>
    <t>AE47 a AEx</t>
  </si>
  <si>
    <t>EVOLUCIÓN INTERANUAL (%)</t>
  </si>
  <si>
    <t>Tráfico total: la fórmula debe recoger de la celda AFx a la celda AF9 (para 2022) y de la celda AE20 a la AEx para 2021; también de la celda Aey a AE9 para el 2021 y de AD20 a Adx para 2020. Lo mismo para GL y GS pero cambiando la columna</t>
  </si>
  <si>
    <t>Mercancía General: la fórmula debe recoger de la celda AFx a la celda AF36 (para el 2022) y de la celda AE47 a la AEx para el 2021; además de la celda AEy a la AE36 para 2021 y de AD47 a Adx para 2020. Igual para M.en contenedores y Teus cambiando la columna</t>
  </si>
  <si>
    <t>AEy a AE9</t>
  </si>
  <si>
    <t>AD20 a ADx</t>
  </si>
  <si>
    <t>AEy a AE36</t>
  </si>
  <si>
    <t>AD47 a ADx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</si>
</sst>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\-yyyy;@"/>
    <numFmt numFmtId="165" formatCode="#,##0.0_ ;[Red]\-#,##0.0\ "/>
    <numFmt numFmtId="166" formatCode="#,##0_ ;[Red]\-#,##0\ "/>
    <numFmt numFmtId="167" formatCode="0.0"/>
    <numFmt numFmtId="168" formatCode="#,##0.0"/>
    <numFmt numFmtId="169" formatCode="[$-C0A]mmm\-yy;@"/>
    <numFmt numFmtId="170" formatCode="[$-C0A]mmmm\-yy;@"/>
  </numFmts>
  <fonts count="4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5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4" tint="-0.4999237037263100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28"/>
      <color rgb="FF0A0943"/>
      <name val="Archivo"/>
      <family val="2"/>
    </font>
    <font>
      <sz val="11"/>
      <color theme="1"/>
      <name val="Archivo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b/>
      <sz val="16"/>
      <color rgb="FF0A0A44"/>
      <name val="Arial"/>
      <family val="2"/>
    </font>
    <font>
      <b/>
      <sz val="8"/>
      <color rgb="FF36363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363636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2"/>
      <color rgb="FF0A0A44"/>
      <name val="Arial"/>
      <family val="2"/>
    </font>
    <font>
      <b/>
      <sz val="10"/>
      <color theme="0"/>
      <name val="Arial"/>
      <family val="2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A0A44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004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A0A44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A7BCE3"/>
      </left>
      <right style="thin">
        <color rgb="FFA7BCE3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rgb="FF0A0A44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rgb="FF0A0A44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rgb="FF0A0A44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rgb="FF0A0A4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2" tint="-9.991760002441481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17600024414813E-2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A0A44"/>
      </right>
      <top style="thin">
        <color auto="1"/>
      </top>
      <bottom style="thin">
        <color auto="1"/>
      </bottom>
      <diagonal/>
    </border>
    <border>
      <left style="thin">
        <color rgb="FF0A0A44"/>
      </left>
      <right/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/>
      <diagonal/>
    </border>
    <border>
      <left style="thin">
        <color theme="0"/>
      </left>
      <right/>
      <top/>
      <bottom style="thin">
        <color theme="2" tint="-9.9948118533890809E-2"/>
      </bottom>
      <diagonal/>
    </border>
    <border>
      <left style="thin">
        <color theme="0"/>
      </left>
      <right/>
      <top style="thin">
        <color theme="2" tint="-9.9948118533890809E-2"/>
      </top>
      <bottom/>
      <diagonal/>
    </border>
    <border>
      <left/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8" fillId="0" borderId="0"/>
  </cellStyleXfs>
  <cellXfs count="28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7" fillId="0" borderId="0" xfId="0" applyFont="1"/>
    <xf numFmtId="0" fontId="1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4" fillId="0" borderId="7" xfId="0" applyFont="1" applyBorder="1"/>
    <xf numFmtId="0" fontId="15" fillId="0" borderId="7" xfId="0" applyFont="1" applyBorder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right"/>
    </xf>
    <xf numFmtId="0" fontId="23" fillId="2" borderId="4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7" fillId="0" borderId="1" xfId="0" applyFont="1" applyBorder="1"/>
    <xf numFmtId="0" fontId="12" fillId="0" borderId="1" xfId="0" applyFont="1" applyBorder="1"/>
    <xf numFmtId="0" fontId="24" fillId="0" borderId="0" xfId="0" applyFont="1"/>
    <xf numFmtId="0" fontId="22" fillId="3" borderId="16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3" fontId="28" fillId="4" borderId="6" xfId="0" applyNumberFormat="1" applyFont="1" applyFill="1" applyBorder="1" applyAlignment="1">
      <alignment vertical="center"/>
    </xf>
    <xf numFmtId="3" fontId="28" fillId="0" borderId="6" xfId="0" applyNumberFormat="1" applyFont="1" applyBorder="1" applyAlignment="1">
      <alignment vertical="center"/>
    </xf>
    <xf numFmtId="3" fontId="29" fillId="3" borderId="12" xfId="0" applyNumberFormat="1" applyFont="1" applyFill="1" applyBorder="1" applyAlignment="1">
      <alignment horizontal="right" vertical="center"/>
    </xf>
    <xf numFmtId="3" fontId="29" fillId="3" borderId="4" xfId="0" applyNumberFormat="1" applyFont="1" applyFill="1" applyBorder="1" applyAlignment="1">
      <alignment horizontal="right" vertical="center"/>
    </xf>
    <xf numFmtId="3" fontId="28" fillId="4" borderId="12" xfId="0" applyNumberFormat="1" applyFont="1" applyFill="1" applyBorder="1" applyAlignment="1">
      <alignment horizontal="right" vertical="center"/>
    </xf>
    <xf numFmtId="3" fontId="28" fillId="4" borderId="8" xfId="0" applyNumberFormat="1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right" vertical="center"/>
    </xf>
    <xf numFmtId="3" fontId="28" fillId="4" borderId="10" xfId="0" applyNumberFormat="1" applyFont="1" applyFill="1" applyBorder="1" applyAlignment="1">
      <alignment horizontal="right" vertical="center"/>
    </xf>
    <xf numFmtId="3" fontId="28" fillId="4" borderId="6" xfId="0" applyNumberFormat="1" applyFont="1" applyFill="1" applyBorder="1" applyAlignment="1">
      <alignment horizontal="right" vertical="center"/>
    </xf>
    <xf numFmtId="3" fontId="28" fillId="0" borderId="4" xfId="0" applyNumberFormat="1" applyFont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center"/>
    </xf>
    <xf numFmtId="3" fontId="28" fillId="0" borderId="8" xfId="0" applyNumberFormat="1" applyFont="1" applyBorder="1" applyAlignment="1">
      <alignment horizontal="right" vertical="center"/>
    </xf>
    <xf numFmtId="3" fontId="28" fillId="4" borderId="3" xfId="0" applyNumberFormat="1" applyFont="1" applyFill="1" applyBorder="1" applyAlignment="1">
      <alignment horizontal="right" vertical="center"/>
    </xf>
    <xf numFmtId="3" fontId="28" fillId="4" borderId="13" xfId="0" applyNumberFormat="1" applyFont="1" applyFill="1" applyBorder="1" applyAlignment="1">
      <alignment horizontal="right" vertical="center"/>
    </xf>
    <xf numFmtId="166" fontId="28" fillId="4" borderId="4" xfId="0" applyNumberFormat="1" applyFont="1" applyFill="1" applyBorder="1" applyAlignment="1">
      <alignment horizontal="right" vertical="center"/>
    </xf>
    <xf numFmtId="165" fontId="28" fillId="4" borderId="4" xfId="0" applyNumberFormat="1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right" vertical="center"/>
    </xf>
    <xf numFmtId="166" fontId="28" fillId="2" borderId="4" xfId="0" applyNumberFormat="1" applyFont="1" applyFill="1" applyBorder="1" applyAlignment="1">
      <alignment horizontal="right" vertical="center"/>
    </xf>
    <xf numFmtId="165" fontId="28" fillId="2" borderId="4" xfId="0" applyNumberFormat="1" applyFont="1" applyFill="1" applyBorder="1" applyAlignment="1">
      <alignment horizontal="right" vertical="center"/>
    </xf>
    <xf numFmtId="3" fontId="28" fillId="4" borderId="1" xfId="0" applyNumberFormat="1" applyFont="1" applyFill="1" applyBorder="1" applyAlignment="1">
      <alignment horizontal="right" vertical="center"/>
    </xf>
    <xf numFmtId="3" fontId="28" fillId="4" borderId="0" xfId="0" applyNumberFormat="1" applyFont="1" applyFill="1" applyAlignment="1">
      <alignment horizontal="right" vertical="center"/>
    </xf>
    <xf numFmtId="3" fontId="28" fillId="0" borderId="14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7" fillId="0" borderId="10" xfId="0" applyFont="1" applyBorder="1"/>
    <xf numFmtId="0" fontId="17" fillId="0" borderId="10" xfId="0" applyFont="1" applyBorder="1" applyAlignment="1">
      <alignment vertical="center"/>
    </xf>
    <xf numFmtId="164" fontId="22" fillId="0" borderId="0" xfId="0" applyNumberFormat="1" applyFont="1" applyAlignment="1">
      <alignment horizontal="right" vertical="center"/>
    </xf>
    <xf numFmtId="0" fontId="16" fillId="0" borderId="0" xfId="0" applyFont="1"/>
    <xf numFmtId="3" fontId="30" fillId="5" borderId="12" xfId="0" applyNumberFormat="1" applyFont="1" applyFill="1" applyBorder="1" applyAlignment="1">
      <alignment horizontal="right" vertical="center"/>
    </xf>
    <xf numFmtId="3" fontId="30" fillId="5" borderId="8" xfId="0" applyNumberFormat="1" applyFont="1" applyFill="1" applyBorder="1" applyAlignment="1">
      <alignment horizontal="right" vertical="center"/>
    </xf>
    <xf numFmtId="3" fontId="30" fillId="5" borderId="6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3" fontId="32" fillId="5" borderId="14" xfId="0" applyNumberFormat="1" applyFont="1" applyFill="1" applyBorder="1" applyAlignment="1">
      <alignment horizontal="right" vertical="center"/>
    </xf>
    <xf numFmtId="165" fontId="32" fillId="5" borderId="14" xfId="0" applyNumberFormat="1" applyFont="1" applyFill="1" applyBorder="1" applyAlignment="1">
      <alignment horizontal="right" vertical="center"/>
    </xf>
    <xf numFmtId="166" fontId="34" fillId="6" borderId="9" xfId="0" applyNumberFormat="1" applyFont="1" applyFill="1" applyBorder="1" applyAlignment="1">
      <alignment horizontal="right" vertical="center"/>
    </xf>
    <xf numFmtId="165" fontId="34" fillId="6" borderId="9" xfId="0" applyNumberFormat="1" applyFont="1" applyFill="1" applyBorder="1" applyAlignment="1">
      <alignment horizontal="right" vertical="center"/>
    </xf>
    <xf numFmtId="0" fontId="32" fillId="5" borderId="6" xfId="0" applyFont="1" applyFill="1" applyBorder="1" applyAlignment="1">
      <alignment horizontal="center" vertical="center"/>
    </xf>
    <xf numFmtId="165" fontId="34" fillId="6" borderId="17" xfId="0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vertical="center"/>
    </xf>
    <xf numFmtId="3" fontId="34" fillId="0" borderId="18" xfId="0" applyNumberFormat="1" applyFont="1" applyBorder="1" applyAlignment="1">
      <alignment horizontal="right" vertical="center"/>
    </xf>
    <xf numFmtId="3" fontId="34" fillId="0" borderId="19" xfId="0" applyNumberFormat="1" applyFont="1" applyBorder="1" applyAlignment="1">
      <alignment horizontal="right" vertical="center"/>
    </xf>
    <xf numFmtId="3" fontId="34" fillId="0" borderId="20" xfId="0" applyNumberFormat="1" applyFont="1" applyBorder="1" applyAlignment="1">
      <alignment horizontal="right" vertical="center"/>
    </xf>
    <xf numFmtId="3" fontId="34" fillId="0" borderId="9" xfId="0" applyNumberFormat="1" applyFont="1" applyBorder="1" applyAlignment="1">
      <alignment horizontal="right" vertical="center"/>
    </xf>
    <xf numFmtId="3" fontId="34" fillId="0" borderId="21" xfId="0" applyNumberFormat="1" applyFont="1" applyBorder="1" applyAlignment="1">
      <alignment horizontal="right" vertical="center"/>
    </xf>
    <xf numFmtId="3" fontId="34" fillId="0" borderId="22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166" fontId="34" fillId="6" borderId="19" xfId="0" applyNumberFormat="1" applyFont="1" applyFill="1" applyBorder="1" applyAlignment="1">
      <alignment horizontal="right" vertical="center"/>
    </xf>
    <xf numFmtId="165" fontId="34" fillId="6" borderId="24" xfId="0" applyNumberFormat="1" applyFont="1" applyFill="1" applyBorder="1" applyAlignment="1">
      <alignment horizontal="right" vertical="center"/>
    </xf>
    <xf numFmtId="166" fontId="34" fillId="6" borderId="23" xfId="0" applyNumberFormat="1" applyFont="1" applyFill="1" applyBorder="1" applyAlignment="1">
      <alignment horizontal="right" vertical="center"/>
    </xf>
    <xf numFmtId="165" fontId="34" fillId="6" borderId="25" xfId="0" applyNumberFormat="1" applyFont="1" applyFill="1" applyBorder="1" applyAlignment="1">
      <alignment horizontal="right" vertical="center"/>
    </xf>
    <xf numFmtId="0" fontId="33" fillId="0" borderId="26" xfId="0" applyFont="1" applyBorder="1" applyAlignment="1">
      <alignment vertical="center"/>
    </xf>
    <xf numFmtId="3" fontId="34" fillId="0" borderId="27" xfId="0" applyNumberFormat="1" applyFont="1" applyBorder="1" applyAlignment="1">
      <alignment horizontal="right" vertical="center"/>
    </xf>
    <xf numFmtId="165" fontId="34" fillId="6" borderId="19" xfId="0" applyNumberFormat="1" applyFont="1" applyFill="1" applyBorder="1" applyAlignment="1">
      <alignment horizontal="right" vertical="center"/>
    </xf>
    <xf numFmtId="0" fontId="33" fillId="0" borderId="28" xfId="0" applyFont="1" applyBorder="1" applyAlignment="1">
      <alignment vertical="center"/>
    </xf>
    <xf numFmtId="3" fontId="34" fillId="0" borderId="29" xfId="0" applyNumberFormat="1" applyFont="1" applyBorder="1" applyAlignment="1">
      <alignment horizontal="right" vertical="center"/>
    </xf>
    <xf numFmtId="165" fontId="34" fillId="6" borderId="23" xfId="0" applyNumberFormat="1" applyFont="1" applyFill="1" applyBorder="1" applyAlignment="1">
      <alignment horizontal="right" vertical="center"/>
    </xf>
    <xf numFmtId="0" fontId="33" fillId="0" borderId="28" xfId="0" applyFont="1" applyBorder="1" applyAlignment="1">
      <alignment horizontal="left" vertical="center"/>
    </xf>
    <xf numFmtId="166" fontId="34" fillId="6" borderId="30" xfId="0" applyNumberFormat="1" applyFont="1" applyFill="1" applyBorder="1" applyAlignment="1">
      <alignment horizontal="right" vertical="center"/>
    </xf>
    <xf numFmtId="165" fontId="34" fillId="6" borderId="30" xfId="0" applyNumberFormat="1" applyFont="1" applyFill="1" applyBorder="1" applyAlignment="1">
      <alignment horizontal="right" vertical="center"/>
    </xf>
    <xf numFmtId="165" fontId="34" fillId="6" borderId="31" xfId="0" applyNumberFormat="1" applyFont="1" applyFill="1" applyBorder="1" applyAlignment="1">
      <alignment horizontal="right" vertical="center"/>
    </xf>
    <xf numFmtId="0" fontId="33" fillId="3" borderId="32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3" fontId="34" fillId="4" borderId="9" xfId="0" applyNumberFormat="1" applyFont="1" applyFill="1" applyBorder="1" applyAlignment="1">
      <alignment horizontal="right" vertical="center"/>
    </xf>
    <xf numFmtId="0" fontId="33" fillId="4" borderId="8" xfId="0" applyFont="1" applyFill="1" applyBorder="1" applyAlignment="1">
      <alignment vertical="center"/>
    </xf>
    <xf numFmtId="3" fontId="34" fillId="4" borderId="20" xfId="0" applyNumberFormat="1" applyFont="1" applyFill="1" applyBorder="1" applyAlignment="1">
      <alignment horizontal="right" vertical="center"/>
    </xf>
    <xf numFmtId="0" fontId="33" fillId="4" borderId="26" xfId="0" applyFont="1" applyFill="1" applyBorder="1" applyAlignment="1">
      <alignment vertical="center"/>
    </xf>
    <xf numFmtId="3" fontId="34" fillId="4" borderId="27" xfId="0" applyNumberFormat="1" applyFont="1" applyFill="1" applyBorder="1" applyAlignment="1">
      <alignment horizontal="right" vertical="center"/>
    </xf>
    <xf numFmtId="3" fontId="34" fillId="4" borderId="19" xfId="0" applyNumberFormat="1" applyFont="1" applyFill="1" applyBorder="1" applyAlignment="1">
      <alignment horizontal="right" vertical="center"/>
    </xf>
    <xf numFmtId="0" fontId="33" fillId="4" borderId="28" xfId="0" applyFont="1" applyFill="1" applyBorder="1" applyAlignment="1">
      <alignment vertical="center"/>
    </xf>
    <xf numFmtId="3" fontId="34" fillId="4" borderId="29" xfId="0" applyNumberFormat="1" applyFont="1" applyFill="1" applyBorder="1" applyAlignment="1">
      <alignment horizontal="right" vertical="center"/>
    </xf>
    <xf numFmtId="3" fontId="34" fillId="4" borderId="23" xfId="0" applyNumberFormat="1" applyFont="1" applyFill="1" applyBorder="1" applyAlignment="1">
      <alignment horizontal="right" vertical="center"/>
    </xf>
    <xf numFmtId="0" fontId="33" fillId="4" borderId="33" xfId="0" applyFont="1" applyFill="1" applyBorder="1" applyAlignment="1">
      <alignment vertical="center"/>
    </xf>
    <xf numFmtId="3" fontId="34" fillId="4" borderId="34" xfId="0" applyNumberFormat="1" applyFont="1" applyFill="1" applyBorder="1" applyAlignment="1">
      <alignment horizontal="right" vertical="center"/>
    </xf>
    <xf numFmtId="3" fontId="34" fillId="4" borderId="30" xfId="0" applyNumberFormat="1" applyFont="1" applyFill="1" applyBorder="1" applyAlignment="1">
      <alignment horizontal="right" vertical="center"/>
    </xf>
    <xf numFmtId="0" fontId="33" fillId="4" borderId="8" xfId="0" applyFont="1" applyFill="1" applyBorder="1" applyAlignment="1">
      <alignment horizontal="left" vertical="center"/>
    </xf>
    <xf numFmtId="3" fontId="34" fillId="4" borderId="21" xfId="0" applyNumberFormat="1" applyFont="1" applyFill="1" applyBorder="1" applyAlignment="1">
      <alignment horizontal="right" vertical="center"/>
    </xf>
    <xf numFmtId="3" fontId="34" fillId="4" borderId="18" xfId="0" applyNumberFormat="1" applyFont="1" applyFill="1" applyBorder="1" applyAlignment="1">
      <alignment horizontal="right" vertical="center"/>
    </xf>
    <xf numFmtId="3" fontId="34" fillId="4" borderId="22" xfId="0" applyNumberFormat="1" applyFont="1" applyFill="1" applyBorder="1" applyAlignment="1">
      <alignment horizontal="right" vertical="center"/>
    </xf>
    <xf numFmtId="3" fontId="34" fillId="4" borderId="35" xfId="0" applyNumberFormat="1" applyFont="1" applyFill="1" applyBorder="1" applyAlignment="1">
      <alignment horizontal="right" vertical="center"/>
    </xf>
    <xf numFmtId="0" fontId="0" fillId="0" borderId="36" xfId="0" applyBorder="1"/>
    <xf numFmtId="0" fontId="0" fillId="6" borderId="0" xfId="0" applyFill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left"/>
    </xf>
    <xf numFmtId="0" fontId="37" fillId="0" borderId="0" xfId="0" applyFont="1"/>
    <xf numFmtId="168" fontId="30" fillId="5" borderId="10" xfId="0" applyNumberFormat="1" applyFont="1" applyFill="1" applyBorder="1" applyAlignment="1">
      <alignment horizontal="right" vertical="center"/>
    </xf>
    <xf numFmtId="167" fontId="28" fillId="4" borderId="6" xfId="0" applyNumberFormat="1" applyFont="1" applyFill="1" applyBorder="1" applyAlignment="1">
      <alignment horizontal="right" vertical="center"/>
    </xf>
    <xf numFmtId="167" fontId="28" fillId="4" borderId="4" xfId="0" applyNumberFormat="1" applyFont="1" applyFill="1" applyBorder="1" applyAlignment="1">
      <alignment horizontal="right" vertical="center"/>
    </xf>
    <xf numFmtId="167" fontId="28" fillId="0" borderId="3" xfId="0" applyNumberFormat="1" applyFont="1" applyBorder="1" applyAlignment="1">
      <alignment horizontal="right" vertical="center"/>
    </xf>
    <xf numFmtId="167" fontId="28" fillId="0" borderId="1" xfId="0" applyNumberFormat="1" applyFont="1" applyBorder="1" applyAlignment="1">
      <alignment horizontal="right" vertical="center"/>
    </xf>
    <xf numFmtId="167" fontId="29" fillId="3" borderId="6" xfId="0" applyNumberFormat="1" applyFont="1" applyFill="1" applyBorder="1" applyAlignment="1">
      <alignment horizontal="right" vertical="center"/>
    </xf>
    <xf numFmtId="167" fontId="28" fillId="4" borderId="5" xfId="0" applyNumberFormat="1" applyFont="1" applyFill="1" applyBorder="1" applyAlignment="1">
      <alignment horizontal="right" vertical="center"/>
    </xf>
    <xf numFmtId="167" fontId="28" fillId="0" borderId="7" xfId="0" applyNumberFormat="1" applyFont="1" applyBorder="1" applyAlignment="1">
      <alignment horizontal="right" vertical="center"/>
    </xf>
    <xf numFmtId="0" fontId="20" fillId="4" borderId="3" xfId="0" applyFont="1" applyFill="1" applyBorder="1" applyAlignment="1">
      <alignment horizontal="left" vertical="center"/>
    </xf>
    <xf numFmtId="0" fontId="0" fillId="0" borderId="41" xfId="0" applyBorder="1"/>
    <xf numFmtId="0" fontId="0" fillId="0" borderId="42" xfId="0" applyBorder="1"/>
    <xf numFmtId="0" fontId="27" fillId="0" borderId="0" xfId="0" applyFont="1"/>
    <xf numFmtId="0" fontId="0" fillId="0" borderId="36" xfId="0" applyBorder="1" applyAlignment="1">
      <alignment horizontal="left"/>
    </xf>
    <xf numFmtId="3" fontId="25" fillId="5" borderId="0" xfId="0" applyNumberFormat="1" applyFont="1" applyFill="1" applyAlignment="1">
      <alignment horizontal="right" vertical="center"/>
    </xf>
    <xf numFmtId="0" fontId="30" fillId="5" borderId="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/>
    </xf>
    <xf numFmtId="0" fontId="30" fillId="5" borderId="10" xfId="0" applyFont="1" applyFill="1" applyBorder="1" applyAlignment="1">
      <alignment horizontal="left" vertical="center" indent="1"/>
    </xf>
    <xf numFmtId="3" fontId="20" fillId="3" borderId="4" xfId="0" applyNumberFormat="1" applyFont="1" applyFill="1" applyBorder="1" applyAlignment="1">
      <alignment horizontal="right" vertical="center"/>
    </xf>
    <xf numFmtId="3" fontId="20" fillId="3" borderId="6" xfId="0" applyNumberFormat="1" applyFont="1" applyFill="1" applyBorder="1" applyAlignment="1">
      <alignment horizontal="right" vertical="center"/>
    </xf>
    <xf numFmtId="3" fontId="20" fillId="3" borderId="12" xfId="0" applyNumberFormat="1" applyFont="1" applyFill="1" applyBorder="1" applyAlignment="1">
      <alignment horizontal="right" vertical="center"/>
    </xf>
    <xf numFmtId="0" fontId="27" fillId="0" borderId="9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8" fillId="0" borderId="8" xfId="0" applyFont="1" applyBorder="1" applyAlignment="1">
      <alignment horizontal="right" vertical="center"/>
    </xf>
    <xf numFmtId="0" fontId="27" fillId="0" borderId="4" xfId="0" applyFont="1" applyBorder="1" applyAlignment="1">
      <alignment horizontal="left" vertical="center"/>
    </xf>
    <xf numFmtId="0" fontId="30" fillId="5" borderId="4" xfId="0" applyFont="1" applyFill="1" applyBorder="1" applyAlignment="1">
      <alignment horizontal="center" vertical="center"/>
    </xf>
    <xf numFmtId="3" fontId="28" fillId="4" borderId="4" xfId="0" applyNumberFormat="1" applyFont="1" applyFill="1" applyBorder="1" applyAlignment="1">
      <alignment vertical="center"/>
    </xf>
    <xf numFmtId="0" fontId="7" fillId="0" borderId="43" xfId="0" applyFont="1" applyBorder="1"/>
    <xf numFmtId="0" fontId="28" fillId="0" borderId="11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30" fillId="5" borderId="7" xfId="0" applyFont="1" applyFill="1" applyBorder="1" applyAlignment="1">
      <alignment horizontal="center" vertical="center"/>
    </xf>
    <xf numFmtId="0" fontId="7" fillId="0" borderId="44" xfId="0" applyFont="1" applyBorder="1"/>
    <xf numFmtId="3" fontId="25" fillId="5" borderId="8" xfId="0" applyNumberFormat="1" applyFont="1" applyFill="1" applyBorder="1" applyAlignment="1">
      <alignment horizontal="right" vertical="center"/>
    </xf>
    <xf numFmtId="167" fontId="25" fillId="5" borderId="5" xfId="0" applyNumberFormat="1" applyFont="1" applyFill="1" applyBorder="1" applyAlignment="1">
      <alignment horizontal="right" vertical="center"/>
    </xf>
    <xf numFmtId="3" fontId="25" fillId="5" borderId="4" xfId="0" applyNumberFormat="1" applyFont="1" applyFill="1" applyBorder="1" applyAlignment="1">
      <alignment vertical="center"/>
    </xf>
    <xf numFmtId="3" fontId="32" fillId="5" borderId="6" xfId="0" applyNumberFormat="1" applyFont="1" applyFill="1" applyBorder="1" applyAlignment="1">
      <alignment horizontal="right" vertical="center"/>
    </xf>
    <xf numFmtId="165" fontId="32" fillId="5" borderId="6" xfId="0" applyNumberFormat="1" applyFont="1" applyFill="1" applyBorder="1" applyAlignment="1">
      <alignment horizontal="right" vertical="center"/>
    </xf>
    <xf numFmtId="168" fontId="30" fillId="5" borderId="8" xfId="0" applyNumberFormat="1" applyFont="1" applyFill="1" applyBorder="1" applyAlignment="1">
      <alignment horizontal="right" vertical="center"/>
    </xf>
    <xf numFmtId="3" fontId="30" fillId="5" borderId="4" xfId="0" applyNumberFormat="1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left" vertical="center" indent="1"/>
    </xf>
    <xf numFmtId="0" fontId="32" fillId="5" borderId="45" xfId="0" applyFont="1" applyFill="1" applyBorder="1" applyAlignment="1">
      <alignment horizontal="center" vertical="center"/>
    </xf>
    <xf numFmtId="0" fontId="33" fillId="3" borderId="53" xfId="0" applyFont="1" applyFill="1" applyBorder="1" applyAlignment="1">
      <alignment horizontal="left" vertical="center" wrapText="1"/>
    </xf>
    <xf numFmtId="0" fontId="33" fillId="2" borderId="54" xfId="0" applyFont="1" applyFill="1" applyBorder="1" applyAlignment="1">
      <alignment horizontal="left" vertical="center" wrapText="1"/>
    </xf>
    <xf numFmtId="3" fontId="34" fillId="2" borderId="55" xfId="0" applyNumberFormat="1" applyFont="1" applyFill="1" applyBorder="1" applyAlignment="1">
      <alignment horizontal="right" vertical="center" wrapText="1"/>
    </xf>
    <xf numFmtId="3" fontId="34" fillId="2" borderId="56" xfId="0" applyNumberFormat="1" applyFont="1" applyFill="1" applyBorder="1" applyAlignment="1">
      <alignment horizontal="right" vertical="center" wrapText="1"/>
    </xf>
    <xf numFmtId="166" fontId="34" fillId="2" borderId="30" xfId="0" applyNumberFormat="1" applyFont="1" applyFill="1" applyBorder="1" applyAlignment="1">
      <alignment horizontal="right" vertical="center" wrapText="1"/>
    </xf>
    <xf numFmtId="165" fontId="34" fillId="2" borderId="57" xfId="0" applyNumberFormat="1" applyFont="1" applyFill="1" applyBorder="1" applyAlignment="1">
      <alignment horizontal="right" vertical="center" wrapText="1"/>
    </xf>
    <xf numFmtId="3" fontId="34" fillId="2" borderId="58" xfId="0" applyNumberFormat="1" applyFont="1" applyFill="1" applyBorder="1" applyAlignment="1">
      <alignment horizontal="right" vertical="center" wrapText="1"/>
    </xf>
    <xf numFmtId="0" fontId="22" fillId="0" borderId="60" xfId="0" applyFont="1" applyBorder="1" applyAlignment="1">
      <alignment horizontal="left" vertical="center" wrapText="1" indent="1"/>
    </xf>
    <xf numFmtId="3" fontId="21" fillId="0" borderId="61" xfId="0" applyNumberFormat="1" applyFont="1" applyBorder="1" applyAlignment="1">
      <alignment horizontal="right" vertical="center" wrapText="1"/>
    </xf>
    <xf numFmtId="168" fontId="21" fillId="0" borderId="6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4" borderId="49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 indent="1"/>
    </xf>
    <xf numFmtId="0" fontId="20" fillId="3" borderId="48" xfId="0" applyFont="1" applyFill="1" applyBorder="1" applyAlignment="1">
      <alignment horizontal="left" vertical="center" indent="1"/>
    </xf>
    <xf numFmtId="0" fontId="25" fillId="5" borderId="47" xfId="0" applyFont="1" applyFill="1" applyBorder="1" applyAlignment="1">
      <alignment horizontal="right" vertical="center"/>
    </xf>
    <xf numFmtId="0" fontId="30" fillId="5" borderId="46" xfId="0" applyFont="1" applyFill="1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48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left" vertical="center" wrapText="1" indent="1"/>
    </xf>
    <xf numFmtId="0" fontId="33" fillId="3" borderId="32" xfId="0" applyFont="1" applyFill="1" applyBorder="1" applyAlignment="1">
      <alignment horizontal="left" vertical="center" wrapText="1"/>
    </xf>
    <xf numFmtId="0" fontId="33" fillId="3" borderId="52" xfId="0" applyFont="1" applyFill="1" applyBorder="1" applyAlignment="1">
      <alignment horizontal="left" vertical="center" wrapText="1"/>
    </xf>
    <xf numFmtId="0" fontId="32" fillId="5" borderId="47" xfId="0" applyFont="1" applyFill="1" applyBorder="1" applyAlignment="1">
      <alignment horizontal="right" vertical="center"/>
    </xf>
    <xf numFmtId="0" fontId="32" fillId="5" borderId="51" xfId="0" applyFont="1" applyFill="1" applyBorder="1" applyAlignment="1">
      <alignment horizontal="center" vertical="center"/>
    </xf>
    <xf numFmtId="0" fontId="33" fillId="3" borderId="45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46" xfId="0" applyFont="1" applyFill="1" applyBorder="1" applyAlignment="1">
      <alignment horizontal="center" vertical="center"/>
    </xf>
    <xf numFmtId="0" fontId="32" fillId="5" borderId="59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62" xfId="0" applyFont="1" applyFill="1" applyBorder="1" applyAlignment="1">
      <alignment horizontal="center" vertical="center"/>
    </xf>
    <xf numFmtId="0" fontId="38" fillId="0" borderId="2" xfId="1" applyBorder="1"/>
    <xf numFmtId="0" fontId="38" fillId="0" borderId="3" xfId="1" applyBorder="1"/>
    <xf numFmtId="0" fontId="38" fillId="0" borderId="4" xfId="1" applyBorder="1"/>
    <xf numFmtId="0" fontId="38" fillId="0" borderId="5" xfId="1" applyBorder="1"/>
    <xf numFmtId="0" fontId="38" fillId="0" borderId="0" xfId="1"/>
    <xf numFmtId="0" fontId="38" fillId="0" borderId="6" xfId="1" applyBorder="1"/>
    <xf numFmtId="0" fontId="38" fillId="0" borderId="7" xfId="1" applyBorder="1"/>
    <xf numFmtId="0" fontId="38" fillId="0" borderId="8" xfId="1" applyBorder="1"/>
    <xf numFmtId="0" fontId="38" fillId="0" borderId="9" xfId="1" applyBorder="1"/>
    <xf numFmtId="0" fontId="38" fillId="0" borderId="10" xfId="1" applyBorder="1"/>
    <xf numFmtId="0" fontId="38" fillId="0" borderId="11" xfId="1" applyBorder="1"/>
    <xf numFmtId="0" fontId="38" fillId="0" borderId="1" xfId="1" applyBorder="1"/>
    <xf numFmtId="0" fontId="38" fillId="0" borderId="12" xfId="1" applyBorder="1"/>
    <xf numFmtId="0" fontId="38" fillId="0" borderId="13" xfId="1" applyBorder="1"/>
    <xf numFmtId="0" fontId="38" fillId="0" borderId="14" xfId="1" applyBorder="1"/>
    <xf numFmtId="0" fontId="38" fillId="0" borderId="15" xfId="1" applyBorder="1"/>
    <xf numFmtId="0" fontId="14" fillId="0" borderId="7" xfId="1" applyFont="1" applyBorder="1"/>
    <xf numFmtId="0" fontId="15" fillId="0" borderId="7" xfId="1" applyFont="1" applyBorder="1"/>
    <xf numFmtId="0" fontId="38" fillId="0" borderId="41" xfId="1" applyBorder="1"/>
    <xf numFmtId="0" fontId="38" fillId="0" borderId="42" xfId="1" applyBorder="1"/>
    <xf numFmtId="0" fontId="27" fillId="0" borderId="0" xfId="1" applyFont="1"/>
    <xf numFmtId="0" fontId="30" fillId="5" borderId="15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left" vertical="center" wrapText="1" indent="1"/>
    </xf>
    <xf numFmtId="3" fontId="21" fillId="0" borderId="64" xfId="0" applyNumberFormat="1" applyFont="1" applyBorder="1" applyAlignment="1">
      <alignment horizontal="right" vertical="center" wrapText="1"/>
    </xf>
    <xf numFmtId="168" fontId="21" fillId="0" borderId="64" xfId="0" applyNumberFormat="1" applyFont="1" applyBorder="1" applyAlignment="1">
      <alignment horizontal="right" vertical="center" wrapText="1"/>
    </xf>
    <xf numFmtId="0" fontId="21" fillId="0" borderId="1" xfId="0" applyFont="1" applyBorder="1"/>
    <xf numFmtId="0" fontId="30" fillId="5" borderId="0" xfId="0" applyFont="1" applyFill="1" applyAlignment="1">
      <alignment horizontal="left" vertical="center" indent="1"/>
    </xf>
    <xf numFmtId="3" fontId="30" fillId="5" borderId="1" xfId="0" applyNumberFormat="1" applyFont="1" applyFill="1" applyBorder="1" applyAlignment="1">
      <alignment horizontal="right" vertical="center"/>
    </xf>
    <xf numFmtId="168" fontId="30" fillId="5" borderId="14" xfId="0" applyNumberFormat="1" applyFont="1" applyFill="1" applyBorder="1" applyAlignment="1">
      <alignment horizontal="right" vertical="center"/>
    </xf>
    <xf numFmtId="0" fontId="0" fillId="0" borderId="65" xfId="0" applyBorder="1"/>
    <xf numFmtId="0" fontId="0" fillId="0" borderId="66" xfId="0" applyBorder="1"/>
    <xf numFmtId="0" fontId="21" fillId="0" borderId="67" xfId="0" applyFont="1" applyBorder="1"/>
    <xf numFmtId="0" fontId="0" fillId="0" borderId="68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indent="1"/>
    </xf>
    <xf numFmtId="0" fontId="0" fillId="0" borderId="69" xfId="0" applyBorder="1"/>
    <xf numFmtId="0" fontId="0" fillId="0" borderId="70" xfId="0" applyBorder="1"/>
    <xf numFmtId="0" fontId="40" fillId="0" borderId="0" xfId="0" applyFont="1" applyAlignment="1">
      <alignment vertical="center"/>
    </xf>
    <xf numFmtId="0" fontId="27" fillId="2" borderId="0" xfId="0" applyFont="1" applyFill="1"/>
    <xf numFmtId="0" fontId="41" fillId="0" borderId="0" xfId="0" applyFont="1"/>
    <xf numFmtId="2" fontId="24" fillId="0" borderId="0" xfId="0" applyNumberFormat="1" applyFont="1"/>
    <xf numFmtId="0" fontId="19" fillId="0" borderId="0" xfId="0" applyFont="1"/>
    <xf numFmtId="0" fontId="42" fillId="2" borderId="0" xfId="0" quotePrefix="1" applyFont="1" applyFill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3" fontId="41" fillId="0" borderId="0" xfId="0" applyNumberFormat="1" applyFo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24" fillId="6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10" fontId="24" fillId="0" borderId="0" xfId="0" applyNumberFormat="1" applyFont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24" fillId="6" borderId="71" xfId="0" applyFont="1" applyFill="1" applyBorder="1" applyAlignment="1">
      <alignment vertical="center"/>
    </xf>
    <xf numFmtId="0" fontId="24" fillId="6" borderId="72" xfId="0" applyFont="1" applyFill="1" applyBorder="1" applyAlignment="1">
      <alignment vertical="center"/>
    </xf>
    <xf numFmtId="0" fontId="24" fillId="6" borderId="73" xfId="0" applyFont="1" applyFill="1" applyBorder="1" applyAlignment="1">
      <alignment vertical="center"/>
    </xf>
    <xf numFmtId="0" fontId="24" fillId="6" borderId="74" xfId="0" applyFont="1" applyFill="1" applyBorder="1" applyAlignment="1">
      <alignment vertical="center"/>
    </xf>
    <xf numFmtId="0" fontId="39" fillId="0" borderId="0" xfId="0" applyFont="1"/>
    <xf numFmtId="169" fontId="24" fillId="0" borderId="0" xfId="0" applyNumberFormat="1" applyFont="1"/>
    <xf numFmtId="0" fontId="24" fillId="0" borderId="71" xfId="0" applyFont="1" applyBorder="1"/>
    <xf numFmtId="0" fontId="24" fillId="0" borderId="72" xfId="0" applyFont="1" applyBorder="1"/>
    <xf numFmtId="0" fontId="24" fillId="0" borderId="73" xfId="0" applyFont="1" applyBorder="1"/>
    <xf numFmtId="0" fontId="24" fillId="0" borderId="74" xfId="0" applyFont="1" applyBorder="1"/>
    <xf numFmtId="170" fontId="24" fillId="0" borderId="0" xfId="0" applyNumberFormat="1" applyFont="1"/>
    <xf numFmtId="0" fontId="0" fillId="2" borderId="0" xfId="0" applyFill="1" applyAlignment="1">
      <alignment horizontal="center" vertical="center"/>
    </xf>
    <xf numFmtId="3" fontId="24" fillId="0" borderId="0" xfId="0" applyNumberFormat="1" applyFont="1" applyAlignment="1">
      <alignment vertical="center"/>
    </xf>
    <xf numFmtId="169" fontId="24" fillId="0" borderId="0" xfId="0" applyNumberFormat="1" applyFont="1" applyAlignment="1">
      <alignment vertical="center"/>
    </xf>
    <xf numFmtId="170" fontId="2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</cellXfs>
  <cellStyles count="2">
    <cellStyle name="Normal" xfId="0" builtinId="0"/>
    <cellStyle name="Normal 2" xfId="1" xr:uid="{A9AC218F-792D-471C-9C6C-02404F084C10}"/>
  </cellStyles>
  <dxfs count="75"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ill>
        <patternFill>
          <bgColor rgb="FFD9E1F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9525">
              <a:noFill/>
            </a:ln>
            <a:effectLst/>
          </c:spPr>
          <c:invertIfNegative val="0"/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tráfico'!$E$7:$E$34</c:f>
              <c:numCache>
                <c:formatCode>#,##0</c:formatCode>
                <c:ptCount val="28"/>
                <c:pt idx="0">
                  <c:v>2000178.0519999999</c:v>
                </c:pt>
                <c:pt idx="1">
                  <c:v>425585</c:v>
                </c:pt>
                <c:pt idx="2">
                  <c:v>954552.03799999994</c:v>
                </c:pt>
                <c:pt idx="3">
                  <c:v>791507.02799999982</c:v>
                </c:pt>
                <c:pt idx="4">
                  <c:v>16429313.956</c:v>
                </c:pt>
                <c:pt idx="5">
                  <c:v>896907.41599999997</c:v>
                </c:pt>
                <c:pt idx="6">
                  <c:v>2512427.1120000002</c:v>
                </c:pt>
                <c:pt idx="7">
                  <c:v>10108903.668</c:v>
                </c:pt>
                <c:pt idx="8">
                  <c:v>5276981</c:v>
                </c:pt>
                <c:pt idx="9">
                  <c:v>5642485.5389999999</c:v>
                </c:pt>
                <c:pt idx="10">
                  <c:v>2918124.7779999999</c:v>
                </c:pt>
                <c:pt idx="11">
                  <c:v>336413</c:v>
                </c:pt>
                <c:pt idx="12">
                  <c:v>855807.33499999996</c:v>
                </c:pt>
                <c:pt idx="13">
                  <c:v>2561872.7790000001</c:v>
                </c:pt>
                <c:pt idx="14">
                  <c:v>4856549.0470000003</c:v>
                </c:pt>
                <c:pt idx="15">
                  <c:v>5402352.8530000001</c:v>
                </c:pt>
                <c:pt idx="16">
                  <c:v>745026.96900000004</c:v>
                </c:pt>
                <c:pt idx="17">
                  <c:v>407216.76199999999</c:v>
                </c:pt>
                <c:pt idx="18">
                  <c:v>88295</c:v>
                </c:pt>
                <c:pt idx="19">
                  <c:v>377736.32199999999</c:v>
                </c:pt>
                <c:pt idx="20">
                  <c:v>543737.30900000001</c:v>
                </c:pt>
                <c:pt idx="21">
                  <c:v>2541732.605</c:v>
                </c:pt>
                <c:pt idx="22">
                  <c:v>1003759.31</c:v>
                </c:pt>
                <c:pt idx="23">
                  <c:v>708665</c:v>
                </c:pt>
                <c:pt idx="24">
                  <c:v>4901604.233</c:v>
                </c:pt>
                <c:pt idx="25">
                  <c:v>12492675.057</c:v>
                </c:pt>
                <c:pt idx="26">
                  <c:v>752835.96100000001</c:v>
                </c:pt>
                <c:pt idx="27">
                  <c:v>248359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F-4DA6-823E-2ADBFDB40CB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9525">
              <a:noFill/>
            </a:ln>
            <a:effectLst/>
          </c:spPr>
          <c:invertIfNegative val="0"/>
          <c:cat>
            <c:strRef>
              <c:f>'Total tráfico'!$A$7:$A$34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tráfico'!$D$7:$D$34</c:f>
              <c:numCache>
                <c:formatCode>#,##0</c:formatCode>
                <c:ptCount val="28"/>
                <c:pt idx="0">
                  <c:v>2212759.926</c:v>
                </c:pt>
                <c:pt idx="1">
                  <c:v>477669.18300000002</c:v>
                </c:pt>
                <c:pt idx="2">
                  <c:v>787184.16599999997</c:v>
                </c:pt>
                <c:pt idx="3">
                  <c:v>654058.46699999995</c:v>
                </c:pt>
                <c:pt idx="4">
                  <c:v>17982310.965999998</c:v>
                </c:pt>
                <c:pt idx="5">
                  <c:v>760488.71299999999</c:v>
                </c:pt>
                <c:pt idx="6">
                  <c:v>2347192.5699999998</c:v>
                </c:pt>
                <c:pt idx="7">
                  <c:v>10566314.515000001</c:v>
                </c:pt>
                <c:pt idx="8">
                  <c:v>5293060</c:v>
                </c:pt>
                <c:pt idx="9">
                  <c:v>6549446.1780000003</c:v>
                </c:pt>
                <c:pt idx="10">
                  <c:v>2363109.2779999999</c:v>
                </c:pt>
                <c:pt idx="11">
                  <c:v>263734</c:v>
                </c:pt>
                <c:pt idx="12">
                  <c:v>1047041.819</c:v>
                </c:pt>
                <c:pt idx="13">
                  <c:v>2397630.9879999999</c:v>
                </c:pt>
                <c:pt idx="14">
                  <c:v>5248806.0480000004</c:v>
                </c:pt>
                <c:pt idx="15">
                  <c:v>5007538.9350000015</c:v>
                </c:pt>
                <c:pt idx="16">
                  <c:v>476273.13500000001</c:v>
                </c:pt>
                <c:pt idx="17">
                  <c:v>413220.9</c:v>
                </c:pt>
                <c:pt idx="18">
                  <c:v>87257</c:v>
                </c:pt>
                <c:pt idx="19">
                  <c:v>514388.69799999997</c:v>
                </c:pt>
                <c:pt idx="20">
                  <c:v>542297.44400000002</c:v>
                </c:pt>
                <c:pt idx="21">
                  <c:v>2257670.4939999999</c:v>
                </c:pt>
                <c:pt idx="22">
                  <c:v>1230633.5989999999</c:v>
                </c:pt>
                <c:pt idx="23">
                  <c:v>715979</c:v>
                </c:pt>
                <c:pt idx="24">
                  <c:v>5367187.2220000001</c:v>
                </c:pt>
                <c:pt idx="25">
                  <c:v>12324361.596000001</c:v>
                </c:pt>
                <c:pt idx="26">
                  <c:v>769046.59</c:v>
                </c:pt>
                <c:pt idx="27">
                  <c:v>199534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F-4DA6-823E-2ADBFDB40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87492"/>
        <c:axId val="31841940"/>
      </c:barChart>
      <c:catAx>
        <c:axId val="195874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41940"/>
        <c:crosses val="autoZero"/>
        <c:auto val="1"/>
        <c:lblAlgn val="ctr"/>
        <c:lblOffset val="100"/>
        <c:noMultiLvlLbl val="0"/>
      </c:catAx>
      <c:valAx>
        <c:axId val="3184194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9525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87492"/>
        <c:crosses val="autoZero"/>
        <c:crossBetween val="between"/>
      </c:valAx>
      <c:spPr>
        <a:noFill/>
        <a:ln w="9525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presentación'!$E$7:$E$34</c:f>
              <c:numCache>
                <c:formatCode>#,##0</c:formatCode>
                <c:ptCount val="28"/>
                <c:pt idx="0">
                  <c:v>1993217</c:v>
                </c:pt>
                <c:pt idx="1">
                  <c:v>424292</c:v>
                </c:pt>
                <c:pt idx="2">
                  <c:v>943695</c:v>
                </c:pt>
                <c:pt idx="3">
                  <c:v>768935</c:v>
                </c:pt>
                <c:pt idx="4">
                  <c:v>15336942</c:v>
                </c:pt>
                <c:pt idx="5">
                  <c:v>880823</c:v>
                </c:pt>
                <c:pt idx="6">
                  <c:v>2497697</c:v>
                </c:pt>
                <c:pt idx="7">
                  <c:v>9877262</c:v>
                </c:pt>
                <c:pt idx="8">
                  <c:v>5273478</c:v>
                </c:pt>
                <c:pt idx="9">
                  <c:v>5602256</c:v>
                </c:pt>
                <c:pt idx="10">
                  <c:v>2915142</c:v>
                </c:pt>
                <c:pt idx="11">
                  <c:v>222640</c:v>
                </c:pt>
                <c:pt idx="12">
                  <c:v>854212</c:v>
                </c:pt>
                <c:pt idx="13">
                  <c:v>2561705</c:v>
                </c:pt>
                <c:pt idx="14">
                  <c:v>4797953</c:v>
                </c:pt>
                <c:pt idx="15">
                  <c:v>4942345</c:v>
                </c:pt>
                <c:pt idx="16">
                  <c:v>740056</c:v>
                </c:pt>
                <c:pt idx="17">
                  <c:v>401596</c:v>
                </c:pt>
                <c:pt idx="18">
                  <c:v>88295</c:v>
                </c:pt>
                <c:pt idx="19">
                  <c:v>374530</c:v>
                </c:pt>
                <c:pt idx="20">
                  <c:v>536571</c:v>
                </c:pt>
                <c:pt idx="21">
                  <c:v>2411885</c:v>
                </c:pt>
                <c:pt idx="22">
                  <c:v>995345</c:v>
                </c:pt>
                <c:pt idx="23">
                  <c:v>704150</c:v>
                </c:pt>
                <c:pt idx="24">
                  <c:v>4816767</c:v>
                </c:pt>
                <c:pt idx="25">
                  <c:v>12410776</c:v>
                </c:pt>
                <c:pt idx="26">
                  <c:v>733675</c:v>
                </c:pt>
                <c:pt idx="27">
                  <c:v>247151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755-865B-2A34AFB5132F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'Total presentación'!$A$7:$A$34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'Total presentación'!$D$7:$D$34</c:f>
              <c:numCache>
                <c:formatCode>#,##0</c:formatCode>
                <c:ptCount val="28"/>
                <c:pt idx="0">
                  <c:v>2205476</c:v>
                </c:pt>
                <c:pt idx="1">
                  <c:v>474374</c:v>
                </c:pt>
                <c:pt idx="2">
                  <c:v>775647</c:v>
                </c:pt>
                <c:pt idx="3">
                  <c:v>647717</c:v>
                </c:pt>
                <c:pt idx="4">
                  <c:v>16684920</c:v>
                </c:pt>
                <c:pt idx="5">
                  <c:v>741687</c:v>
                </c:pt>
                <c:pt idx="6">
                  <c:v>2334376</c:v>
                </c:pt>
                <c:pt idx="7">
                  <c:v>10359141</c:v>
                </c:pt>
                <c:pt idx="8">
                  <c:v>5274531</c:v>
                </c:pt>
                <c:pt idx="9">
                  <c:v>6522817</c:v>
                </c:pt>
                <c:pt idx="10">
                  <c:v>2358096</c:v>
                </c:pt>
                <c:pt idx="11">
                  <c:v>186744</c:v>
                </c:pt>
                <c:pt idx="12">
                  <c:v>1045691</c:v>
                </c:pt>
                <c:pt idx="13">
                  <c:v>2391545</c:v>
                </c:pt>
                <c:pt idx="14">
                  <c:v>5219540</c:v>
                </c:pt>
                <c:pt idx="15">
                  <c:v>4526793</c:v>
                </c:pt>
                <c:pt idx="16">
                  <c:v>466283</c:v>
                </c:pt>
                <c:pt idx="17">
                  <c:v>408834</c:v>
                </c:pt>
                <c:pt idx="18">
                  <c:v>87117</c:v>
                </c:pt>
                <c:pt idx="19">
                  <c:v>510884</c:v>
                </c:pt>
                <c:pt idx="20">
                  <c:v>535537</c:v>
                </c:pt>
                <c:pt idx="21">
                  <c:v>2112922</c:v>
                </c:pt>
                <c:pt idx="22">
                  <c:v>1220245</c:v>
                </c:pt>
                <c:pt idx="23">
                  <c:v>711395</c:v>
                </c:pt>
                <c:pt idx="24">
                  <c:v>5347725</c:v>
                </c:pt>
                <c:pt idx="25">
                  <c:v>12217388</c:v>
                </c:pt>
                <c:pt idx="26">
                  <c:v>747367</c:v>
                </c:pt>
                <c:pt idx="27">
                  <c:v>198181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9-4755-865B-2A34AFB5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159289"/>
        <c:axId val="34930957"/>
      </c:barChart>
      <c:catAx>
        <c:axId val="4315928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4930957"/>
        <c:crosses val="autoZero"/>
        <c:auto val="1"/>
        <c:lblAlgn val="ctr"/>
        <c:lblOffset val="100"/>
        <c:noMultiLvlLbl val="0"/>
      </c:catAx>
      <c:valAx>
        <c:axId val="3493095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15928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Líquidos!$E$7:$E$34</c:f>
              <c:numCache>
                <c:formatCode>#,##0</c:formatCode>
                <c:ptCount val="28"/>
                <c:pt idx="0">
                  <c:v>1318719</c:v>
                </c:pt>
                <c:pt idx="1">
                  <c:v>6531</c:v>
                </c:pt>
                <c:pt idx="2">
                  <c:v>13091</c:v>
                </c:pt>
                <c:pt idx="3">
                  <c:v>95121</c:v>
                </c:pt>
                <c:pt idx="4">
                  <c:v>4701412</c:v>
                </c:pt>
                <c:pt idx="5">
                  <c:v>109656</c:v>
                </c:pt>
                <c:pt idx="6">
                  <c:v>210839</c:v>
                </c:pt>
                <c:pt idx="7">
                  <c:v>1781284</c:v>
                </c:pt>
                <c:pt idx="8">
                  <c:v>3353757</c:v>
                </c:pt>
                <c:pt idx="9">
                  <c:v>4256869</c:v>
                </c:pt>
                <c:pt idx="10">
                  <c:v>1524625</c:v>
                </c:pt>
                <c:pt idx="11">
                  <c:v>122508</c:v>
                </c:pt>
                <c:pt idx="12">
                  <c:v>287024</c:v>
                </c:pt>
                <c:pt idx="13">
                  <c:v>247435</c:v>
                </c:pt>
                <c:pt idx="14">
                  <c:v>3656367</c:v>
                </c:pt>
                <c:pt idx="15">
                  <c:v>1497715</c:v>
                </c:pt>
                <c:pt idx="16">
                  <c:v>19170</c:v>
                </c:pt>
                <c:pt idx="17">
                  <c:v>0</c:v>
                </c:pt>
                <c:pt idx="18">
                  <c:v>10811</c:v>
                </c:pt>
                <c:pt idx="19">
                  <c:v>175361</c:v>
                </c:pt>
                <c:pt idx="20">
                  <c:v>0</c:v>
                </c:pt>
                <c:pt idx="21">
                  <c:v>631112</c:v>
                </c:pt>
                <c:pt idx="22">
                  <c:v>39236</c:v>
                </c:pt>
                <c:pt idx="23">
                  <c:v>62719</c:v>
                </c:pt>
                <c:pt idx="24">
                  <c:v>3082595</c:v>
                </c:pt>
                <c:pt idx="25">
                  <c:v>547761</c:v>
                </c:pt>
                <c:pt idx="26">
                  <c:v>2986</c:v>
                </c:pt>
                <c:pt idx="27">
                  <c:v>53838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2-4C19-B9CE-87D70C8FD9E3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Líquidos!$A$7:$A$34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Líquidos!$D$7:$D$34</c:f>
              <c:numCache>
                <c:formatCode>#,##0</c:formatCode>
                <c:ptCount val="28"/>
                <c:pt idx="0">
                  <c:v>1467108</c:v>
                </c:pt>
                <c:pt idx="1">
                  <c:v>10855</c:v>
                </c:pt>
                <c:pt idx="2">
                  <c:v>37849</c:v>
                </c:pt>
                <c:pt idx="3">
                  <c:v>90579</c:v>
                </c:pt>
                <c:pt idx="4">
                  <c:v>5292391</c:v>
                </c:pt>
                <c:pt idx="5">
                  <c:v>41102</c:v>
                </c:pt>
                <c:pt idx="6">
                  <c:v>182358</c:v>
                </c:pt>
                <c:pt idx="7">
                  <c:v>1778654</c:v>
                </c:pt>
                <c:pt idx="8">
                  <c:v>3602072</c:v>
                </c:pt>
                <c:pt idx="9">
                  <c:v>4781298</c:v>
                </c:pt>
                <c:pt idx="10">
                  <c:v>1377200</c:v>
                </c:pt>
                <c:pt idx="11">
                  <c:v>91933</c:v>
                </c:pt>
                <c:pt idx="12">
                  <c:v>292229</c:v>
                </c:pt>
                <c:pt idx="13">
                  <c:v>245207</c:v>
                </c:pt>
                <c:pt idx="14">
                  <c:v>4127064</c:v>
                </c:pt>
                <c:pt idx="15">
                  <c:v>1350691</c:v>
                </c:pt>
                <c:pt idx="16">
                  <c:v>9625</c:v>
                </c:pt>
                <c:pt idx="17">
                  <c:v>0</c:v>
                </c:pt>
                <c:pt idx="18">
                  <c:v>12958</c:v>
                </c:pt>
                <c:pt idx="19">
                  <c:v>248006</c:v>
                </c:pt>
                <c:pt idx="20">
                  <c:v>0</c:v>
                </c:pt>
                <c:pt idx="21">
                  <c:v>613838</c:v>
                </c:pt>
                <c:pt idx="22">
                  <c:v>34268</c:v>
                </c:pt>
                <c:pt idx="23">
                  <c:v>97732</c:v>
                </c:pt>
                <c:pt idx="24">
                  <c:v>3395944</c:v>
                </c:pt>
                <c:pt idx="25">
                  <c:v>684408</c:v>
                </c:pt>
                <c:pt idx="26">
                  <c:v>6000</c:v>
                </c:pt>
                <c:pt idx="27">
                  <c:v>28384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2-4C19-B9CE-87D70C8F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0902011"/>
        <c:axId val="58943300"/>
      </c:barChart>
      <c:catAx>
        <c:axId val="609020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943300"/>
        <c:crosses val="autoZero"/>
        <c:auto val="1"/>
        <c:lblAlgn val="ctr"/>
        <c:lblOffset val="100"/>
        <c:noMultiLvlLbl val="0"/>
      </c:catAx>
      <c:valAx>
        <c:axId val="5894330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0201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Sólidos!$E$7:$E$34</c:f>
              <c:numCache>
                <c:formatCode>#,##0</c:formatCode>
                <c:ptCount val="28"/>
                <c:pt idx="0">
                  <c:v>638982</c:v>
                </c:pt>
                <c:pt idx="1">
                  <c:v>185574</c:v>
                </c:pt>
                <c:pt idx="2">
                  <c:v>658543</c:v>
                </c:pt>
                <c:pt idx="3">
                  <c:v>448268</c:v>
                </c:pt>
                <c:pt idx="4">
                  <c:v>70179</c:v>
                </c:pt>
                <c:pt idx="5">
                  <c:v>366690</c:v>
                </c:pt>
                <c:pt idx="6">
                  <c:v>56732</c:v>
                </c:pt>
                <c:pt idx="7">
                  <c:v>510110</c:v>
                </c:pt>
                <c:pt idx="8">
                  <c:v>617707</c:v>
                </c:pt>
                <c:pt idx="9">
                  <c:v>1196171</c:v>
                </c:pt>
                <c:pt idx="10">
                  <c:v>1204505</c:v>
                </c:pt>
                <c:pt idx="11">
                  <c:v>1300</c:v>
                </c:pt>
                <c:pt idx="12">
                  <c:v>464910</c:v>
                </c:pt>
                <c:pt idx="13">
                  <c:v>2081695</c:v>
                </c:pt>
                <c:pt idx="14">
                  <c:v>906257</c:v>
                </c:pt>
                <c:pt idx="15">
                  <c:v>61459</c:v>
                </c:pt>
                <c:pt idx="16">
                  <c:v>214938</c:v>
                </c:pt>
                <c:pt idx="17">
                  <c:v>228469</c:v>
                </c:pt>
                <c:pt idx="18">
                  <c:v>0</c:v>
                </c:pt>
                <c:pt idx="19">
                  <c:v>74882</c:v>
                </c:pt>
                <c:pt idx="20">
                  <c:v>170754</c:v>
                </c:pt>
                <c:pt idx="21">
                  <c:v>81296</c:v>
                </c:pt>
                <c:pt idx="22">
                  <c:v>416814</c:v>
                </c:pt>
                <c:pt idx="23">
                  <c:v>352390</c:v>
                </c:pt>
                <c:pt idx="24">
                  <c:v>1426499</c:v>
                </c:pt>
                <c:pt idx="25">
                  <c:v>440742</c:v>
                </c:pt>
                <c:pt idx="26">
                  <c:v>36632</c:v>
                </c:pt>
                <c:pt idx="27">
                  <c:v>65365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1-42E3-ACB5-3B07B6FB803E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Sólidos!$A$7:$A$34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Sólidos!$D$7:$D$34</c:f>
              <c:numCache>
                <c:formatCode>#,##0</c:formatCode>
                <c:ptCount val="28"/>
                <c:pt idx="0">
                  <c:v>694284</c:v>
                </c:pt>
                <c:pt idx="1">
                  <c:v>284702</c:v>
                </c:pt>
                <c:pt idx="2">
                  <c:v>512229</c:v>
                </c:pt>
                <c:pt idx="3">
                  <c:v>402224</c:v>
                </c:pt>
                <c:pt idx="4">
                  <c:v>66336</c:v>
                </c:pt>
                <c:pt idx="5">
                  <c:v>350616</c:v>
                </c:pt>
                <c:pt idx="6">
                  <c:v>63782</c:v>
                </c:pt>
                <c:pt idx="7">
                  <c:v>686771</c:v>
                </c:pt>
                <c:pt idx="8">
                  <c:v>544712</c:v>
                </c:pt>
                <c:pt idx="9">
                  <c:v>1625244</c:v>
                </c:pt>
                <c:pt idx="10">
                  <c:v>828134</c:v>
                </c:pt>
                <c:pt idx="11">
                  <c:v>0</c:v>
                </c:pt>
                <c:pt idx="12">
                  <c:v>659585</c:v>
                </c:pt>
                <c:pt idx="13">
                  <c:v>1895202</c:v>
                </c:pt>
                <c:pt idx="14">
                  <c:v>833341</c:v>
                </c:pt>
                <c:pt idx="15">
                  <c:v>49468</c:v>
                </c:pt>
                <c:pt idx="16">
                  <c:v>298733</c:v>
                </c:pt>
                <c:pt idx="17">
                  <c:v>237095</c:v>
                </c:pt>
                <c:pt idx="18">
                  <c:v>0</c:v>
                </c:pt>
                <c:pt idx="19">
                  <c:v>159611</c:v>
                </c:pt>
                <c:pt idx="20">
                  <c:v>131973</c:v>
                </c:pt>
                <c:pt idx="21">
                  <c:v>43564</c:v>
                </c:pt>
                <c:pt idx="22">
                  <c:v>628818</c:v>
                </c:pt>
                <c:pt idx="23">
                  <c:v>354104</c:v>
                </c:pt>
                <c:pt idx="24">
                  <c:v>1734663</c:v>
                </c:pt>
                <c:pt idx="25">
                  <c:v>449365</c:v>
                </c:pt>
                <c:pt idx="26">
                  <c:v>31383</c:v>
                </c:pt>
                <c:pt idx="27">
                  <c:v>42734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1-42E3-ACB5-3B07B6FB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329481"/>
        <c:axId val="30382562"/>
      </c:barChart>
      <c:catAx>
        <c:axId val="4832948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82562"/>
        <c:crosses val="autoZero"/>
        <c:auto val="1"/>
        <c:lblAlgn val="ctr"/>
        <c:lblOffset val="100"/>
        <c:noMultiLvlLbl val="0"/>
      </c:catAx>
      <c:valAx>
        <c:axId val="30382562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32948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general'!$E$7:$E$34</c:f>
              <c:numCache>
                <c:formatCode>#,##0</c:formatCode>
                <c:ptCount val="28"/>
                <c:pt idx="0">
                  <c:v>35516</c:v>
                </c:pt>
                <c:pt idx="1">
                  <c:v>232187</c:v>
                </c:pt>
                <c:pt idx="2">
                  <c:v>272061</c:v>
                </c:pt>
                <c:pt idx="3">
                  <c:v>225546</c:v>
                </c:pt>
                <c:pt idx="4">
                  <c:v>10565351</c:v>
                </c:pt>
                <c:pt idx="5">
                  <c:v>404477</c:v>
                </c:pt>
                <c:pt idx="6">
                  <c:v>2230126</c:v>
                </c:pt>
                <c:pt idx="7">
                  <c:v>7585868</c:v>
                </c:pt>
                <c:pt idx="8">
                  <c:v>1302014</c:v>
                </c:pt>
                <c:pt idx="9">
                  <c:v>149216</c:v>
                </c:pt>
                <c:pt idx="10">
                  <c:v>186012</c:v>
                </c:pt>
                <c:pt idx="11">
                  <c:v>98832</c:v>
                </c:pt>
                <c:pt idx="12">
                  <c:v>102278</c:v>
                </c:pt>
                <c:pt idx="13">
                  <c:v>232575</c:v>
                </c:pt>
                <c:pt idx="14">
                  <c:v>235329</c:v>
                </c:pt>
                <c:pt idx="15">
                  <c:v>3383171</c:v>
                </c:pt>
                <c:pt idx="16">
                  <c:v>505948</c:v>
                </c:pt>
                <c:pt idx="17">
                  <c:v>173127</c:v>
                </c:pt>
                <c:pt idx="18">
                  <c:v>77484</c:v>
                </c:pt>
                <c:pt idx="19">
                  <c:v>124287</c:v>
                </c:pt>
                <c:pt idx="20">
                  <c:v>365817</c:v>
                </c:pt>
                <c:pt idx="21">
                  <c:v>1699477</c:v>
                </c:pt>
                <c:pt idx="22">
                  <c:v>539295</c:v>
                </c:pt>
                <c:pt idx="23">
                  <c:v>289041</c:v>
                </c:pt>
                <c:pt idx="24">
                  <c:v>307673</c:v>
                </c:pt>
                <c:pt idx="25">
                  <c:v>11422273</c:v>
                </c:pt>
                <c:pt idx="26">
                  <c:v>694057</c:v>
                </c:pt>
                <c:pt idx="27">
                  <c:v>127948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C4C-9BEB-C715C2B1A4C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 general'!$A$7:$A$34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 general'!$D$7:$D$34</c:f>
              <c:numCache>
                <c:formatCode>#,##0</c:formatCode>
                <c:ptCount val="28"/>
                <c:pt idx="0">
                  <c:v>44084</c:v>
                </c:pt>
                <c:pt idx="1">
                  <c:v>178817</c:v>
                </c:pt>
                <c:pt idx="2">
                  <c:v>225569</c:v>
                </c:pt>
                <c:pt idx="3">
                  <c:v>154914</c:v>
                </c:pt>
                <c:pt idx="4">
                  <c:v>11326193</c:v>
                </c:pt>
                <c:pt idx="5">
                  <c:v>349969</c:v>
                </c:pt>
                <c:pt idx="6">
                  <c:v>2088236</c:v>
                </c:pt>
                <c:pt idx="7">
                  <c:v>7893716</c:v>
                </c:pt>
                <c:pt idx="8">
                  <c:v>1127747</c:v>
                </c:pt>
                <c:pt idx="9">
                  <c:v>116275</c:v>
                </c:pt>
                <c:pt idx="10">
                  <c:v>152762</c:v>
                </c:pt>
                <c:pt idx="11">
                  <c:v>94811</c:v>
                </c:pt>
                <c:pt idx="12">
                  <c:v>93877</c:v>
                </c:pt>
                <c:pt idx="13">
                  <c:v>251136</c:v>
                </c:pt>
                <c:pt idx="14">
                  <c:v>259135</c:v>
                </c:pt>
                <c:pt idx="15">
                  <c:v>3126634</c:v>
                </c:pt>
                <c:pt idx="16">
                  <c:v>157925</c:v>
                </c:pt>
                <c:pt idx="17">
                  <c:v>171739</c:v>
                </c:pt>
                <c:pt idx="18">
                  <c:v>74159</c:v>
                </c:pt>
                <c:pt idx="19">
                  <c:v>103267</c:v>
                </c:pt>
                <c:pt idx="20">
                  <c:v>403564</c:v>
                </c:pt>
                <c:pt idx="21">
                  <c:v>1455520</c:v>
                </c:pt>
                <c:pt idx="22">
                  <c:v>557159</c:v>
                </c:pt>
                <c:pt idx="23">
                  <c:v>259559</c:v>
                </c:pt>
                <c:pt idx="24">
                  <c:v>217118</c:v>
                </c:pt>
                <c:pt idx="25">
                  <c:v>11083615</c:v>
                </c:pt>
                <c:pt idx="26">
                  <c:v>709984</c:v>
                </c:pt>
                <c:pt idx="27">
                  <c:v>127063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2-4C4C-9BEB-C715C2B1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329200"/>
        <c:axId val="7695216"/>
      </c:barChart>
      <c:catAx>
        <c:axId val="5329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95216"/>
        <c:crosses val="autoZero"/>
        <c:auto val="1"/>
        <c:lblAlgn val="ctr"/>
        <c:lblOffset val="100"/>
        <c:noMultiLvlLbl val="0"/>
      </c:catAx>
      <c:valAx>
        <c:axId val="769521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2920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contenedores'!$E$7:$E$34</c:f>
              <c:numCache>
                <c:formatCode>#,##0</c:formatCode>
                <c:ptCount val="28"/>
                <c:pt idx="0">
                  <c:v>13</c:v>
                </c:pt>
                <c:pt idx="1">
                  <c:v>210885</c:v>
                </c:pt>
                <c:pt idx="2">
                  <c:v>48059</c:v>
                </c:pt>
                <c:pt idx="3">
                  <c:v>0</c:v>
                </c:pt>
                <c:pt idx="4">
                  <c:v>8289197</c:v>
                </c:pt>
                <c:pt idx="5">
                  <c:v>261051</c:v>
                </c:pt>
                <c:pt idx="6">
                  <c:v>42635</c:v>
                </c:pt>
                <c:pt idx="7">
                  <c:v>5872103</c:v>
                </c:pt>
                <c:pt idx="8">
                  <c:v>740116</c:v>
                </c:pt>
                <c:pt idx="9">
                  <c:v>88216</c:v>
                </c:pt>
                <c:pt idx="10">
                  <c:v>185229</c:v>
                </c:pt>
                <c:pt idx="11">
                  <c:v>10970</c:v>
                </c:pt>
                <c:pt idx="12">
                  <c:v>21732</c:v>
                </c:pt>
                <c:pt idx="13">
                  <c:v>162130</c:v>
                </c:pt>
                <c:pt idx="14">
                  <c:v>125616</c:v>
                </c:pt>
                <c:pt idx="15">
                  <c:v>2485581</c:v>
                </c:pt>
                <c:pt idx="16">
                  <c:v>437535</c:v>
                </c:pt>
                <c:pt idx="17">
                  <c:v>72196</c:v>
                </c:pt>
                <c:pt idx="18">
                  <c:v>5631</c:v>
                </c:pt>
                <c:pt idx="19">
                  <c:v>36</c:v>
                </c:pt>
                <c:pt idx="20">
                  <c:v>0</c:v>
                </c:pt>
                <c:pt idx="21">
                  <c:v>818940</c:v>
                </c:pt>
                <c:pt idx="22">
                  <c:v>208450</c:v>
                </c:pt>
                <c:pt idx="23">
                  <c:v>181712</c:v>
                </c:pt>
                <c:pt idx="24">
                  <c:v>21706</c:v>
                </c:pt>
                <c:pt idx="25">
                  <c:v>9061183</c:v>
                </c:pt>
                <c:pt idx="26">
                  <c:v>435249</c:v>
                </c:pt>
                <c:pt idx="27">
                  <c:v>41557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B-4B86-86C5-25CE0FDF229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'Mercancías contenedores'!$A$7:$A$34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contenedores'!$D$7:$D$34</c:f>
              <c:numCache>
                <c:formatCode>#,##0</c:formatCode>
                <c:ptCount val="28"/>
                <c:pt idx="0">
                  <c:v>0</c:v>
                </c:pt>
                <c:pt idx="1">
                  <c:v>166389</c:v>
                </c:pt>
                <c:pt idx="2">
                  <c:v>34488</c:v>
                </c:pt>
                <c:pt idx="3">
                  <c:v>0</c:v>
                </c:pt>
                <c:pt idx="4">
                  <c:v>9181398</c:v>
                </c:pt>
                <c:pt idx="5">
                  <c:v>244066</c:v>
                </c:pt>
                <c:pt idx="6">
                  <c:v>46209</c:v>
                </c:pt>
                <c:pt idx="7">
                  <c:v>6160668</c:v>
                </c:pt>
                <c:pt idx="8">
                  <c:v>778240</c:v>
                </c:pt>
                <c:pt idx="9">
                  <c:v>80742</c:v>
                </c:pt>
                <c:pt idx="10">
                  <c:v>145256</c:v>
                </c:pt>
                <c:pt idx="11">
                  <c:v>12293</c:v>
                </c:pt>
                <c:pt idx="12">
                  <c:v>18655</c:v>
                </c:pt>
                <c:pt idx="13">
                  <c:v>143894</c:v>
                </c:pt>
                <c:pt idx="14">
                  <c:v>124088</c:v>
                </c:pt>
                <c:pt idx="15">
                  <c:v>2333977</c:v>
                </c:pt>
                <c:pt idx="16">
                  <c:v>34784</c:v>
                </c:pt>
                <c:pt idx="17">
                  <c:v>65078</c:v>
                </c:pt>
                <c:pt idx="18">
                  <c:v>6571</c:v>
                </c:pt>
                <c:pt idx="19">
                  <c:v>448</c:v>
                </c:pt>
                <c:pt idx="20">
                  <c:v>0</c:v>
                </c:pt>
                <c:pt idx="21">
                  <c:v>669335</c:v>
                </c:pt>
                <c:pt idx="22">
                  <c:v>169670</c:v>
                </c:pt>
                <c:pt idx="23">
                  <c:v>170323</c:v>
                </c:pt>
                <c:pt idx="24">
                  <c:v>16181</c:v>
                </c:pt>
                <c:pt idx="25">
                  <c:v>8646604</c:v>
                </c:pt>
                <c:pt idx="26">
                  <c:v>369126</c:v>
                </c:pt>
                <c:pt idx="27">
                  <c:v>45213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B-4B86-86C5-25CE0FDF2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660721"/>
        <c:axId val="58017101"/>
      </c:barChart>
      <c:catAx>
        <c:axId val="5566072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017101"/>
        <c:crosses val="autoZero"/>
        <c:auto val="1"/>
        <c:lblAlgn val="ctr"/>
        <c:lblOffset val="100"/>
        <c:noMultiLvlLbl val="0"/>
      </c:catAx>
      <c:valAx>
        <c:axId val="5801710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66072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Pesca!$E$7:$E$34</c:f>
              <c:numCache>
                <c:formatCode>#,##0</c:formatCode>
                <c:ptCount val="28"/>
                <c:pt idx="0">
                  <c:v>2322.0520000000001</c:v>
                </c:pt>
                <c:pt idx="1">
                  <c:v>0</c:v>
                </c:pt>
                <c:pt idx="2">
                  <c:v>384.03800000000001</c:v>
                </c:pt>
                <c:pt idx="3">
                  <c:v>827.02800000000002</c:v>
                </c:pt>
                <c:pt idx="4">
                  <c:v>199.95599999999999</c:v>
                </c:pt>
                <c:pt idx="5">
                  <c:v>1516.4159999999999</c:v>
                </c:pt>
                <c:pt idx="6">
                  <c:v>214.11199999999999</c:v>
                </c:pt>
                <c:pt idx="7">
                  <c:v>237.66800000000001</c:v>
                </c:pt>
                <c:pt idx="8">
                  <c:v>0</c:v>
                </c:pt>
                <c:pt idx="9">
                  <c:v>29.539000000000001</c:v>
                </c:pt>
                <c:pt idx="10">
                  <c:v>310.77800000000002</c:v>
                </c:pt>
                <c:pt idx="11">
                  <c:v>0</c:v>
                </c:pt>
                <c:pt idx="12">
                  <c:v>42.335000000000001</c:v>
                </c:pt>
                <c:pt idx="13">
                  <c:v>167.779</c:v>
                </c:pt>
                <c:pt idx="14">
                  <c:v>21.047000000000001</c:v>
                </c:pt>
                <c:pt idx="15">
                  <c:v>41.853000000000002</c:v>
                </c:pt>
                <c:pt idx="16">
                  <c:v>1.9690000000000001</c:v>
                </c:pt>
                <c:pt idx="17">
                  <c:v>324.762</c:v>
                </c:pt>
                <c:pt idx="18">
                  <c:v>0</c:v>
                </c:pt>
                <c:pt idx="19">
                  <c:v>111.322</c:v>
                </c:pt>
                <c:pt idx="20">
                  <c:v>2271.3090000000002</c:v>
                </c:pt>
                <c:pt idx="21">
                  <c:v>208.60499999999999</c:v>
                </c:pt>
                <c:pt idx="22">
                  <c:v>372.30999999999989</c:v>
                </c:pt>
                <c:pt idx="23">
                  <c:v>0</c:v>
                </c:pt>
                <c:pt idx="24">
                  <c:v>171.233</c:v>
                </c:pt>
                <c:pt idx="25">
                  <c:v>296.05700000000002</c:v>
                </c:pt>
                <c:pt idx="26">
                  <c:v>3974.9609999999998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191-A40C-292979D56C7D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Pesca!$A$7:$A$34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Pesca!$D$7:$D$34</c:f>
              <c:numCache>
                <c:formatCode>#,##0</c:formatCode>
                <c:ptCount val="28"/>
                <c:pt idx="0">
                  <c:v>2150.9259999999999</c:v>
                </c:pt>
                <c:pt idx="1">
                  <c:v>93.183000000000007</c:v>
                </c:pt>
                <c:pt idx="2">
                  <c:v>403.166</c:v>
                </c:pt>
                <c:pt idx="3">
                  <c:v>951.46699999999998</c:v>
                </c:pt>
                <c:pt idx="4">
                  <c:v>159.96600000000001</c:v>
                </c:pt>
                <c:pt idx="5">
                  <c:v>1444.713</c:v>
                </c:pt>
                <c:pt idx="6">
                  <c:v>163.57</c:v>
                </c:pt>
                <c:pt idx="7">
                  <c:v>245.51499999999999</c:v>
                </c:pt>
                <c:pt idx="8">
                  <c:v>0</c:v>
                </c:pt>
                <c:pt idx="9">
                  <c:v>57.177999999999997</c:v>
                </c:pt>
                <c:pt idx="10">
                  <c:v>592.27800000000002</c:v>
                </c:pt>
                <c:pt idx="11">
                  <c:v>0</c:v>
                </c:pt>
                <c:pt idx="12">
                  <c:v>20.818999999999999</c:v>
                </c:pt>
                <c:pt idx="13">
                  <c:v>320.988</c:v>
                </c:pt>
                <c:pt idx="14">
                  <c:v>20.047999999999998</c:v>
                </c:pt>
                <c:pt idx="15">
                  <c:v>26.934999999999999</c:v>
                </c:pt>
                <c:pt idx="16">
                  <c:v>62.134999999999998</c:v>
                </c:pt>
                <c:pt idx="17">
                  <c:v>359.9</c:v>
                </c:pt>
                <c:pt idx="18">
                  <c:v>0</c:v>
                </c:pt>
                <c:pt idx="19">
                  <c:v>153.69800000000001</c:v>
                </c:pt>
                <c:pt idx="20">
                  <c:v>2291.444</c:v>
                </c:pt>
                <c:pt idx="21">
                  <c:v>332.49400000000003</c:v>
                </c:pt>
                <c:pt idx="22">
                  <c:v>473.59899999999999</c:v>
                </c:pt>
                <c:pt idx="23">
                  <c:v>0</c:v>
                </c:pt>
                <c:pt idx="24">
                  <c:v>186.22200000000001</c:v>
                </c:pt>
                <c:pt idx="25">
                  <c:v>406.59600000000012</c:v>
                </c:pt>
                <c:pt idx="26">
                  <c:v>4476.59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191-A40C-292979D56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652386"/>
        <c:axId val="55246240"/>
      </c:barChart>
      <c:catAx>
        <c:axId val="4865238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46240"/>
        <c:crosses val="autoZero"/>
        <c:auto val="1"/>
        <c:lblAlgn val="ctr"/>
        <c:lblOffset val="100"/>
        <c:noMultiLvlLbl val="0"/>
      </c:catAx>
      <c:valAx>
        <c:axId val="5524624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65238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Avituallamiento!$E$7:$E$34</c:f>
              <c:numCache>
                <c:formatCode>#,##0</c:formatCode>
                <c:ptCount val="28"/>
                <c:pt idx="0">
                  <c:v>4639</c:v>
                </c:pt>
                <c:pt idx="1">
                  <c:v>1293</c:v>
                </c:pt>
                <c:pt idx="2">
                  <c:v>10473</c:v>
                </c:pt>
                <c:pt idx="3">
                  <c:v>7045</c:v>
                </c:pt>
                <c:pt idx="4">
                  <c:v>513804</c:v>
                </c:pt>
                <c:pt idx="5">
                  <c:v>14568</c:v>
                </c:pt>
                <c:pt idx="6">
                  <c:v>14516</c:v>
                </c:pt>
                <c:pt idx="7">
                  <c:v>231404</c:v>
                </c:pt>
                <c:pt idx="8">
                  <c:v>3503</c:v>
                </c:pt>
                <c:pt idx="9">
                  <c:v>40200</c:v>
                </c:pt>
                <c:pt idx="10">
                  <c:v>2672</c:v>
                </c:pt>
                <c:pt idx="11">
                  <c:v>113773</c:v>
                </c:pt>
                <c:pt idx="12">
                  <c:v>1553</c:v>
                </c:pt>
                <c:pt idx="13">
                  <c:v>0</c:v>
                </c:pt>
                <c:pt idx="14">
                  <c:v>21436</c:v>
                </c:pt>
                <c:pt idx="15">
                  <c:v>459966</c:v>
                </c:pt>
                <c:pt idx="16">
                  <c:v>4969</c:v>
                </c:pt>
                <c:pt idx="17">
                  <c:v>5296</c:v>
                </c:pt>
                <c:pt idx="18">
                  <c:v>0</c:v>
                </c:pt>
                <c:pt idx="19">
                  <c:v>3095</c:v>
                </c:pt>
                <c:pt idx="20">
                  <c:v>4895</c:v>
                </c:pt>
                <c:pt idx="21">
                  <c:v>129315</c:v>
                </c:pt>
                <c:pt idx="22">
                  <c:v>8042</c:v>
                </c:pt>
                <c:pt idx="23">
                  <c:v>4515</c:v>
                </c:pt>
                <c:pt idx="24">
                  <c:v>16971</c:v>
                </c:pt>
                <c:pt idx="25">
                  <c:v>81603</c:v>
                </c:pt>
                <c:pt idx="26">
                  <c:v>15083</c:v>
                </c:pt>
                <c:pt idx="27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8-4374-9DF4-3EB6F12B69B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Avituallamiento!$A$7:$A$34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Avituallamiento!$D$7:$D$34</c:f>
              <c:numCache>
                <c:formatCode>#,##0</c:formatCode>
                <c:ptCount val="28"/>
                <c:pt idx="0">
                  <c:v>5133</c:v>
                </c:pt>
                <c:pt idx="1">
                  <c:v>3202</c:v>
                </c:pt>
                <c:pt idx="2">
                  <c:v>11134</c:v>
                </c:pt>
                <c:pt idx="3">
                  <c:v>5390</c:v>
                </c:pt>
                <c:pt idx="4">
                  <c:v>643502</c:v>
                </c:pt>
                <c:pt idx="5">
                  <c:v>17357</c:v>
                </c:pt>
                <c:pt idx="6">
                  <c:v>12653</c:v>
                </c:pt>
                <c:pt idx="7">
                  <c:v>206928</c:v>
                </c:pt>
                <c:pt idx="8">
                  <c:v>18529</c:v>
                </c:pt>
                <c:pt idx="9">
                  <c:v>26572</c:v>
                </c:pt>
                <c:pt idx="10">
                  <c:v>4421</c:v>
                </c:pt>
                <c:pt idx="11">
                  <c:v>76990</c:v>
                </c:pt>
                <c:pt idx="12">
                  <c:v>1330</c:v>
                </c:pt>
                <c:pt idx="13">
                  <c:v>5765</c:v>
                </c:pt>
                <c:pt idx="14">
                  <c:v>19222</c:v>
                </c:pt>
                <c:pt idx="15">
                  <c:v>480719</c:v>
                </c:pt>
                <c:pt idx="16">
                  <c:v>9928</c:v>
                </c:pt>
                <c:pt idx="17">
                  <c:v>4027</c:v>
                </c:pt>
                <c:pt idx="18">
                  <c:v>140</c:v>
                </c:pt>
                <c:pt idx="19">
                  <c:v>3351</c:v>
                </c:pt>
                <c:pt idx="20">
                  <c:v>4469</c:v>
                </c:pt>
                <c:pt idx="21">
                  <c:v>144064</c:v>
                </c:pt>
                <c:pt idx="22">
                  <c:v>9915</c:v>
                </c:pt>
                <c:pt idx="23">
                  <c:v>4584</c:v>
                </c:pt>
                <c:pt idx="24">
                  <c:v>17176</c:v>
                </c:pt>
                <c:pt idx="25">
                  <c:v>106567</c:v>
                </c:pt>
                <c:pt idx="26">
                  <c:v>17203</c:v>
                </c:pt>
                <c:pt idx="27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8-4374-9DF4-3EB6F12B6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102087"/>
        <c:axId val="63703698"/>
      </c:barChart>
      <c:catAx>
        <c:axId val="261020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703698"/>
        <c:crosses val="autoZero"/>
        <c:auto val="1"/>
        <c:lblAlgn val="ctr"/>
        <c:lblOffset val="100"/>
        <c:noMultiLvlLbl val="0"/>
      </c:catAx>
      <c:valAx>
        <c:axId val="63703698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10208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combustibles'!$E$7:$E$34</c:f>
              <c:numCache>
                <c:formatCode>#,##0</c:formatCode>
                <c:ptCount val="28"/>
                <c:pt idx="0">
                  <c:v>2752</c:v>
                </c:pt>
                <c:pt idx="1">
                  <c:v>171</c:v>
                </c:pt>
                <c:pt idx="2">
                  <c:v>4262</c:v>
                </c:pt>
                <c:pt idx="3">
                  <c:v>2372</c:v>
                </c:pt>
                <c:pt idx="4">
                  <c:v>491564</c:v>
                </c:pt>
                <c:pt idx="5">
                  <c:v>4658</c:v>
                </c:pt>
                <c:pt idx="6">
                  <c:v>50</c:v>
                </c:pt>
                <c:pt idx="7">
                  <c:v>192013</c:v>
                </c:pt>
                <c:pt idx="8">
                  <c:v>2859</c:v>
                </c:pt>
                <c:pt idx="9">
                  <c:v>2221</c:v>
                </c:pt>
                <c:pt idx="10">
                  <c:v>0</c:v>
                </c:pt>
                <c:pt idx="11">
                  <c:v>108096</c:v>
                </c:pt>
                <c:pt idx="12">
                  <c:v>746</c:v>
                </c:pt>
                <c:pt idx="13">
                  <c:v>0</c:v>
                </c:pt>
                <c:pt idx="14">
                  <c:v>18548</c:v>
                </c:pt>
                <c:pt idx="15">
                  <c:v>405729</c:v>
                </c:pt>
                <c:pt idx="16">
                  <c:v>2607</c:v>
                </c:pt>
                <c:pt idx="17">
                  <c:v>4091</c:v>
                </c:pt>
                <c:pt idx="18">
                  <c:v>0</c:v>
                </c:pt>
                <c:pt idx="19">
                  <c:v>2161</c:v>
                </c:pt>
                <c:pt idx="20">
                  <c:v>1854</c:v>
                </c:pt>
                <c:pt idx="21">
                  <c:v>94154</c:v>
                </c:pt>
                <c:pt idx="22">
                  <c:v>5239</c:v>
                </c:pt>
                <c:pt idx="23">
                  <c:v>2937</c:v>
                </c:pt>
                <c:pt idx="24">
                  <c:v>7285</c:v>
                </c:pt>
                <c:pt idx="25">
                  <c:v>64506</c:v>
                </c:pt>
                <c:pt idx="26">
                  <c:v>7933</c:v>
                </c:pt>
                <c:pt idx="27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D-420E-94E7-BC7F2EE6DBA0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'Avi. combustibles'!$A$7:$A$34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'Avi. combustibles'!$D$7:$D$34</c:f>
              <c:numCache>
                <c:formatCode>#,##0</c:formatCode>
                <c:ptCount val="28"/>
                <c:pt idx="0">
                  <c:v>3555</c:v>
                </c:pt>
                <c:pt idx="1">
                  <c:v>157</c:v>
                </c:pt>
                <c:pt idx="2">
                  <c:v>4835</c:v>
                </c:pt>
                <c:pt idx="3">
                  <c:v>1787</c:v>
                </c:pt>
                <c:pt idx="4">
                  <c:v>609811</c:v>
                </c:pt>
                <c:pt idx="5">
                  <c:v>7561</c:v>
                </c:pt>
                <c:pt idx="6">
                  <c:v>216</c:v>
                </c:pt>
                <c:pt idx="7">
                  <c:v>182698</c:v>
                </c:pt>
                <c:pt idx="8">
                  <c:v>9726</c:v>
                </c:pt>
                <c:pt idx="9">
                  <c:v>878</c:v>
                </c:pt>
                <c:pt idx="10">
                  <c:v>0</c:v>
                </c:pt>
                <c:pt idx="11">
                  <c:v>73353</c:v>
                </c:pt>
                <c:pt idx="12">
                  <c:v>684</c:v>
                </c:pt>
                <c:pt idx="13">
                  <c:v>5765</c:v>
                </c:pt>
                <c:pt idx="14">
                  <c:v>15092</c:v>
                </c:pt>
                <c:pt idx="15">
                  <c:v>427526</c:v>
                </c:pt>
                <c:pt idx="16">
                  <c:v>5211</c:v>
                </c:pt>
                <c:pt idx="17">
                  <c:v>2356</c:v>
                </c:pt>
                <c:pt idx="18">
                  <c:v>0</c:v>
                </c:pt>
                <c:pt idx="19">
                  <c:v>2162</c:v>
                </c:pt>
                <c:pt idx="20">
                  <c:v>1852</c:v>
                </c:pt>
                <c:pt idx="21">
                  <c:v>108819</c:v>
                </c:pt>
                <c:pt idx="22">
                  <c:v>7308</c:v>
                </c:pt>
                <c:pt idx="23">
                  <c:v>3295</c:v>
                </c:pt>
                <c:pt idx="24">
                  <c:v>6699</c:v>
                </c:pt>
                <c:pt idx="25">
                  <c:v>98349</c:v>
                </c:pt>
                <c:pt idx="26">
                  <c:v>8576</c:v>
                </c:pt>
                <c:pt idx="27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D-420E-94E7-BC7F2EE6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49242"/>
        <c:axId val="19129617"/>
      </c:barChart>
      <c:catAx>
        <c:axId val="634924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29617"/>
        <c:crosses val="autoZero"/>
        <c:auto val="1"/>
        <c:lblAlgn val="ctr"/>
        <c:lblOffset val="100"/>
        <c:noMultiLvlLbl val="0"/>
      </c:catAx>
      <c:valAx>
        <c:axId val="1912961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9242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interior'!$E$7:$E$34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14700</c:v>
                </c:pt>
                <c:pt idx="4">
                  <c:v>578368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37139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324</c:v>
                </c:pt>
                <c:pt idx="22">
                  <c:v>0</c:v>
                </c:pt>
                <c:pt idx="23">
                  <c:v>0</c:v>
                </c:pt>
                <c:pt idx="24">
                  <c:v>67695</c:v>
                </c:pt>
                <c:pt idx="25">
                  <c:v>0</c:v>
                </c:pt>
                <c:pt idx="26">
                  <c:v>103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8-427E-AF61-270FD6A93B31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'Tráfico interior'!$A$7:$A$34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'Tráfico interior'!$D$7:$D$34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653729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10024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352</c:v>
                </c:pt>
                <c:pt idx="22">
                  <c:v>0</c:v>
                </c:pt>
                <c:pt idx="23">
                  <c:v>0</c:v>
                </c:pt>
                <c:pt idx="24">
                  <c:v>2100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8-427E-AF61-270FD6A93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985661"/>
        <c:axId val="50480674"/>
      </c:barChart>
      <c:catAx>
        <c:axId val="1198566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80674"/>
        <c:crosses val="autoZero"/>
        <c:auto val="1"/>
        <c:lblAlgn val="ctr"/>
        <c:lblOffset val="100"/>
        <c:noMultiLvlLbl val="0"/>
      </c:catAx>
      <c:valAx>
        <c:axId val="5048067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8566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tránsito'!$E$7:$E$34</c:f>
              <c:numCache>
                <c:formatCode>#,##0</c:formatCode>
                <c:ptCount val="28"/>
                <c:pt idx="0">
                  <c:v>132053</c:v>
                </c:pt>
                <c:pt idx="1">
                  <c:v>5249</c:v>
                </c:pt>
                <c:pt idx="2">
                  <c:v>17</c:v>
                </c:pt>
                <c:pt idx="3">
                  <c:v>0</c:v>
                </c:pt>
                <c:pt idx="4">
                  <c:v>9886013</c:v>
                </c:pt>
                <c:pt idx="5">
                  <c:v>146591</c:v>
                </c:pt>
                <c:pt idx="6">
                  <c:v>2321</c:v>
                </c:pt>
                <c:pt idx="7">
                  <c:v>3623309</c:v>
                </c:pt>
                <c:pt idx="8">
                  <c:v>9427</c:v>
                </c:pt>
                <c:pt idx="9">
                  <c:v>3670</c:v>
                </c:pt>
                <c:pt idx="10">
                  <c:v>15624</c:v>
                </c:pt>
                <c:pt idx="11">
                  <c:v>0</c:v>
                </c:pt>
                <c:pt idx="12">
                  <c:v>26891</c:v>
                </c:pt>
                <c:pt idx="13">
                  <c:v>15279</c:v>
                </c:pt>
                <c:pt idx="14">
                  <c:v>313823</c:v>
                </c:pt>
                <c:pt idx="15">
                  <c:v>2492059</c:v>
                </c:pt>
                <c:pt idx="16">
                  <c:v>410297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3164</c:v>
                </c:pt>
                <c:pt idx="21">
                  <c:v>273147</c:v>
                </c:pt>
                <c:pt idx="22">
                  <c:v>45999</c:v>
                </c:pt>
                <c:pt idx="23">
                  <c:v>0</c:v>
                </c:pt>
                <c:pt idx="24">
                  <c:v>299467</c:v>
                </c:pt>
                <c:pt idx="25">
                  <c:v>5001623</c:v>
                </c:pt>
                <c:pt idx="26">
                  <c:v>56225</c:v>
                </c:pt>
                <c:pt idx="27">
                  <c:v>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8-48A4-B360-C96A9BBF412C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'Mercancías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'Mercancías tránsito'!$D$7:$D$34</c:f>
              <c:numCache>
                <c:formatCode>#,##0</c:formatCode>
                <c:ptCount val="28"/>
                <c:pt idx="0">
                  <c:v>48941</c:v>
                </c:pt>
                <c:pt idx="1">
                  <c:v>877</c:v>
                </c:pt>
                <c:pt idx="2">
                  <c:v>0</c:v>
                </c:pt>
                <c:pt idx="3">
                  <c:v>0</c:v>
                </c:pt>
                <c:pt idx="4">
                  <c:v>10701962</c:v>
                </c:pt>
                <c:pt idx="5">
                  <c:v>68802</c:v>
                </c:pt>
                <c:pt idx="6">
                  <c:v>1677</c:v>
                </c:pt>
                <c:pt idx="7">
                  <c:v>4212100</c:v>
                </c:pt>
                <c:pt idx="8">
                  <c:v>10226</c:v>
                </c:pt>
                <c:pt idx="9">
                  <c:v>80171</c:v>
                </c:pt>
                <c:pt idx="10">
                  <c:v>2940</c:v>
                </c:pt>
                <c:pt idx="11">
                  <c:v>0</c:v>
                </c:pt>
                <c:pt idx="12">
                  <c:v>261317</c:v>
                </c:pt>
                <c:pt idx="13">
                  <c:v>385021</c:v>
                </c:pt>
                <c:pt idx="14">
                  <c:v>353351</c:v>
                </c:pt>
                <c:pt idx="15">
                  <c:v>2193882</c:v>
                </c:pt>
                <c:pt idx="16">
                  <c:v>21527</c:v>
                </c:pt>
                <c:pt idx="17">
                  <c:v>5</c:v>
                </c:pt>
                <c:pt idx="18">
                  <c:v>0</c:v>
                </c:pt>
                <c:pt idx="19">
                  <c:v>2012</c:v>
                </c:pt>
                <c:pt idx="20">
                  <c:v>6900</c:v>
                </c:pt>
                <c:pt idx="21">
                  <c:v>123539</c:v>
                </c:pt>
                <c:pt idx="22">
                  <c:v>44423</c:v>
                </c:pt>
                <c:pt idx="23">
                  <c:v>0</c:v>
                </c:pt>
                <c:pt idx="24">
                  <c:v>89422</c:v>
                </c:pt>
                <c:pt idx="25">
                  <c:v>5116517</c:v>
                </c:pt>
                <c:pt idx="26">
                  <c:v>59590</c:v>
                </c:pt>
                <c:pt idx="2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8-48A4-B360-C96A9BBF4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1806699"/>
        <c:axId val="61495369"/>
      </c:barChart>
      <c:catAx>
        <c:axId val="618066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95369"/>
        <c:crosses val="autoZero"/>
        <c:auto val="1"/>
        <c:lblAlgn val="ctr"/>
        <c:lblOffset val="100"/>
        <c:noMultiLvlLbl val="0"/>
      </c:catAx>
      <c:valAx>
        <c:axId val="61495369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80669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5249</c:v>
                </c:pt>
                <c:pt idx="2">
                  <c:v>17</c:v>
                </c:pt>
                <c:pt idx="3">
                  <c:v>0</c:v>
                </c:pt>
                <c:pt idx="4">
                  <c:v>7326199</c:v>
                </c:pt>
                <c:pt idx="5">
                  <c:v>33663</c:v>
                </c:pt>
                <c:pt idx="6">
                  <c:v>10</c:v>
                </c:pt>
                <c:pt idx="7">
                  <c:v>2677494</c:v>
                </c:pt>
                <c:pt idx="8">
                  <c:v>9309</c:v>
                </c:pt>
                <c:pt idx="9">
                  <c:v>2838</c:v>
                </c:pt>
                <c:pt idx="10">
                  <c:v>15624</c:v>
                </c:pt>
                <c:pt idx="11">
                  <c:v>0</c:v>
                </c:pt>
                <c:pt idx="12">
                  <c:v>627</c:v>
                </c:pt>
                <c:pt idx="13">
                  <c:v>57</c:v>
                </c:pt>
                <c:pt idx="14">
                  <c:v>18427</c:v>
                </c:pt>
                <c:pt idx="15">
                  <c:v>1747240</c:v>
                </c:pt>
                <c:pt idx="16">
                  <c:v>400212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269199</c:v>
                </c:pt>
                <c:pt idx="22">
                  <c:v>45460</c:v>
                </c:pt>
                <c:pt idx="23">
                  <c:v>0</c:v>
                </c:pt>
                <c:pt idx="24">
                  <c:v>0</c:v>
                </c:pt>
                <c:pt idx="25">
                  <c:v>4918211</c:v>
                </c:pt>
                <c:pt idx="26">
                  <c:v>37784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1-4CE0-B3B8-715469C6260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'Mercan. contene.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'Mercan. contene.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877</c:v>
                </c:pt>
                <c:pt idx="2">
                  <c:v>0</c:v>
                </c:pt>
                <c:pt idx="3">
                  <c:v>0</c:v>
                </c:pt>
                <c:pt idx="4">
                  <c:v>8209943</c:v>
                </c:pt>
                <c:pt idx="5">
                  <c:v>31790</c:v>
                </c:pt>
                <c:pt idx="6">
                  <c:v>0</c:v>
                </c:pt>
                <c:pt idx="7">
                  <c:v>3445522</c:v>
                </c:pt>
                <c:pt idx="8">
                  <c:v>10226</c:v>
                </c:pt>
                <c:pt idx="9">
                  <c:v>0</c:v>
                </c:pt>
                <c:pt idx="10">
                  <c:v>2940</c:v>
                </c:pt>
                <c:pt idx="11">
                  <c:v>0</c:v>
                </c:pt>
                <c:pt idx="12">
                  <c:v>289</c:v>
                </c:pt>
                <c:pt idx="13">
                  <c:v>8</c:v>
                </c:pt>
                <c:pt idx="14">
                  <c:v>27108</c:v>
                </c:pt>
                <c:pt idx="15">
                  <c:v>1628271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118228</c:v>
                </c:pt>
                <c:pt idx="22">
                  <c:v>38991</c:v>
                </c:pt>
                <c:pt idx="23">
                  <c:v>0</c:v>
                </c:pt>
                <c:pt idx="24">
                  <c:v>0</c:v>
                </c:pt>
                <c:pt idx="25">
                  <c:v>5055479</c:v>
                </c:pt>
                <c:pt idx="26">
                  <c:v>26225</c:v>
                </c:pt>
                <c:pt idx="2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1-4CE0-B3B8-715469C62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06824"/>
        <c:axId val="64254538"/>
      </c:barChart>
      <c:catAx>
        <c:axId val="7806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254538"/>
        <c:crosses val="autoZero"/>
        <c:auto val="1"/>
        <c:lblAlgn val="ctr"/>
        <c:lblOffset val="100"/>
        <c:noMultiLvlLbl val="0"/>
      </c:catAx>
      <c:valAx>
        <c:axId val="64254538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0682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'Ro-Ro'!$E$7:$E$34</c:f>
              <c:numCache>
                <c:formatCode>#,##0</c:formatCode>
                <c:ptCount val="28"/>
                <c:pt idx="0">
                  <c:v>0</c:v>
                </c:pt>
                <c:pt idx="1">
                  <c:v>12460</c:v>
                </c:pt>
                <c:pt idx="2">
                  <c:v>165306</c:v>
                </c:pt>
                <c:pt idx="3">
                  <c:v>0</c:v>
                </c:pt>
                <c:pt idx="4">
                  <c:v>2253606</c:v>
                </c:pt>
                <c:pt idx="5">
                  <c:v>165204</c:v>
                </c:pt>
                <c:pt idx="6">
                  <c:v>2213329</c:v>
                </c:pt>
                <c:pt idx="7">
                  <c:v>1737337</c:v>
                </c:pt>
                <c:pt idx="8">
                  <c:v>194871</c:v>
                </c:pt>
                <c:pt idx="9">
                  <c:v>0</c:v>
                </c:pt>
                <c:pt idx="10">
                  <c:v>0</c:v>
                </c:pt>
                <c:pt idx="11">
                  <c:v>96809</c:v>
                </c:pt>
                <c:pt idx="12">
                  <c:v>3743</c:v>
                </c:pt>
                <c:pt idx="13">
                  <c:v>0</c:v>
                </c:pt>
                <c:pt idx="14">
                  <c:v>95188</c:v>
                </c:pt>
                <c:pt idx="15">
                  <c:v>920438</c:v>
                </c:pt>
                <c:pt idx="16">
                  <c:v>68995</c:v>
                </c:pt>
                <c:pt idx="17">
                  <c:v>0</c:v>
                </c:pt>
                <c:pt idx="18">
                  <c:v>77484</c:v>
                </c:pt>
                <c:pt idx="19">
                  <c:v>113896</c:v>
                </c:pt>
                <c:pt idx="20">
                  <c:v>75384</c:v>
                </c:pt>
                <c:pt idx="21">
                  <c:v>805610</c:v>
                </c:pt>
                <c:pt idx="22">
                  <c:v>316695</c:v>
                </c:pt>
                <c:pt idx="23">
                  <c:v>29119</c:v>
                </c:pt>
                <c:pt idx="24">
                  <c:v>64745</c:v>
                </c:pt>
                <c:pt idx="25">
                  <c:v>2106079</c:v>
                </c:pt>
                <c:pt idx="26">
                  <c:v>198046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9-481C-B6E1-E5E25EC171FB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'Ro-Ro'!$A$7:$A$34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'Ro-Ro'!$D$7:$D$34</c:f>
              <c:numCache>
                <c:formatCode>#,##0</c:formatCode>
                <c:ptCount val="28"/>
                <c:pt idx="0">
                  <c:v>0</c:v>
                </c:pt>
                <c:pt idx="1">
                  <c:v>7119</c:v>
                </c:pt>
                <c:pt idx="2">
                  <c:v>125914</c:v>
                </c:pt>
                <c:pt idx="3">
                  <c:v>0</c:v>
                </c:pt>
                <c:pt idx="4">
                  <c:v>2146591</c:v>
                </c:pt>
                <c:pt idx="5">
                  <c:v>133692</c:v>
                </c:pt>
                <c:pt idx="6">
                  <c:v>2067408</c:v>
                </c:pt>
                <c:pt idx="7">
                  <c:v>1786128</c:v>
                </c:pt>
                <c:pt idx="8">
                  <c:v>105651</c:v>
                </c:pt>
                <c:pt idx="9">
                  <c:v>0</c:v>
                </c:pt>
                <c:pt idx="10">
                  <c:v>11770</c:v>
                </c:pt>
                <c:pt idx="11">
                  <c:v>93215</c:v>
                </c:pt>
                <c:pt idx="12">
                  <c:v>1741</c:v>
                </c:pt>
                <c:pt idx="13">
                  <c:v>0</c:v>
                </c:pt>
                <c:pt idx="14">
                  <c:v>114777</c:v>
                </c:pt>
                <c:pt idx="15">
                  <c:v>811713</c:v>
                </c:pt>
                <c:pt idx="16">
                  <c:v>120068</c:v>
                </c:pt>
                <c:pt idx="17">
                  <c:v>0</c:v>
                </c:pt>
                <c:pt idx="18">
                  <c:v>74159</c:v>
                </c:pt>
                <c:pt idx="19">
                  <c:v>88885</c:v>
                </c:pt>
                <c:pt idx="20">
                  <c:v>101214</c:v>
                </c:pt>
                <c:pt idx="21">
                  <c:v>805313</c:v>
                </c:pt>
                <c:pt idx="22">
                  <c:v>404897</c:v>
                </c:pt>
                <c:pt idx="23">
                  <c:v>30454</c:v>
                </c:pt>
                <c:pt idx="24">
                  <c:v>56103</c:v>
                </c:pt>
                <c:pt idx="25">
                  <c:v>2160868</c:v>
                </c:pt>
                <c:pt idx="26">
                  <c:v>294300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9-481C-B6E1-E5E25EC17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694387"/>
        <c:axId val="5520794"/>
      </c:barChart>
      <c:catAx>
        <c:axId val="6369438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20794"/>
        <c:crosses val="autoZero"/>
        <c:auto val="1"/>
        <c:lblAlgn val="ctr"/>
        <c:lblOffset val="100"/>
        <c:noMultiLvlLbl val="0"/>
      </c:catAx>
      <c:valAx>
        <c:axId val="552079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69438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UTIS'!$E$7:$E$34</c:f>
              <c:numCache>
                <c:formatCode>#,##0</c:formatCode>
                <c:ptCount val="28"/>
                <c:pt idx="0">
                  <c:v>0</c:v>
                </c:pt>
                <c:pt idx="1">
                  <c:v>176</c:v>
                </c:pt>
                <c:pt idx="2">
                  <c:v>8717</c:v>
                </c:pt>
                <c:pt idx="3">
                  <c:v>0</c:v>
                </c:pt>
                <c:pt idx="4">
                  <c:v>93146</c:v>
                </c:pt>
                <c:pt idx="5">
                  <c:v>5868</c:v>
                </c:pt>
                <c:pt idx="6">
                  <c:v>100071</c:v>
                </c:pt>
                <c:pt idx="7">
                  <c:v>61350</c:v>
                </c:pt>
                <c:pt idx="8">
                  <c:v>7362</c:v>
                </c:pt>
                <c:pt idx="9">
                  <c:v>0</c:v>
                </c:pt>
                <c:pt idx="10">
                  <c:v>0</c:v>
                </c:pt>
                <c:pt idx="11">
                  <c:v>5543</c:v>
                </c:pt>
                <c:pt idx="12">
                  <c:v>0</c:v>
                </c:pt>
                <c:pt idx="13">
                  <c:v>0</c:v>
                </c:pt>
                <c:pt idx="14">
                  <c:v>4883</c:v>
                </c:pt>
                <c:pt idx="15">
                  <c:v>56581</c:v>
                </c:pt>
                <c:pt idx="16">
                  <c:v>3664</c:v>
                </c:pt>
                <c:pt idx="17">
                  <c:v>0</c:v>
                </c:pt>
                <c:pt idx="18">
                  <c:v>4959</c:v>
                </c:pt>
                <c:pt idx="19">
                  <c:v>4621</c:v>
                </c:pt>
                <c:pt idx="20">
                  <c:v>443</c:v>
                </c:pt>
                <c:pt idx="21">
                  <c:v>48974</c:v>
                </c:pt>
                <c:pt idx="22">
                  <c:v>7064</c:v>
                </c:pt>
                <c:pt idx="23">
                  <c:v>1489</c:v>
                </c:pt>
                <c:pt idx="24">
                  <c:v>0</c:v>
                </c:pt>
                <c:pt idx="25">
                  <c:v>80207</c:v>
                </c:pt>
                <c:pt idx="26">
                  <c:v>2787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7-4CF7-88FA-6129A2ECC02A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'Ro-Ro UTIS'!$A$7:$A$34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'Ro-Ro UTIS'!$D$7:$D$34</c:f>
              <c:numCache>
                <c:formatCode>#,##0</c:formatCode>
                <c:ptCount val="28"/>
                <c:pt idx="0">
                  <c:v>0</c:v>
                </c:pt>
                <c:pt idx="1">
                  <c:v>232</c:v>
                </c:pt>
                <c:pt idx="2">
                  <c:v>6681</c:v>
                </c:pt>
                <c:pt idx="3">
                  <c:v>0</c:v>
                </c:pt>
                <c:pt idx="4">
                  <c:v>90275</c:v>
                </c:pt>
                <c:pt idx="5">
                  <c:v>4349</c:v>
                </c:pt>
                <c:pt idx="6">
                  <c:v>96282</c:v>
                </c:pt>
                <c:pt idx="7">
                  <c:v>63898</c:v>
                </c:pt>
                <c:pt idx="8">
                  <c:v>3723</c:v>
                </c:pt>
                <c:pt idx="9">
                  <c:v>0</c:v>
                </c:pt>
                <c:pt idx="10">
                  <c:v>0</c:v>
                </c:pt>
                <c:pt idx="11">
                  <c:v>5580</c:v>
                </c:pt>
                <c:pt idx="12">
                  <c:v>4</c:v>
                </c:pt>
                <c:pt idx="13">
                  <c:v>0</c:v>
                </c:pt>
                <c:pt idx="14">
                  <c:v>5652</c:v>
                </c:pt>
                <c:pt idx="15">
                  <c:v>55300</c:v>
                </c:pt>
                <c:pt idx="16">
                  <c:v>5884</c:v>
                </c:pt>
                <c:pt idx="17">
                  <c:v>0</c:v>
                </c:pt>
                <c:pt idx="18">
                  <c:v>4894</c:v>
                </c:pt>
                <c:pt idx="19">
                  <c:v>3708</c:v>
                </c:pt>
                <c:pt idx="20">
                  <c:v>581</c:v>
                </c:pt>
                <c:pt idx="21">
                  <c:v>51076</c:v>
                </c:pt>
                <c:pt idx="22">
                  <c:v>10765</c:v>
                </c:pt>
                <c:pt idx="23">
                  <c:v>1432</c:v>
                </c:pt>
                <c:pt idx="24">
                  <c:v>0</c:v>
                </c:pt>
                <c:pt idx="25">
                  <c:v>79853</c:v>
                </c:pt>
                <c:pt idx="26">
                  <c:v>4130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7-4CF7-88FA-6129A2ECC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207076"/>
        <c:axId val="25215544"/>
      </c:barChart>
      <c:catAx>
        <c:axId val="622070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15544"/>
        <c:crosses val="autoZero"/>
        <c:auto val="1"/>
        <c:lblAlgn val="ctr"/>
        <c:lblOffset val="100"/>
        <c:noMultiLvlLbl val="0"/>
      </c:catAx>
      <c:valAx>
        <c:axId val="2521554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20707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TEUS!$E$7:$E$34</c:f>
              <c:numCache>
                <c:formatCode>#,##0</c:formatCode>
                <c:ptCount val="28"/>
                <c:pt idx="0">
                  <c:v>2</c:v>
                </c:pt>
                <c:pt idx="1">
                  <c:v>32223.25</c:v>
                </c:pt>
                <c:pt idx="2">
                  <c:v>3287</c:v>
                </c:pt>
                <c:pt idx="3">
                  <c:v>0</c:v>
                </c:pt>
                <c:pt idx="4">
                  <c:v>690794</c:v>
                </c:pt>
                <c:pt idx="5">
                  <c:v>35411.75</c:v>
                </c:pt>
                <c:pt idx="6">
                  <c:v>12244</c:v>
                </c:pt>
                <c:pt idx="7">
                  <c:v>599206</c:v>
                </c:pt>
                <c:pt idx="8">
                  <c:v>66090.25</c:v>
                </c:pt>
                <c:pt idx="9">
                  <c:v>6925</c:v>
                </c:pt>
                <c:pt idx="10">
                  <c:v>14488</c:v>
                </c:pt>
                <c:pt idx="11">
                  <c:v>912</c:v>
                </c:pt>
                <c:pt idx="12">
                  <c:v>2189.5</c:v>
                </c:pt>
                <c:pt idx="13">
                  <c:v>10810</c:v>
                </c:pt>
                <c:pt idx="14">
                  <c:v>17656.5</c:v>
                </c:pt>
                <c:pt idx="15">
                  <c:v>235358</c:v>
                </c:pt>
                <c:pt idx="16">
                  <c:v>41163.25</c:v>
                </c:pt>
                <c:pt idx="17">
                  <c:v>6894.25</c:v>
                </c:pt>
                <c:pt idx="18">
                  <c:v>821</c:v>
                </c:pt>
                <c:pt idx="19">
                  <c:v>6</c:v>
                </c:pt>
                <c:pt idx="20">
                  <c:v>0</c:v>
                </c:pt>
                <c:pt idx="21">
                  <c:v>93845</c:v>
                </c:pt>
                <c:pt idx="22">
                  <c:v>22385</c:v>
                </c:pt>
                <c:pt idx="23">
                  <c:v>24973.25</c:v>
                </c:pt>
                <c:pt idx="24">
                  <c:v>2135</c:v>
                </c:pt>
                <c:pt idx="25">
                  <c:v>863894</c:v>
                </c:pt>
                <c:pt idx="26">
                  <c:v>42660</c:v>
                </c:pt>
                <c:pt idx="27">
                  <c:v>5044.25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719-9577-B5C7A17B8D2F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TEUS!$A$7:$A$34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TEUS!$D$7:$D$34</c:f>
              <c:numCache>
                <c:formatCode>#,##0</c:formatCode>
                <c:ptCount val="28"/>
                <c:pt idx="0">
                  <c:v>0</c:v>
                </c:pt>
                <c:pt idx="1">
                  <c:v>24873.5</c:v>
                </c:pt>
                <c:pt idx="2">
                  <c:v>2171.75</c:v>
                </c:pt>
                <c:pt idx="3">
                  <c:v>0</c:v>
                </c:pt>
                <c:pt idx="4">
                  <c:v>775352</c:v>
                </c:pt>
                <c:pt idx="5">
                  <c:v>32623</c:v>
                </c:pt>
                <c:pt idx="6">
                  <c:v>12756</c:v>
                </c:pt>
                <c:pt idx="7">
                  <c:v>603894.25</c:v>
                </c:pt>
                <c:pt idx="8">
                  <c:v>70801</c:v>
                </c:pt>
                <c:pt idx="9">
                  <c:v>6007</c:v>
                </c:pt>
                <c:pt idx="10">
                  <c:v>10252.25</c:v>
                </c:pt>
                <c:pt idx="11">
                  <c:v>951</c:v>
                </c:pt>
                <c:pt idx="12">
                  <c:v>1764.5</c:v>
                </c:pt>
                <c:pt idx="13">
                  <c:v>10255</c:v>
                </c:pt>
                <c:pt idx="14">
                  <c:v>17201.5</c:v>
                </c:pt>
                <c:pt idx="15">
                  <c:v>212272</c:v>
                </c:pt>
                <c:pt idx="16">
                  <c:v>3587</c:v>
                </c:pt>
                <c:pt idx="17">
                  <c:v>6666.25</c:v>
                </c:pt>
                <c:pt idx="18">
                  <c:v>955.5</c:v>
                </c:pt>
                <c:pt idx="19">
                  <c:v>63.5</c:v>
                </c:pt>
                <c:pt idx="20">
                  <c:v>0</c:v>
                </c:pt>
                <c:pt idx="21">
                  <c:v>79848</c:v>
                </c:pt>
                <c:pt idx="22">
                  <c:v>19012.5</c:v>
                </c:pt>
                <c:pt idx="23">
                  <c:v>23737.75</c:v>
                </c:pt>
                <c:pt idx="24">
                  <c:v>1612</c:v>
                </c:pt>
                <c:pt idx="25">
                  <c:v>782903</c:v>
                </c:pt>
                <c:pt idx="26">
                  <c:v>37353</c:v>
                </c:pt>
                <c:pt idx="27">
                  <c:v>5633.75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4-4719-9577-B5C7A17B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86147"/>
        <c:axId val="54962419"/>
      </c:barChart>
      <c:catAx>
        <c:axId val="768614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962419"/>
        <c:crosses val="autoZero"/>
        <c:auto val="1"/>
        <c:lblAlgn val="ctr"/>
        <c:lblOffset val="100"/>
        <c:noMultiLvlLbl val="0"/>
      </c:catAx>
      <c:valAx>
        <c:axId val="54962419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8614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tránsito'!$E$7:$E$34</c:f>
              <c:numCache>
                <c:formatCode>#,##0</c:formatCode>
                <c:ptCount val="28"/>
                <c:pt idx="0">
                  <c:v>0</c:v>
                </c:pt>
                <c:pt idx="1">
                  <c:v>530</c:v>
                </c:pt>
                <c:pt idx="2">
                  <c:v>8</c:v>
                </c:pt>
                <c:pt idx="3">
                  <c:v>0</c:v>
                </c:pt>
                <c:pt idx="4">
                  <c:v>595977</c:v>
                </c:pt>
                <c:pt idx="5">
                  <c:v>2938.75</c:v>
                </c:pt>
                <c:pt idx="6">
                  <c:v>4</c:v>
                </c:pt>
                <c:pt idx="7">
                  <c:v>243773</c:v>
                </c:pt>
                <c:pt idx="8">
                  <c:v>842.75</c:v>
                </c:pt>
                <c:pt idx="9">
                  <c:v>386</c:v>
                </c:pt>
                <c:pt idx="10">
                  <c:v>1695.75</c:v>
                </c:pt>
                <c:pt idx="11">
                  <c:v>0</c:v>
                </c:pt>
                <c:pt idx="12">
                  <c:v>114.25</c:v>
                </c:pt>
                <c:pt idx="13">
                  <c:v>5</c:v>
                </c:pt>
                <c:pt idx="14">
                  <c:v>1530.25</c:v>
                </c:pt>
                <c:pt idx="15">
                  <c:v>137107</c:v>
                </c:pt>
                <c:pt idx="16">
                  <c:v>37521.25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21812</c:v>
                </c:pt>
                <c:pt idx="22">
                  <c:v>3671.25</c:v>
                </c:pt>
                <c:pt idx="23">
                  <c:v>0</c:v>
                </c:pt>
                <c:pt idx="24">
                  <c:v>0</c:v>
                </c:pt>
                <c:pt idx="25">
                  <c:v>399191</c:v>
                </c:pt>
                <c:pt idx="26">
                  <c:v>2741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5-4873-8549-5D52A0BDBFE0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tránsito'!$A$7:$A$34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tránsito'!$D$7:$D$34</c:f>
              <c:numCache>
                <c:formatCode>#,##0</c:formatCode>
                <c:ptCount val="28"/>
                <c:pt idx="0">
                  <c:v>0</c:v>
                </c:pt>
                <c:pt idx="1">
                  <c:v>94</c:v>
                </c:pt>
                <c:pt idx="2">
                  <c:v>0</c:v>
                </c:pt>
                <c:pt idx="3">
                  <c:v>0</c:v>
                </c:pt>
                <c:pt idx="4">
                  <c:v>648815</c:v>
                </c:pt>
                <c:pt idx="5">
                  <c:v>2905.25</c:v>
                </c:pt>
                <c:pt idx="6">
                  <c:v>0</c:v>
                </c:pt>
                <c:pt idx="7">
                  <c:v>292704</c:v>
                </c:pt>
                <c:pt idx="8">
                  <c:v>812.75</c:v>
                </c:pt>
                <c:pt idx="9">
                  <c:v>0</c:v>
                </c:pt>
                <c:pt idx="10">
                  <c:v>150</c:v>
                </c:pt>
                <c:pt idx="11">
                  <c:v>0</c:v>
                </c:pt>
                <c:pt idx="12">
                  <c:v>38.75</c:v>
                </c:pt>
                <c:pt idx="13">
                  <c:v>4</c:v>
                </c:pt>
                <c:pt idx="14">
                  <c:v>2097</c:v>
                </c:pt>
                <c:pt idx="15">
                  <c:v>117696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6493</c:v>
                </c:pt>
                <c:pt idx="22">
                  <c:v>3508.75</c:v>
                </c:pt>
                <c:pt idx="23">
                  <c:v>0</c:v>
                </c:pt>
                <c:pt idx="24">
                  <c:v>0</c:v>
                </c:pt>
                <c:pt idx="25">
                  <c:v>402628</c:v>
                </c:pt>
                <c:pt idx="26">
                  <c:v>3706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5-4873-8549-5D52A0BD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816177"/>
        <c:axId val="33926544"/>
      </c:barChart>
      <c:catAx>
        <c:axId val="3181617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926544"/>
        <c:crosses val="autoZero"/>
        <c:auto val="1"/>
        <c:lblAlgn val="ctr"/>
        <c:lblOffset val="100"/>
        <c:noMultiLvlLbl val="0"/>
      </c:catAx>
      <c:valAx>
        <c:axId val="3392654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1617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nacional'!$E$7:$E$34</c:f>
              <c:numCache>
                <c:formatCode>#,##0</c:formatCode>
                <c:ptCount val="28"/>
                <c:pt idx="0">
                  <c:v>0</c:v>
                </c:pt>
                <c:pt idx="1">
                  <c:v>24917.25</c:v>
                </c:pt>
                <c:pt idx="2">
                  <c:v>723</c:v>
                </c:pt>
                <c:pt idx="3">
                  <c:v>0</c:v>
                </c:pt>
                <c:pt idx="4">
                  <c:v>0</c:v>
                </c:pt>
                <c:pt idx="5">
                  <c:v>27816</c:v>
                </c:pt>
                <c:pt idx="6">
                  <c:v>12224</c:v>
                </c:pt>
                <c:pt idx="7">
                  <c:v>35813</c:v>
                </c:pt>
                <c:pt idx="8">
                  <c:v>3039</c:v>
                </c:pt>
                <c:pt idx="9">
                  <c:v>1563</c:v>
                </c:pt>
                <c:pt idx="10">
                  <c:v>532</c:v>
                </c:pt>
                <c:pt idx="11">
                  <c:v>887</c:v>
                </c:pt>
                <c:pt idx="12">
                  <c:v>453.75</c:v>
                </c:pt>
                <c:pt idx="13">
                  <c:v>1793</c:v>
                </c:pt>
                <c:pt idx="14">
                  <c:v>14522.5</c:v>
                </c:pt>
                <c:pt idx="15">
                  <c:v>84439</c:v>
                </c:pt>
                <c:pt idx="16">
                  <c:v>1170.5</c:v>
                </c:pt>
                <c:pt idx="17">
                  <c:v>1181.5</c:v>
                </c:pt>
                <c:pt idx="18">
                  <c:v>821</c:v>
                </c:pt>
                <c:pt idx="19">
                  <c:v>0</c:v>
                </c:pt>
                <c:pt idx="20">
                  <c:v>0</c:v>
                </c:pt>
                <c:pt idx="21">
                  <c:v>62948</c:v>
                </c:pt>
                <c:pt idx="22">
                  <c:v>3672.5</c:v>
                </c:pt>
                <c:pt idx="23">
                  <c:v>24738.25</c:v>
                </c:pt>
                <c:pt idx="24">
                  <c:v>0</c:v>
                </c:pt>
                <c:pt idx="25">
                  <c:v>33146</c:v>
                </c:pt>
                <c:pt idx="26">
                  <c:v>1967</c:v>
                </c:pt>
                <c:pt idx="27">
                  <c:v>4317.5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5-4040-8761-9E0FE1E83125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nacional'!$A$7:$A$34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nacional'!$D$7:$D$34</c:f>
              <c:numCache>
                <c:formatCode>#,##0</c:formatCode>
                <c:ptCount val="28"/>
                <c:pt idx="0">
                  <c:v>0</c:v>
                </c:pt>
                <c:pt idx="1">
                  <c:v>20705</c:v>
                </c:pt>
                <c:pt idx="2">
                  <c:v>690.75</c:v>
                </c:pt>
                <c:pt idx="3">
                  <c:v>0</c:v>
                </c:pt>
                <c:pt idx="4">
                  <c:v>0</c:v>
                </c:pt>
                <c:pt idx="5">
                  <c:v>25078.25</c:v>
                </c:pt>
                <c:pt idx="6">
                  <c:v>12756</c:v>
                </c:pt>
                <c:pt idx="7">
                  <c:v>35207.25</c:v>
                </c:pt>
                <c:pt idx="8">
                  <c:v>3010.75</c:v>
                </c:pt>
                <c:pt idx="9">
                  <c:v>1450</c:v>
                </c:pt>
                <c:pt idx="10">
                  <c:v>978.75</c:v>
                </c:pt>
                <c:pt idx="11">
                  <c:v>905</c:v>
                </c:pt>
                <c:pt idx="12">
                  <c:v>295</c:v>
                </c:pt>
                <c:pt idx="13">
                  <c:v>968</c:v>
                </c:pt>
                <c:pt idx="14">
                  <c:v>13294.75</c:v>
                </c:pt>
                <c:pt idx="15">
                  <c:v>81941</c:v>
                </c:pt>
                <c:pt idx="16">
                  <c:v>1133</c:v>
                </c:pt>
                <c:pt idx="17">
                  <c:v>359.75</c:v>
                </c:pt>
                <c:pt idx="18">
                  <c:v>951.5</c:v>
                </c:pt>
                <c:pt idx="19">
                  <c:v>0</c:v>
                </c:pt>
                <c:pt idx="20">
                  <c:v>0</c:v>
                </c:pt>
                <c:pt idx="21">
                  <c:v>63541</c:v>
                </c:pt>
                <c:pt idx="22">
                  <c:v>3776</c:v>
                </c:pt>
                <c:pt idx="23">
                  <c:v>23521.75</c:v>
                </c:pt>
                <c:pt idx="24">
                  <c:v>0</c:v>
                </c:pt>
                <c:pt idx="25">
                  <c:v>30999</c:v>
                </c:pt>
                <c:pt idx="26">
                  <c:v>2935</c:v>
                </c:pt>
                <c:pt idx="27">
                  <c:v>4647.25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5-4040-8761-9E0FE1E8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220381"/>
        <c:axId val="50900925"/>
      </c:barChart>
      <c:catAx>
        <c:axId val="1722038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00925"/>
        <c:crosses val="autoZero"/>
        <c:auto val="1"/>
        <c:lblAlgn val="ctr"/>
        <c:lblOffset val="100"/>
        <c:noMultiLvlLbl val="0"/>
      </c:catAx>
      <c:valAx>
        <c:axId val="5090092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22038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exterior'!$E$7:$E$34</c:f>
              <c:numCache>
                <c:formatCode>#,##0</c:formatCode>
                <c:ptCount val="28"/>
                <c:pt idx="0">
                  <c:v>2</c:v>
                </c:pt>
                <c:pt idx="1">
                  <c:v>6776</c:v>
                </c:pt>
                <c:pt idx="2">
                  <c:v>2556</c:v>
                </c:pt>
                <c:pt idx="3">
                  <c:v>0</c:v>
                </c:pt>
                <c:pt idx="4">
                  <c:v>94817</c:v>
                </c:pt>
                <c:pt idx="5">
                  <c:v>4657</c:v>
                </c:pt>
                <c:pt idx="6">
                  <c:v>16</c:v>
                </c:pt>
                <c:pt idx="7">
                  <c:v>319620</c:v>
                </c:pt>
                <c:pt idx="8">
                  <c:v>62208.5</c:v>
                </c:pt>
                <c:pt idx="9">
                  <c:v>4976</c:v>
                </c:pt>
                <c:pt idx="10">
                  <c:v>12260.25</c:v>
                </c:pt>
                <c:pt idx="11">
                  <c:v>25</c:v>
                </c:pt>
                <c:pt idx="12">
                  <c:v>1621.5</c:v>
                </c:pt>
                <c:pt idx="13">
                  <c:v>9012</c:v>
                </c:pt>
                <c:pt idx="14">
                  <c:v>1603.75</c:v>
                </c:pt>
                <c:pt idx="15">
                  <c:v>13812</c:v>
                </c:pt>
                <c:pt idx="16">
                  <c:v>2471.5</c:v>
                </c:pt>
                <c:pt idx="17">
                  <c:v>5711.75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9085</c:v>
                </c:pt>
                <c:pt idx="22">
                  <c:v>15041.25</c:v>
                </c:pt>
                <c:pt idx="23">
                  <c:v>235</c:v>
                </c:pt>
                <c:pt idx="24">
                  <c:v>2135</c:v>
                </c:pt>
                <c:pt idx="25">
                  <c:v>431557</c:v>
                </c:pt>
                <c:pt idx="26">
                  <c:v>37952</c:v>
                </c:pt>
                <c:pt idx="27">
                  <c:v>726.75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F-468E-AFC3-94BA895CAC3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'TEUS exterior'!$A$7:$A$34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'TEUS exterior'!$D$7:$D$34</c:f>
              <c:numCache>
                <c:formatCode>#,##0</c:formatCode>
                <c:ptCount val="28"/>
                <c:pt idx="0">
                  <c:v>0</c:v>
                </c:pt>
                <c:pt idx="1">
                  <c:v>4074.5</c:v>
                </c:pt>
                <c:pt idx="2">
                  <c:v>1481</c:v>
                </c:pt>
                <c:pt idx="3">
                  <c:v>0</c:v>
                </c:pt>
                <c:pt idx="4">
                  <c:v>126537</c:v>
                </c:pt>
                <c:pt idx="5">
                  <c:v>4639.5</c:v>
                </c:pt>
                <c:pt idx="6">
                  <c:v>0</c:v>
                </c:pt>
                <c:pt idx="7">
                  <c:v>275983</c:v>
                </c:pt>
                <c:pt idx="8">
                  <c:v>66977.5</c:v>
                </c:pt>
                <c:pt idx="9">
                  <c:v>4557</c:v>
                </c:pt>
                <c:pt idx="10">
                  <c:v>9123.5</c:v>
                </c:pt>
                <c:pt idx="11">
                  <c:v>46</c:v>
                </c:pt>
                <c:pt idx="12">
                  <c:v>1430.75</c:v>
                </c:pt>
                <c:pt idx="13">
                  <c:v>9283</c:v>
                </c:pt>
                <c:pt idx="14">
                  <c:v>1809.75</c:v>
                </c:pt>
                <c:pt idx="15">
                  <c:v>12635</c:v>
                </c:pt>
                <c:pt idx="16">
                  <c:v>2451</c:v>
                </c:pt>
                <c:pt idx="17">
                  <c:v>6305.5</c:v>
                </c:pt>
                <c:pt idx="18">
                  <c:v>4</c:v>
                </c:pt>
                <c:pt idx="19">
                  <c:v>63.5</c:v>
                </c:pt>
                <c:pt idx="20">
                  <c:v>0</c:v>
                </c:pt>
                <c:pt idx="21">
                  <c:v>9814</c:v>
                </c:pt>
                <c:pt idx="22">
                  <c:v>11727.75</c:v>
                </c:pt>
                <c:pt idx="23">
                  <c:v>216</c:v>
                </c:pt>
                <c:pt idx="24">
                  <c:v>1612</c:v>
                </c:pt>
                <c:pt idx="25">
                  <c:v>349276</c:v>
                </c:pt>
                <c:pt idx="26">
                  <c:v>30712</c:v>
                </c:pt>
                <c:pt idx="27">
                  <c:v>978.5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F-468E-AFC3-94BA895C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057176"/>
        <c:axId val="3027828"/>
      </c:barChart>
      <c:catAx>
        <c:axId val="27057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27828"/>
        <c:crosses val="autoZero"/>
        <c:auto val="1"/>
        <c:lblAlgn val="ctr"/>
        <c:lblOffset val="100"/>
        <c:noMultiLvlLbl val="0"/>
      </c:catAx>
      <c:valAx>
        <c:axId val="3027828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05717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número'!$E$7:$E$34</c:f>
              <c:numCache>
                <c:formatCode>#,##0</c:formatCode>
                <c:ptCount val="28"/>
                <c:pt idx="0">
                  <c:v>159</c:v>
                </c:pt>
                <c:pt idx="1">
                  <c:v>115</c:v>
                </c:pt>
                <c:pt idx="2">
                  <c:v>197</c:v>
                </c:pt>
                <c:pt idx="3">
                  <c:v>131</c:v>
                </c:pt>
                <c:pt idx="4">
                  <c:v>4654</c:v>
                </c:pt>
                <c:pt idx="5">
                  <c:v>243</c:v>
                </c:pt>
                <c:pt idx="6">
                  <c:v>5827</c:v>
                </c:pt>
                <c:pt idx="7">
                  <c:v>1112</c:v>
                </c:pt>
                <c:pt idx="8">
                  <c:v>381</c:v>
                </c:pt>
                <c:pt idx="9">
                  <c:v>319</c:v>
                </c:pt>
                <c:pt idx="10">
                  <c:v>207</c:v>
                </c:pt>
                <c:pt idx="11">
                  <c:v>1645</c:v>
                </c:pt>
                <c:pt idx="12">
                  <c:v>120</c:v>
                </c:pt>
                <c:pt idx="13">
                  <c:v>173</c:v>
                </c:pt>
                <c:pt idx="14">
                  <c:v>325</c:v>
                </c:pt>
                <c:pt idx="15">
                  <c:v>2441</c:v>
                </c:pt>
                <c:pt idx="16">
                  <c:v>162</c:v>
                </c:pt>
                <c:pt idx="17">
                  <c:v>75</c:v>
                </c:pt>
                <c:pt idx="18">
                  <c:v>122</c:v>
                </c:pt>
                <c:pt idx="19">
                  <c:v>133</c:v>
                </c:pt>
                <c:pt idx="20">
                  <c:v>139</c:v>
                </c:pt>
                <c:pt idx="21">
                  <c:v>2885</c:v>
                </c:pt>
                <c:pt idx="22">
                  <c:v>227</c:v>
                </c:pt>
                <c:pt idx="23">
                  <c:v>138</c:v>
                </c:pt>
                <c:pt idx="24">
                  <c:v>332</c:v>
                </c:pt>
                <c:pt idx="25">
                  <c:v>1049</c:v>
                </c:pt>
                <c:pt idx="26">
                  <c:v>238</c:v>
                </c:pt>
                <c:pt idx="2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E-4CEB-A03E-C97F0E5D8C1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'Buques número'!$A$7:$A$34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número'!$D$7:$D$34</c:f>
              <c:numCache>
                <c:formatCode>#,##0</c:formatCode>
                <c:ptCount val="28"/>
                <c:pt idx="0">
                  <c:v>152</c:v>
                </c:pt>
                <c:pt idx="1">
                  <c:v>109</c:v>
                </c:pt>
                <c:pt idx="2">
                  <c:v>259</c:v>
                </c:pt>
                <c:pt idx="3">
                  <c:v>110</c:v>
                </c:pt>
                <c:pt idx="4">
                  <c:v>4769</c:v>
                </c:pt>
                <c:pt idx="5">
                  <c:v>227</c:v>
                </c:pt>
                <c:pt idx="6">
                  <c:v>5765</c:v>
                </c:pt>
                <c:pt idx="7">
                  <c:v>1243</c:v>
                </c:pt>
                <c:pt idx="8">
                  <c:v>366</c:v>
                </c:pt>
                <c:pt idx="9">
                  <c:v>315</c:v>
                </c:pt>
                <c:pt idx="10">
                  <c:v>203</c:v>
                </c:pt>
                <c:pt idx="11">
                  <c:v>1588</c:v>
                </c:pt>
                <c:pt idx="12">
                  <c:v>115</c:v>
                </c:pt>
                <c:pt idx="13">
                  <c:v>165</c:v>
                </c:pt>
                <c:pt idx="14">
                  <c:v>369</c:v>
                </c:pt>
                <c:pt idx="15">
                  <c:v>2171</c:v>
                </c:pt>
                <c:pt idx="16">
                  <c:v>229</c:v>
                </c:pt>
                <c:pt idx="17">
                  <c:v>78</c:v>
                </c:pt>
                <c:pt idx="18">
                  <c:v>188</c:v>
                </c:pt>
                <c:pt idx="19">
                  <c:v>152</c:v>
                </c:pt>
                <c:pt idx="20">
                  <c:v>138</c:v>
                </c:pt>
                <c:pt idx="21">
                  <c:v>2752</c:v>
                </c:pt>
                <c:pt idx="22">
                  <c:v>233</c:v>
                </c:pt>
                <c:pt idx="23">
                  <c:v>141</c:v>
                </c:pt>
                <c:pt idx="24">
                  <c:v>363</c:v>
                </c:pt>
                <c:pt idx="25">
                  <c:v>1180</c:v>
                </c:pt>
                <c:pt idx="26">
                  <c:v>301</c:v>
                </c:pt>
                <c:pt idx="2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E-4CEB-A03E-C97F0E5D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47834"/>
        <c:axId val="58647810"/>
      </c:barChart>
      <c:catAx>
        <c:axId val="424783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7810"/>
        <c:crosses val="autoZero"/>
        <c:auto val="1"/>
        <c:lblAlgn val="ctr"/>
        <c:lblOffset val="100"/>
        <c:noMultiLvlLbl val="0"/>
      </c:catAx>
      <c:valAx>
        <c:axId val="5864781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4783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GT'!$E$7:$E$34</c:f>
              <c:numCache>
                <c:formatCode>#,##0</c:formatCode>
                <c:ptCount val="28"/>
                <c:pt idx="0">
                  <c:v>2720770</c:v>
                </c:pt>
                <c:pt idx="1">
                  <c:v>1366285</c:v>
                </c:pt>
                <c:pt idx="2">
                  <c:v>3658833</c:v>
                </c:pt>
                <c:pt idx="3">
                  <c:v>962524</c:v>
                </c:pt>
                <c:pt idx="4">
                  <c:v>86174513</c:v>
                </c:pt>
                <c:pt idx="5">
                  <c:v>3533064</c:v>
                </c:pt>
                <c:pt idx="6">
                  <c:v>31429524</c:v>
                </c:pt>
                <c:pt idx="7">
                  <c:v>44880592</c:v>
                </c:pt>
                <c:pt idx="8">
                  <c:v>7465343</c:v>
                </c:pt>
                <c:pt idx="9">
                  <c:v>6865123</c:v>
                </c:pt>
                <c:pt idx="10">
                  <c:v>3104379</c:v>
                </c:pt>
                <c:pt idx="11">
                  <c:v>12113653</c:v>
                </c:pt>
                <c:pt idx="12">
                  <c:v>1573488</c:v>
                </c:pt>
                <c:pt idx="13">
                  <c:v>2615538</c:v>
                </c:pt>
                <c:pt idx="14">
                  <c:v>5918006</c:v>
                </c:pt>
                <c:pt idx="15">
                  <c:v>61083630</c:v>
                </c:pt>
                <c:pt idx="16">
                  <c:v>7103062</c:v>
                </c:pt>
                <c:pt idx="17">
                  <c:v>600350</c:v>
                </c:pt>
                <c:pt idx="18">
                  <c:v>3436716</c:v>
                </c:pt>
                <c:pt idx="19">
                  <c:v>2073190</c:v>
                </c:pt>
                <c:pt idx="20">
                  <c:v>1016157</c:v>
                </c:pt>
                <c:pt idx="21">
                  <c:v>40835521</c:v>
                </c:pt>
                <c:pt idx="22">
                  <c:v>3884570</c:v>
                </c:pt>
                <c:pt idx="23">
                  <c:v>855744</c:v>
                </c:pt>
                <c:pt idx="24">
                  <c:v>6800377</c:v>
                </c:pt>
                <c:pt idx="25">
                  <c:v>40558723</c:v>
                </c:pt>
                <c:pt idx="26">
                  <c:v>6183967</c:v>
                </c:pt>
                <c:pt idx="27">
                  <c:v>438946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F-4206-8A10-BBCF0B8B4491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'Buques GT'!$A$7:$A$34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'Buques GT'!$D$7:$D$34</c:f>
              <c:numCache>
                <c:formatCode>#,##0</c:formatCode>
                <c:ptCount val="28"/>
                <c:pt idx="0">
                  <c:v>2741945</c:v>
                </c:pt>
                <c:pt idx="1">
                  <c:v>1212758</c:v>
                </c:pt>
                <c:pt idx="2">
                  <c:v>4019327</c:v>
                </c:pt>
                <c:pt idx="3">
                  <c:v>865558</c:v>
                </c:pt>
                <c:pt idx="4">
                  <c:v>93059537</c:v>
                </c:pt>
                <c:pt idx="5">
                  <c:v>4203110</c:v>
                </c:pt>
                <c:pt idx="6">
                  <c:v>33151536</c:v>
                </c:pt>
                <c:pt idx="7">
                  <c:v>48124439</c:v>
                </c:pt>
                <c:pt idx="8">
                  <c:v>7291316</c:v>
                </c:pt>
                <c:pt idx="9">
                  <c:v>6442094</c:v>
                </c:pt>
                <c:pt idx="10">
                  <c:v>2782022</c:v>
                </c:pt>
                <c:pt idx="11">
                  <c:v>10292324</c:v>
                </c:pt>
                <c:pt idx="12">
                  <c:v>1599175</c:v>
                </c:pt>
                <c:pt idx="13">
                  <c:v>2704384</c:v>
                </c:pt>
                <c:pt idx="14">
                  <c:v>6982619</c:v>
                </c:pt>
                <c:pt idx="15">
                  <c:v>53477833</c:v>
                </c:pt>
                <c:pt idx="16">
                  <c:v>6125582</c:v>
                </c:pt>
                <c:pt idx="17">
                  <c:v>524139</c:v>
                </c:pt>
                <c:pt idx="18">
                  <c:v>5344487</c:v>
                </c:pt>
                <c:pt idx="19">
                  <c:v>1883880</c:v>
                </c:pt>
                <c:pt idx="20">
                  <c:v>1106992</c:v>
                </c:pt>
                <c:pt idx="21">
                  <c:v>37947443</c:v>
                </c:pt>
                <c:pt idx="22">
                  <c:v>4508023</c:v>
                </c:pt>
                <c:pt idx="23">
                  <c:v>845192</c:v>
                </c:pt>
                <c:pt idx="24">
                  <c:v>6692859</c:v>
                </c:pt>
                <c:pt idx="25">
                  <c:v>44322732</c:v>
                </c:pt>
                <c:pt idx="26">
                  <c:v>6676373</c:v>
                </c:pt>
                <c:pt idx="27">
                  <c:v>427919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F-4206-8A10-BBCF0B8B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47984"/>
        <c:axId val="50773175"/>
      </c:barChart>
      <c:catAx>
        <c:axId val="22447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773175"/>
        <c:crosses val="autoZero"/>
        <c:auto val="1"/>
        <c:lblAlgn val="ctr"/>
        <c:lblOffset val="100"/>
        <c:noMultiLvlLbl val="0"/>
      </c:catAx>
      <c:valAx>
        <c:axId val="5077317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44798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Cruceros!$E$7:$E$34</c:f>
              <c:numCache>
                <c:formatCode>#,##0</c:formatCode>
                <c:ptCount val="28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24</c:v>
                </c:pt>
                <c:pt idx="7">
                  <c:v>42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217</c:v>
                </c:pt>
                <c:pt idx="16">
                  <c:v>14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171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15</c:v>
                </c:pt>
                <c:pt idx="26">
                  <c:v>8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6-4A50-99F9-0DBF01617224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Cruceros!$A$7:$A$34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Cruceros!$D$7:$D$34</c:f>
              <c:numCache>
                <c:formatCode>#,##0</c:formatCode>
                <c:ptCount val="28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26</c:v>
                </c:pt>
                <c:pt idx="7">
                  <c:v>38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152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11</c:v>
                </c:pt>
                <c:pt idx="26">
                  <c:v>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6-4A50-99F9-0DBF0161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548704"/>
        <c:axId val="51520897"/>
      </c:barChart>
      <c:catAx>
        <c:axId val="6254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520897"/>
        <c:crosses val="autoZero"/>
        <c:auto val="1"/>
        <c:lblAlgn val="ctr"/>
        <c:lblOffset val="100"/>
        <c:noMultiLvlLbl val="0"/>
      </c:catAx>
      <c:valAx>
        <c:axId val="5152089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4870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total'!$E$7:$E$34</c:f>
              <c:numCache>
                <c:formatCode>#,##0</c:formatCode>
                <c:ptCount val="28"/>
                <c:pt idx="0">
                  <c:v>11457</c:v>
                </c:pt>
                <c:pt idx="1">
                  <c:v>21934</c:v>
                </c:pt>
                <c:pt idx="2">
                  <c:v>68038</c:v>
                </c:pt>
                <c:pt idx="3">
                  <c:v>0</c:v>
                </c:pt>
                <c:pt idx="4">
                  <c:v>731631</c:v>
                </c:pt>
                <c:pt idx="5">
                  <c:v>24338</c:v>
                </c:pt>
                <c:pt idx="6">
                  <c:v>601006</c:v>
                </c:pt>
                <c:pt idx="7">
                  <c:v>329548</c:v>
                </c:pt>
                <c:pt idx="8">
                  <c:v>8803</c:v>
                </c:pt>
                <c:pt idx="9">
                  <c:v>13535</c:v>
                </c:pt>
                <c:pt idx="10">
                  <c:v>0</c:v>
                </c:pt>
                <c:pt idx="11">
                  <c:v>276568</c:v>
                </c:pt>
                <c:pt idx="12">
                  <c:v>0</c:v>
                </c:pt>
                <c:pt idx="13">
                  <c:v>0</c:v>
                </c:pt>
                <c:pt idx="14">
                  <c:v>5476</c:v>
                </c:pt>
                <c:pt idx="15">
                  <c:v>785764</c:v>
                </c:pt>
                <c:pt idx="16">
                  <c:v>58887</c:v>
                </c:pt>
                <c:pt idx="17">
                  <c:v>0</c:v>
                </c:pt>
                <c:pt idx="18">
                  <c:v>69257</c:v>
                </c:pt>
                <c:pt idx="19">
                  <c:v>12714</c:v>
                </c:pt>
                <c:pt idx="20">
                  <c:v>0</c:v>
                </c:pt>
                <c:pt idx="21">
                  <c:v>1307135</c:v>
                </c:pt>
                <c:pt idx="22">
                  <c:v>12575</c:v>
                </c:pt>
                <c:pt idx="23">
                  <c:v>419</c:v>
                </c:pt>
                <c:pt idx="24">
                  <c:v>0</c:v>
                </c:pt>
                <c:pt idx="25">
                  <c:v>119012</c:v>
                </c:pt>
                <c:pt idx="26">
                  <c:v>14605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F-4435-B65C-C639A4EB950E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total'!$D$7:$D$34</c:f>
              <c:numCache>
                <c:formatCode>#,##0</c:formatCode>
                <c:ptCount val="28"/>
                <c:pt idx="0">
                  <c:v>13418</c:v>
                </c:pt>
                <c:pt idx="1">
                  <c:v>19979</c:v>
                </c:pt>
                <c:pt idx="2">
                  <c:v>67940</c:v>
                </c:pt>
                <c:pt idx="3">
                  <c:v>0</c:v>
                </c:pt>
                <c:pt idx="4">
                  <c:v>653177</c:v>
                </c:pt>
                <c:pt idx="5">
                  <c:v>45791</c:v>
                </c:pt>
                <c:pt idx="6">
                  <c:v>593208</c:v>
                </c:pt>
                <c:pt idx="7">
                  <c:v>312743</c:v>
                </c:pt>
                <c:pt idx="8">
                  <c:v>49</c:v>
                </c:pt>
                <c:pt idx="9">
                  <c:v>0</c:v>
                </c:pt>
                <c:pt idx="10">
                  <c:v>0</c:v>
                </c:pt>
                <c:pt idx="11">
                  <c:v>247028</c:v>
                </c:pt>
                <c:pt idx="12">
                  <c:v>964</c:v>
                </c:pt>
                <c:pt idx="13">
                  <c:v>0</c:v>
                </c:pt>
                <c:pt idx="14">
                  <c:v>8264</c:v>
                </c:pt>
                <c:pt idx="15">
                  <c:v>671648</c:v>
                </c:pt>
                <c:pt idx="16">
                  <c:v>53878</c:v>
                </c:pt>
                <c:pt idx="17">
                  <c:v>0</c:v>
                </c:pt>
                <c:pt idx="18">
                  <c:v>71353</c:v>
                </c:pt>
                <c:pt idx="19">
                  <c:v>14491</c:v>
                </c:pt>
                <c:pt idx="20">
                  <c:v>0</c:v>
                </c:pt>
                <c:pt idx="21">
                  <c:v>1194134</c:v>
                </c:pt>
                <c:pt idx="22">
                  <c:v>21270</c:v>
                </c:pt>
                <c:pt idx="23">
                  <c:v>310</c:v>
                </c:pt>
                <c:pt idx="24">
                  <c:v>0</c:v>
                </c:pt>
                <c:pt idx="25">
                  <c:v>126422</c:v>
                </c:pt>
                <c:pt idx="26">
                  <c:v>7626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F-4435-B65C-C639A4EB9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522970"/>
        <c:axId val="3587562"/>
      </c:barChart>
      <c:catAx>
        <c:axId val="3752297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87562"/>
        <c:crosses val="autoZero"/>
        <c:auto val="1"/>
        <c:lblAlgn val="ctr"/>
        <c:lblOffset val="100"/>
        <c:noMultiLvlLbl val="0"/>
      </c:catAx>
      <c:valAx>
        <c:axId val="3587562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52297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regulares'!$E$7:$E$34</c:f>
              <c:numCache>
                <c:formatCode>#,##0</c:formatCode>
                <c:ptCount val="28"/>
                <c:pt idx="0">
                  <c:v>0</c:v>
                </c:pt>
                <c:pt idx="1">
                  <c:v>21934</c:v>
                </c:pt>
                <c:pt idx="2">
                  <c:v>68038</c:v>
                </c:pt>
                <c:pt idx="3">
                  <c:v>0</c:v>
                </c:pt>
                <c:pt idx="4">
                  <c:v>731631</c:v>
                </c:pt>
                <c:pt idx="5">
                  <c:v>5497</c:v>
                </c:pt>
                <c:pt idx="6">
                  <c:v>520508</c:v>
                </c:pt>
                <c:pt idx="7">
                  <c:v>126134</c:v>
                </c:pt>
                <c:pt idx="8">
                  <c:v>8803</c:v>
                </c:pt>
                <c:pt idx="9">
                  <c:v>0</c:v>
                </c:pt>
                <c:pt idx="10">
                  <c:v>0</c:v>
                </c:pt>
                <c:pt idx="11">
                  <c:v>274710</c:v>
                </c:pt>
                <c:pt idx="12">
                  <c:v>0</c:v>
                </c:pt>
                <c:pt idx="13">
                  <c:v>0</c:v>
                </c:pt>
                <c:pt idx="14">
                  <c:v>5476</c:v>
                </c:pt>
                <c:pt idx="15">
                  <c:v>185597</c:v>
                </c:pt>
                <c:pt idx="16">
                  <c:v>44300</c:v>
                </c:pt>
                <c:pt idx="17">
                  <c:v>0</c:v>
                </c:pt>
                <c:pt idx="18">
                  <c:v>68860</c:v>
                </c:pt>
                <c:pt idx="19">
                  <c:v>12714</c:v>
                </c:pt>
                <c:pt idx="20">
                  <c:v>0</c:v>
                </c:pt>
                <c:pt idx="21">
                  <c:v>838394</c:v>
                </c:pt>
                <c:pt idx="22">
                  <c:v>12575</c:v>
                </c:pt>
                <c:pt idx="23">
                  <c:v>0</c:v>
                </c:pt>
                <c:pt idx="24">
                  <c:v>0</c:v>
                </c:pt>
                <c:pt idx="25">
                  <c:v>88681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C-43D5-B0A4-02B0546F78B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regulares'!$A$7:$A$34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regulares'!$D$7:$D$34</c:f>
              <c:numCache>
                <c:formatCode>#,##0</c:formatCode>
                <c:ptCount val="28"/>
                <c:pt idx="0">
                  <c:v>0</c:v>
                </c:pt>
                <c:pt idx="1">
                  <c:v>17818</c:v>
                </c:pt>
                <c:pt idx="2">
                  <c:v>67940</c:v>
                </c:pt>
                <c:pt idx="3">
                  <c:v>0</c:v>
                </c:pt>
                <c:pt idx="4">
                  <c:v>653177</c:v>
                </c:pt>
                <c:pt idx="5">
                  <c:v>3327</c:v>
                </c:pt>
                <c:pt idx="6">
                  <c:v>491785</c:v>
                </c:pt>
                <c:pt idx="7">
                  <c:v>126768</c:v>
                </c:pt>
                <c:pt idx="8">
                  <c:v>49</c:v>
                </c:pt>
                <c:pt idx="9">
                  <c:v>0</c:v>
                </c:pt>
                <c:pt idx="10">
                  <c:v>0</c:v>
                </c:pt>
                <c:pt idx="11">
                  <c:v>247028</c:v>
                </c:pt>
                <c:pt idx="12">
                  <c:v>0</c:v>
                </c:pt>
                <c:pt idx="13">
                  <c:v>0</c:v>
                </c:pt>
                <c:pt idx="14">
                  <c:v>8264</c:v>
                </c:pt>
                <c:pt idx="15">
                  <c:v>204494</c:v>
                </c:pt>
                <c:pt idx="16">
                  <c:v>42515</c:v>
                </c:pt>
                <c:pt idx="17">
                  <c:v>0</c:v>
                </c:pt>
                <c:pt idx="18">
                  <c:v>71353</c:v>
                </c:pt>
                <c:pt idx="19">
                  <c:v>14491</c:v>
                </c:pt>
                <c:pt idx="20">
                  <c:v>0</c:v>
                </c:pt>
                <c:pt idx="21">
                  <c:v>875012</c:v>
                </c:pt>
                <c:pt idx="22">
                  <c:v>21266</c:v>
                </c:pt>
                <c:pt idx="23">
                  <c:v>0</c:v>
                </c:pt>
                <c:pt idx="24">
                  <c:v>0</c:v>
                </c:pt>
                <c:pt idx="25">
                  <c:v>87746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C-43D5-B0A4-02B0546F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37701"/>
        <c:axId val="10540981"/>
      </c:barChart>
      <c:catAx>
        <c:axId val="623770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540981"/>
        <c:crosses val="autoZero"/>
        <c:auto val="1"/>
        <c:lblAlgn val="ctr"/>
        <c:lblOffset val="100"/>
        <c:noMultiLvlLbl val="0"/>
      </c:catAx>
      <c:valAx>
        <c:axId val="1054098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3770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crucero'!$E$7:$E$34</c:f>
              <c:numCache>
                <c:formatCode>#,##0</c:formatCode>
                <c:ptCount val="28"/>
                <c:pt idx="0">
                  <c:v>11457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18841</c:v>
                </c:pt>
                <c:pt idx="6">
                  <c:v>80498</c:v>
                </c:pt>
                <c:pt idx="7">
                  <c:v>203414</c:v>
                </c:pt>
                <c:pt idx="8">
                  <c:v>0</c:v>
                </c:pt>
                <c:pt idx="9">
                  <c:v>13535</c:v>
                </c:pt>
                <c:pt idx="10">
                  <c:v>0</c:v>
                </c:pt>
                <c:pt idx="11">
                  <c:v>1858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600167</c:v>
                </c:pt>
                <c:pt idx="16">
                  <c:v>14587</c:v>
                </c:pt>
                <c:pt idx="17">
                  <c:v>0</c:v>
                </c:pt>
                <c:pt idx="18">
                  <c:v>397</c:v>
                </c:pt>
                <c:pt idx="19">
                  <c:v>0</c:v>
                </c:pt>
                <c:pt idx="20">
                  <c:v>0</c:v>
                </c:pt>
                <c:pt idx="21">
                  <c:v>468741</c:v>
                </c:pt>
                <c:pt idx="22">
                  <c:v>0</c:v>
                </c:pt>
                <c:pt idx="23">
                  <c:v>419</c:v>
                </c:pt>
                <c:pt idx="24">
                  <c:v>0</c:v>
                </c:pt>
                <c:pt idx="25">
                  <c:v>30331</c:v>
                </c:pt>
                <c:pt idx="26">
                  <c:v>14605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4-4CA6-AE04-1A99204756F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'Pasajeros crucero'!$A$7:$A$34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'Pasajeros crucero'!$D$7:$D$34</c:f>
              <c:numCache>
                <c:formatCode>#,##0</c:formatCode>
                <c:ptCount val="28"/>
                <c:pt idx="0">
                  <c:v>13418</c:v>
                </c:pt>
                <c:pt idx="1">
                  <c:v>2161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42464</c:v>
                </c:pt>
                <c:pt idx="6">
                  <c:v>101423</c:v>
                </c:pt>
                <c:pt idx="7">
                  <c:v>185975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964</c:v>
                </c:pt>
                <c:pt idx="13">
                  <c:v>0</c:v>
                </c:pt>
                <c:pt idx="14">
                  <c:v>0</c:v>
                </c:pt>
                <c:pt idx="15">
                  <c:v>467154</c:v>
                </c:pt>
                <c:pt idx="16">
                  <c:v>11363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319122</c:v>
                </c:pt>
                <c:pt idx="22">
                  <c:v>4</c:v>
                </c:pt>
                <c:pt idx="23">
                  <c:v>310</c:v>
                </c:pt>
                <c:pt idx="24">
                  <c:v>0</c:v>
                </c:pt>
                <c:pt idx="25">
                  <c:v>38676</c:v>
                </c:pt>
                <c:pt idx="26">
                  <c:v>7626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4-4CA6-AE04-1A992047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131819"/>
        <c:axId val="50468925"/>
      </c:barChart>
      <c:catAx>
        <c:axId val="381318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468925"/>
        <c:crosses val="autoZero"/>
        <c:auto val="1"/>
        <c:lblAlgn val="ctr"/>
        <c:lblOffset val="100"/>
        <c:noMultiLvlLbl val="0"/>
      </c:catAx>
      <c:valAx>
        <c:axId val="5046892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3181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pasaje'!$E$7:$E$34</c:f>
              <c:numCache>
                <c:formatCode>#,##0</c:formatCode>
                <c:ptCount val="28"/>
                <c:pt idx="0">
                  <c:v>0</c:v>
                </c:pt>
                <c:pt idx="1">
                  <c:v>9183</c:v>
                </c:pt>
                <c:pt idx="2">
                  <c:v>21224</c:v>
                </c:pt>
                <c:pt idx="3">
                  <c:v>0</c:v>
                </c:pt>
                <c:pt idx="4">
                  <c:v>165506</c:v>
                </c:pt>
                <c:pt idx="5">
                  <c:v>3352</c:v>
                </c:pt>
                <c:pt idx="6">
                  <c:v>124085</c:v>
                </c:pt>
                <c:pt idx="7">
                  <c:v>43228</c:v>
                </c:pt>
                <c:pt idx="8">
                  <c:v>4012</c:v>
                </c:pt>
                <c:pt idx="9">
                  <c:v>0</c:v>
                </c:pt>
                <c:pt idx="10">
                  <c:v>0</c:v>
                </c:pt>
                <c:pt idx="11">
                  <c:v>72225</c:v>
                </c:pt>
                <c:pt idx="12">
                  <c:v>0</c:v>
                </c:pt>
                <c:pt idx="13">
                  <c:v>0</c:v>
                </c:pt>
                <c:pt idx="14">
                  <c:v>3359</c:v>
                </c:pt>
                <c:pt idx="15">
                  <c:v>84068</c:v>
                </c:pt>
                <c:pt idx="16">
                  <c:v>9802</c:v>
                </c:pt>
                <c:pt idx="17">
                  <c:v>0</c:v>
                </c:pt>
                <c:pt idx="18">
                  <c:v>17404</c:v>
                </c:pt>
                <c:pt idx="19">
                  <c:v>3636</c:v>
                </c:pt>
                <c:pt idx="20">
                  <c:v>0</c:v>
                </c:pt>
                <c:pt idx="21">
                  <c:v>256783</c:v>
                </c:pt>
                <c:pt idx="22">
                  <c:v>6104</c:v>
                </c:pt>
                <c:pt idx="23">
                  <c:v>0</c:v>
                </c:pt>
                <c:pt idx="24">
                  <c:v>0</c:v>
                </c:pt>
                <c:pt idx="25">
                  <c:v>26276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3-4BE3-8B92-16935B3EE76A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'Automóviles régimen pasaje'!$A$7:$A$34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pasaje'!$D$7:$D$34</c:f>
              <c:numCache>
                <c:formatCode>#,##0</c:formatCode>
                <c:ptCount val="28"/>
                <c:pt idx="0">
                  <c:v>0</c:v>
                </c:pt>
                <c:pt idx="1">
                  <c:v>5682</c:v>
                </c:pt>
                <c:pt idx="2">
                  <c:v>19759</c:v>
                </c:pt>
                <c:pt idx="3">
                  <c:v>0</c:v>
                </c:pt>
                <c:pt idx="4">
                  <c:v>143269</c:v>
                </c:pt>
                <c:pt idx="5">
                  <c:v>2019</c:v>
                </c:pt>
                <c:pt idx="6">
                  <c:v>109260</c:v>
                </c:pt>
                <c:pt idx="7">
                  <c:v>40594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61614</c:v>
                </c:pt>
                <c:pt idx="12">
                  <c:v>0</c:v>
                </c:pt>
                <c:pt idx="13">
                  <c:v>0</c:v>
                </c:pt>
                <c:pt idx="14">
                  <c:v>4776</c:v>
                </c:pt>
                <c:pt idx="15">
                  <c:v>88360</c:v>
                </c:pt>
                <c:pt idx="16">
                  <c:v>8999</c:v>
                </c:pt>
                <c:pt idx="17">
                  <c:v>0</c:v>
                </c:pt>
                <c:pt idx="18">
                  <c:v>17314</c:v>
                </c:pt>
                <c:pt idx="19">
                  <c:v>4355</c:v>
                </c:pt>
                <c:pt idx="20">
                  <c:v>0</c:v>
                </c:pt>
                <c:pt idx="21">
                  <c:v>257896</c:v>
                </c:pt>
                <c:pt idx="22">
                  <c:v>9857</c:v>
                </c:pt>
                <c:pt idx="23">
                  <c:v>0</c:v>
                </c:pt>
                <c:pt idx="24">
                  <c:v>0</c:v>
                </c:pt>
                <c:pt idx="25">
                  <c:v>25664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3-4BE3-8B92-16935B3E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40273"/>
        <c:axId val="38975577"/>
      </c:barChart>
      <c:catAx>
        <c:axId val="4234027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975577"/>
        <c:crosses val="autoZero"/>
        <c:auto val="1"/>
        <c:lblAlgn val="ctr"/>
        <c:lblOffset val="100"/>
        <c:noMultiLvlLbl val="0"/>
      </c:catAx>
      <c:valAx>
        <c:axId val="3897557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40273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tráfico'!$AA$1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mercancía'!$E$7:$E$34</c:f>
              <c:numCache>
                <c:formatCode>#,##0</c:formatCode>
                <c:ptCount val="28"/>
                <c:pt idx="0">
                  <c:v>0</c:v>
                </c:pt>
                <c:pt idx="1">
                  <c:v>1369</c:v>
                </c:pt>
                <c:pt idx="2">
                  <c:v>921</c:v>
                </c:pt>
                <c:pt idx="3">
                  <c:v>0</c:v>
                </c:pt>
                <c:pt idx="4">
                  <c:v>872</c:v>
                </c:pt>
                <c:pt idx="5">
                  <c:v>5297</c:v>
                </c:pt>
                <c:pt idx="6">
                  <c:v>12229</c:v>
                </c:pt>
                <c:pt idx="7">
                  <c:v>94359</c:v>
                </c:pt>
                <c:pt idx="8">
                  <c:v>2185</c:v>
                </c:pt>
                <c:pt idx="9">
                  <c:v>0</c:v>
                </c:pt>
                <c:pt idx="10">
                  <c:v>26</c:v>
                </c:pt>
                <c:pt idx="11">
                  <c:v>226</c:v>
                </c:pt>
                <c:pt idx="12">
                  <c:v>0</c:v>
                </c:pt>
                <c:pt idx="13">
                  <c:v>24</c:v>
                </c:pt>
                <c:pt idx="14">
                  <c:v>2306</c:v>
                </c:pt>
                <c:pt idx="15">
                  <c:v>71181</c:v>
                </c:pt>
                <c:pt idx="16">
                  <c:v>16119</c:v>
                </c:pt>
                <c:pt idx="17">
                  <c:v>15</c:v>
                </c:pt>
                <c:pt idx="18">
                  <c:v>346</c:v>
                </c:pt>
                <c:pt idx="19">
                  <c:v>5</c:v>
                </c:pt>
                <c:pt idx="20">
                  <c:v>29420</c:v>
                </c:pt>
                <c:pt idx="21">
                  <c:v>13273</c:v>
                </c:pt>
                <c:pt idx="22">
                  <c:v>49921</c:v>
                </c:pt>
                <c:pt idx="23">
                  <c:v>809</c:v>
                </c:pt>
                <c:pt idx="24">
                  <c:v>43236</c:v>
                </c:pt>
                <c:pt idx="25">
                  <c:v>55116</c:v>
                </c:pt>
                <c:pt idx="26">
                  <c:v>93445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E-4967-B55B-08375064A432}"/>
            </c:ext>
          </c:extLst>
        </c:ser>
        <c:ser>
          <c:idx val="1"/>
          <c:order val="1"/>
          <c:tx>
            <c:strRef>
              <c:f>'Total tráfico'!$AA$2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'Automóviles régimen mercancía'!$A$7:$A$34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'Automóviles régimen mercancía'!$D$7:$D$34</c:f>
              <c:numCache>
                <c:formatCode>#,##0</c:formatCode>
                <c:ptCount val="28"/>
                <c:pt idx="0">
                  <c:v>0</c:v>
                </c:pt>
                <c:pt idx="1">
                  <c:v>294</c:v>
                </c:pt>
                <c:pt idx="2">
                  <c:v>469</c:v>
                </c:pt>
                <c:pt idx="3">
                  <c:v>0</c:v>
                </c:pt>
                <c:pt idx="4">
                  <c:v>663</c:v>
                </c:pt>
                <c:pt idx="5">
                  <c:v>2983</c:v>
                </c:pt>
                <c:pt idx="6">
                  <c:v>18872</c:v>
                </c:pt>
                <c:pt idx="7">
                  <c:v>110593</c:v>
                </c:pt>
                <c:pt idx="8">
                  <c:v>3046</c:v>
                </c:pt>
                <c:pt idx="9">
                  <c:v>4</c:v>
                </c:pt>
                <c:pt idx="10">
                  <c:v>55</c:v>
                </c:pt>
                <c:pt idx="11">
                  <c:v>289</c:v>
                </c:pt>
                <c:pt idx="12">
                  <c:v>0</c:v>
                </c:pt>
                <c:pt idx="13">
                  <c:v>3</c:v>
                </c:pt>
                <c:pt idx="14">
                  <c:v>2455</c:v>
                </c:pt>
                <c:pt idx="15">
                  <c:v>68427</c:v>
                </c:pt>
                <c:pt idx="16">
                  <c:v>15155</c:v>
                </c:pt>
                <c:pt idx="17">
                  <c:v>162</c:v>
                </c:pt>
                <c:pt idx="18">
                  <c:v>11149</c:v>
                </c:pt>
                <c:pt idx="19">
                  <c:v>10</c:v>
                </c:pt>
                <c:pt idx="20">
                  <c:v>43148</c:v>
                </c:pt>
                <c:pt idx="21">
                  <c:v>13430</c:v>
                </c:pt>
                <c:pt idx="22">
                  <c:v>51595</c:v>
                </c:pt>
                <c:pt idx="23">
                  <c:v>1309</c:v>
                </c:pt>
                <c:pt idx="24">
                  <c:v>39186</c:v>
                </c:pt>
                <c:pt idx="25">
                  <c:v>83972</c:v>
                </c:pt>
                <c:pt idx="26">
                  <c:v>122075</c:v>
                </c:pt>
                <c:pt idx="2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E-4967-B55B-08375064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910351"/>
        <c:axId val="13633665"/>
      </c:barChart>
      <c:catAx>
        <c:axId val="3591035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33665"/>
        <c:crosses val="autoZero"/>
        <c:auto val="1"/>
        <c:lblAlgn val="ctr"/>
        <c:lblOffset val="100"/>
        <c:noMultiLvlLbl val="0"/>
      </c:catAx>
      <c:valAx>
        <c:axId val="13633665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910351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699999999999997"/>
          <c:y val="0.04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total'!$E$7:$E$34</c:f>
              <c:numCache>
                <c:formatCode>#,##0</c:formatCode>
                <c:ptCount val="28"/>
                <c:pt idx="0">
                  <c:v>1314957</c:v>
                </c:pt>
                <c:pt idx="1">
                  <c:v>125170</c:v>
                </c:pt>
                <c:pt idx="2">
                  <c:v>147335</c:v>
                </c:pt>
                <c:pt idx="3">
                  <c:v>276330</c:v>
                </c:pt>
                <c:pt idx="4">
                  <c:v>2853373</c:v>
                </c:pt>
                <c:pt idx="5">
                  <c:v>185772</c:v>
                </c:pt>
                <c:pt idx="6">
                  <c:v>21347</c:v>
                </c:pt>
                <c:pt idx="7">
                  <c:v>2474078</c:v>
                </c:pt>
                <c:pt idx="8">
                  <c:v>3651434</c:v>
                </c:pt>
                <c:pt idx="9">
                  <c:v>4005252</c:v>
                </c:pt>
                <c:pt idx="10">
                  <c:v>2099745</c:v>
                </c:pt>
                <c:pt idx="11">
                  <c:v>56795</c:v>
                </c:pt>
                <c:pt idx="12">
                  <c:v>543126</c:v>
                </c:pt>
                <c:pt idx="13">
                  <c:v>1844731</c:v>
                </c:pt>
                <c:pt idx="14">
                  <c:v>2667102</c:v>
                </c:pt>
                <c:pt idx="15">
                  <c:v>264341</c:v>
                </c:pt>
                <c:pt idx="16">
                  <c:v>201498</c:v>
                </c:pt>
                <c:pt idx="17">
                  <c:v>295835</c:v>
                </c:pt>
                <c:pt idx="18">
                  <c:v>0</c:v>
                </c:pt>
                <c:pt idx="19">
                  <c:v>190484</c:v>
                </c:pt>
                <c:pt idx="20">
                  <c:v>381812</c:v>
                </c:pt>
                <c:pt idx="21">
                  <c:v>180298</c:v>
                </c:pt>
                <c:pt idx="22">
                  <c:v>397088</c:v>
                </c:pt>
                <c:pt idx="23">
                  <c:v>332253</c:v>
                </c:pt>
                <c:pt idx="24">
                  <c:v>3524885</c:v>
                </c:pt>
                <c:pt idx="25">
                  <c:v>2611863</c:v>
                </c:pt>
                <c:pt idx="26">
                  <c:v>260405</c:v>
                </c:pt>
                <c:pt idx="27">
                  <c:v>140581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E-4C70-A0CF-8967D653648B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total'!$D$7:$D$34</c:f>
              <c:numCache>
                <c:formatCode>#,##0</c:formatCode>
                <c:ptCount val="28"/>
                <c:pt idx="0">
                  <c:v>1509096</c:v>
                </c:pt>
                <c:pt idx="1">
                  <c:v>103085</c:v>
                </c:pt>
                <c:pt idx="2">
                  <c:v>160664</c:v>
                </c:pt>
                <c:pt idx="3">
                  <c:v>340911</c:v>
                </c:pt>
                <c:pt idx="4">
                  <c:v>3147356</c:v>
                </c:pt>
                <c:pt idx="5">
                  <c:v>220173</c:v>
                </c:pt>
                <c:pt idx="6">
                  <c:v>85392</c:v>
                </c:pt>
                <c:pt idx="7">
                  <c:v>2430016</c:v>
                </c:pt>
                <c:pt idx="8">
                  <c:v>3642570</c:v>
                </c:pt>
                <c:pt idx="9">
                  <c:v>4630447</c:v>
                </c:pt>
                <c:pt idx="10">
                  <c:v>1535787</c:v>
                </c:pt>
                <c:pt idx="11">
                  <c:v>53590</c:v>
                </c:pt>
                <c:pt idx="12">
                  <c:v>550564</c:v>
                </c:pt>
                <c:pt idx="13">
                  <c:v>1371963</c:v>
                </c:pt>
                <c:pt idx="14">
                  <c:v>2845726</c:v>
                </c:pt>
                <c:pt idx="15">
                  <c:v>279004</c:v>
                </c:pt>
                <c:pt idx="16">
                  <c:v>278553</c:v>
                </c:pt>
                <c:pt idx="17">
                  <c:v>283502</c:v>
                </c:pt>
                <c:pt idx="18">
                  <c:v>11</c:v>
                </c:pt>
                <c:pt idx="19">
                  <c:v>268458</c:v>
                </c:pt>
                <c:pt idx="20">
                  <c:v>344518</c:v>
                </c:pt>
                <c:pt idx="21">
                  <c:v>131062</c:v>
                </c:pt>
                <c:pt idx="22">
                  <c:v>622273</c:v>
                </c:pt>
                <c:pt idx="23">
                  <c:v>355206</c:v>
                </c:pt>
                <c:pt idx="24">
                  <c:v>4137983</c:v>
                </c:pt>
                <c:pt idx="25">
                  <c:v>2461749</c:v>
                </c:pt>
                <c:pt idx="26">
                  <c:v>233201</c:v>
                </c:pt>
                <c:pt idx="27">
                  <c:v>108004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E-4C70-A0CF-8967D653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263528"/>
        <c:axId val="39467787"/>
      </c:barChart>
      <c:catAx>
        <c:axId val="49263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467787"/>
        <c:crosses val="autoZero"/>
        <c:auto val="1"/>
        <c:lblAlgn val="ctr"/>
        <c:lblOffset val="100"/>
        <c:noMultiLvlLbl val="0"/>
      </c:catAx>
      <c:valAx>
        <c:axId val="3946778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63528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GL'!$E$7:$E$34</c:f>
              <c:numCache>
                <c:formatCode>#,##0</c:formatCode>
                <c:ptCount val="28"/>
                <c:pt idx="0">
                  <c:v>891865</c:v>
                </c:pt>
                <c:pt idx="1">
                  <c:v>0</c:v>
                </c:pt>
                <c:pt idx="2">
                  <c:v>6000</c:v>
                </c:pt>
                <c:pt idx="3">
                  <c:v>57687</c:v>
                </c:pt>
                <c:pt idx="4">
                  <c:v>1843906</c:v>
                </c:pt>
                <c:pt idx="5">
                  <c:v>10292</c:v>
                </c:pt>
                <c:pt idx="6">
                  <c:v>9492</c:v>
                </c:pt>
                <c:pt idx="7">
                  <c:v>837109</c:v>
                </c:pt>
                <c:pt idx="8">
                  <c:v>2753615</c:v>
                </c:pt>
                <c:pt idx="9">
                  <c:v>3103373</c:v>
                </c:pt>
                <c:pt idx="10">
                  <c:v>1107273</c:v>
                </c:pt>
                <c:pt idx="11">
                  <c:v>56595</c:v>
                </c:pt>
                <c:pt idx="12">
                  <c:v>258702</c:v>
                </c:pt>
                <c:pt idx="13">
                  <c:v>193551</c:v>
                </c:pt>
                <c:pt idx="14">
                  <c:v>2170789</c:v>
                </c:pt>
                <c:pt idx="15">
                  <c:v>152350</c:v>
                </c:pt>
                <c:pt idx="16">
                  <c:v>6376</c:v>
                </c:pt>
                <c:pt idx="17">
                  <c:v>0</c:v>
                </c:pt>
                <c:pt idx="18">
                  <c:v>0</c:v>
                </c:pt>
                <c:pt idx="19">
                  <c:v>102307</c:v>
                </c:pt>
                <c:pt idx="20">
                  <c:v>0</c:v>
                </c:pt>
                <c:pt idx="21">
                  <c:v>68305</c:v>
                </c:pt>
                <c:pt idx="22">
                  <c:v>34892</c:v>
                </c:pt>
                <c:pt idx="23">
                  <c:v>60224</c:v>
                </c:pt>
                <c:pt idx="24">
                  <c:v>2219998</c:v>
                </c:pt>
                <c:pt idx="25">
                  <c:v>400135</c:v>
                </c:pt>
                <c:pt idx="26">
                  <c:v>2986</c:v>
                </c:pt>
                <c:pt idx="27">
                  <c:v>53838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7-4BAB-A7AD-1D9E9F143712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GL'!$D$7:$D$34</c:f>
              <c:numCache>
                <c:formatCode>#,##0</c:formatCode>
                <c:ptCount val="28"/>
                <c:pt idx="0">
                  <c:v>909156</c:v>
                </c:pt>
                <c:pt idx="1">
                  <c:v>3500</c:v>
                </c:pt>
                <c:pt idx="2">
                  <c:v>18621</c:v>
                </c:pt>
                <c:pt idx="3">
                  <c:v>32304</c:v>
                </c:pt>
                <c:pt idx="4">
                  <c:v>2157887</c:v>
                </c:pt>
                <c:pt idx="5">
                  <c:v>6991</c:v>
                </c:pt>
                <c:pt idx="6">
                  <c:v>62381</c:v>
                </c:pt>
                <c:pt idx="7">
                  <c:v>851867</c:v>
                </c:pt>
                <c:pt idx="8">
                  <c:v>2814583</c:v>
                </c:pt>
                <c:pt idx="9">
                  <c:v>3580119</c:v>
                </c:pt>
                <c:pt idx="10">
                  <c:v>893243</c:v>
                </c:pt>
                <c:pt idx="11">
                  <c:v>52922</c:v>
                </c:pt>
                <c:pt idx="12">
                  <c:v>264839</c:v>
                </c:pt>
                <c:pt idx="13">
                  <c:v>192677</c:v>
                </c:pt>
                <c:pt idx="14">
                  <c:v>2332820</c:v>
                </c:pt>
                <c:pt idx="15">
                  <c:v>191392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181862</c:v>
                </c:pt>
                <c:pt idx="20">
                  <c:v>0</c:v>
                </c:pt>
                <c:pt idx="21">
                  <c:v>50910</c:v>
                </c:pt>
                <c:pt idx="22">
                  <c:v>33989</c:v>
                </c:pt>
                <c:pt idx="23">
                  <c:v>91396</c:v>
                </c:pt>
                <c:pt idx="24">
                  <c:v>2345572</c:v>
                </c:pt>
                <c:pt idx="25">
                  <c:v>435951</c:v>
                </c:pt>
                <c:pt idx="26">
                  <c:v>6000</c:v>
                </c:pt>
                <c:pt idx="27">
                  <c:v>28384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7-4BAB-A7AD-1D9E9F14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576190"/>
        <c:axId val="4659146"/>
      </c:barChart>
      <c:catAx>
        <c:axId val="6257619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9146"/>
        <c:crosses val="autoZero"/>
        <c:auto val="1"/>
        <c:lblAlgn val="ctr"/>
        <c:lblOffset val="100"/>
        <c:noMultiLvlLbl val="0"/>
      </c:catAx>
      <c:valAx>
        <c:axId val="465914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76190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GS'!$E$7:$E$34</c:f>
              <c:numCache>
                <c:formatCode>#,##0</c:formatCode>
                <c:ptCount val="28"/>
                <c:pt idx="0">
                  <c:v>400027</c:v>
                </c:pt>
                <c:pt idx="1">
                  <c:v>81793</c:v>
                </c:pt>
                <c:pt idx="2">
                  <c:v>41446</c:v>
                </c:pt>
                <c:pt idx="3">
                  <c:v>203293</c:v>
                </c:pt>
                <c:pt idx="4">
                  <c:v>28315</c:v>
                </c:pt>
                <c:pt idx="5">
                  <c:v>164012</c:v>
                </c:pt>
                <c:pt idx="6">
                  <c:v>11540</c:v>
                </c:pt>
                <c:pt idx="7">
                  <c:v>324473</c:v>
                </c:pt>
                <c:pt idx="8">
                  <c:v>269824</c:v>
                </c:pt>
                <c:pt idx="9">
                  <c:v>826460</c:v>
                </c:pt>
                <c:pt idx="10">
                  <c:v>980536</c:v>
                </c:pt>
                <c:pt idx="11">
                  <c:v>0</c:v>
                </c:pt>
                <c:pt idx="12">
                  <c:v>276989</c:v>
                </c:pt>
                <c:pt idx="13">
                  <c:v>1578010</c:v>
                </c:pt>
                <c:pt idx="14">
                  <c:v>494176</c:v>
                </c:pt>
                <c:pt idx="15">
                  <c:v>46252</c:v>
                </c:pt>
                <c:pt idx="16">
                  <c:v>175611</c:v>
                </c:pt>
                <c:pt idx="17">
                  <c:v>225873</c:v>
                </c:pt>
                <c:pt idx="18">
                  <c:v>0</c:v>
                </c:pt>
                <c:pt idx="19">
                  <c:v>32890</c:v>
                </c:pt>
                <c:pt idx="20">
                  <c:v>164926</c:v>
                </c:pt>
                <c:pt idx="21">
                  <c:v>29956</c:v>
                </c:pt>
                <c:pt idx="22">
                  <c:v>227872</c:v>
                </c:pt>
                <c:pt idx="23">
                  <c:v>248745</c:v>
                </c:pt>
                <c:pt idx="24">
                  <c:v>1147657</c:v>
                </c:pt>
                <c:pt idx="25">
                  <c:v>320922</c:v>
                </c:pt>
                <c:pt idx="26">
                  <c:v>8766</c:v>
                </c:pt>
                <c:pt idx="27">
                  <c:v>36772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7CC-89EE-429BA9A231FC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GS'!$D$7:$D$34</c:f>
              <c:numCache>
                <c:formatCode>#,##0</c:formatCode>
                <c:ptCount val="28"/>
                <c:pt idx="0">
                  <c:v>564095</c:v>
                </c:pt>
                <c:pt idx="1">
                  <c:v>75378</c:v>
                </c:pt>
                <c:pt idx="2">
                  <c:v>39716</c:v>
                </c:pt>
                <c:pt idx="3">
                  <c:v>279166</c:v>
                </c:pt>
                <c:pt idx="4">
                  <c:v>42624</c:v>
                </c:pt>
                <c:pt idx="5">
                  <c:v>206904</c:v>
                </c:pt>
                <c:pt idx="6">
                  <c:v>22985</c:v>
                </c:pt>
                <c:pt idx="7">
                  <c:v>450866</c:v>
                </c:pt>
                <c:pt idx="8">
                  <c:v>336725</c:v>
                </c:pt>
                <c:pt idx="9">
                  <c:v>992120</c:v>
                </c:pt>
                <c:pt idx="10">
                  <c:v>611602</c:v>
                </c:pt>
                <c:pt idx="11">
                  <c:v>0</c:v>
                </c:pt>
                <c:pt idx="12">
                  <c:v>275923</c:v>
                </c:pt>
                <c:pt idx="13">
                  <c:v>1060379</c:v>
                </c:pt>
                <c:pt idx="14">
                  <c:v>509872</c:v>
                </c:pt>
                <c:pt idx="15">
                  <c:v>25080</c:v>
                </c:pt>
                <c:pt idx="16">
                  <c:v>246088</c:v>
                </c:pt>
                <c:pt idx="17">
                  <c:v>234191</c:v>
                </c:pt>
                <c:pt idx="18">
                  <c:v>0</c:v>
                </c:pt>
                <c:pt idx="19">
                  <c:v>35785</c:v>
                </c:pt>
                <c:pt idx="20">
                  <c:v>127973</c:v>
                </c:pt>
                <c:pt idx="21">
                  <c:v>14946</c:v>
                </c:pt>
                <c:pt idx="22">
                  <c:v>467792</c:v>
                </c:pt>
                <c:pt idx="23">
                  <c:v>239788</c:v>
                </c:pt>
                <c:pt idx="24">
                  <c:v>1670101</c:v>
                </c:pt>
                <c:pt idx="25">
                  <c:v>349757</c:v>
                </c:pt>
                <c:pt idx="26">
                  <c:v>7670</c:v>
                </c:pt>
                <c:pt idx="27">
                  <c:v>34776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4-47CC-89EE-429BA9A2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53879"/>
        <c:axId val="49397716"/>
      </c:barChart>
      <c:catAx>
        <c:axId val="435387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397716"/>
        <c:crosses val="autoZero"/>
        <c:auto val="1"/>
        <c:lblAlgn val="ctr"/>
        <c:lblOffset val="100"/>
        <c:noMultiLvlLbl val="0"/>
      </c:catAx>
      <c:valAx>
        <c:axId val="49397716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3879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99999999999997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MG'!$E$7:$E$34</c:f>
              <c:numCache>
                <c:formatCode>#,##0</c:formatCode>
                <c:ptCount val="28"/>
                <c:pt idx="0">
                  <c:v>23065</c:v>
                </c:pt>
                <c:pt idx="1">
                  <c:v>43377</c:v>
                </c:pt>
                <c:pt idx="2">
                  <c:v>99889</c:v>
                </c:pt>
                <c:pt idx="3">
                  <c:v>15350</c:v>
                </c:pt>
                <c:pt idx="4">
                  <c:v>981152</c:v>
                </c:pt>
                <c:pt idx="5">
                  <c:v>11468</c:v>
                </c:pt>
                <c:pt idx="6">
                  <c:v>315</c:v>
                </c:pt>
                <c:pt idx="7">
                  <c:v>1312496</c:v>
                </c:pt>
                <c:pt idx="8">
                  <c:v>627995</c:v>
                </c:pt>
                <c:pt idx="9">
                  <c:v>75419</c:v>
                </c:pt>
                <c:pt idx="10">
                  <c:v>11936</c:v>
                </c:pt>
                <c:pt idx="11">
                  <c:v>200</c:v>
                </c:pt>
                <c:pt idx="12">
                  <c:v>7435</c:v>
                </c:pt>
                <c:pt idx="13">
                  <c:v>73170</c:v>
                </c:pt>
                <c:pt idx="14">
                  <c:v>2137</c:v>
                </c:pt>
                <c:pt idx="15">
                  <c:v>65739</c:v>
                </c:pt>
                <c:pt idx="16">
                  <c:v>19511</c:v>
                </c:pt>
                <c:pt idx="17">
                  <c:v>69962</c:v>
                </c:pt>
                <c:pt idx="18">
                  <c:v>0</c:v>
                </c:pt>
                <c:pt idx="19">
                  <c:v>55287</c:v>
                </c:pt>
                <c:pt idx="20">
                  <c:v>216886</c:v>
                </c:pt>
                <c:pt idx="21">
                  <c:v>82037</c:v>
                </c:pt>
                <c:pt idx="22">
                  <c:v>134324</c:v>
                </c:pt>
                <c:pt idx="23">
                  <c:v>23284</c:v>
                </c:pt>
                <c:pt idx="24">
                  <c:v>157230</c:v>
                </c:pt>
                <c:pt idx="25">
                  <c:v>1890806</c:v>
                </c:pt>
                <c:pt idx="26">
                  <c:v>248653</c:v>
                </c:pt>
                <c:pt idx="27">
                  <c:v>49971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1-4B5A-BE10-9477040F3E55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'Import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'Import MG'!$D$7:$D$34</c:f>
              <c:numCache>
                <c:formatCode>#,##0</c:formatCode>
                <c:ptCount val="28"/>
                <c:pt idx="0">
                  <c:v>35845</c:v>
                </c:pt>
                <c:pt idx="1">
                  <c:v>24207</c:v>
                </c:pt>
                <c:pt idx="2">
                  <c:v>102327</c:v>
                </c:pt>
                <c:pt idx="3">
                  <c:v>29441</c:v>
                </c:pt>
                <c:pt idx="4">
                  <c:v>946845</c:v>
                </c:pt>
                <c:pt idx="5">
                  <c:v>6278</c:v>
                </c:pt>
                <c:pt idx="6">
                  <c:v>26</c:v>
                </c:pt>
                <c:pt idx="7">
                  <c:v>1127283</c:v>
                </c:pt>
                <c:pt idx="8">
                  <c:v>491262</c:v>
                </c:pt>
                <c:pt idx="9">
                  <c:v>58208</c:v>
                </c:pt>
                <c:pt idx="10">
                  <c:v>30942</c:v>
                </c:pt>
                <c:pt idx="11">
                  <c:v>668</c:v>
                </c:pt>
                <c:pt idx="12">
                  <c:v>9802</c:v>
                </c:pt>
                <c:pt idx="13">
                  <c:v>118907</c:v>
                </c:pt>
                <c:pt idx="14">
                  <c:v>3034</c:v>
                </c:pt>
                <c:pt idx="15">
                  <c:v>62532</c:v>
                </c:pt>
                <c:pt idx="16">
                  <c:v>32465</c:v>
                </c:pt>
                <c:pt idx="17">
                  <c:v>49311</c:v>
                </c:pt>
                <c:pt idx="18">
                  <c:v>11</c:v>
                </c:pt>
                <c:pt idx="19">
                  <c:v>50811</c:v>
                </c:pt>
                <c:pt idx="20">
                  <c:v>216545</c:v>
                </c:pt>
                <c:pt idx="21">
                  <c:v>65206</c:v>
                </c:pt>
                <c:pt idx="22">
                  <c:v>120492</c:v>
                </c:pt>
                <c:pt idx="23">
                  <c:v>24022</c:v>
                </c:pt>
                <c:pt idx="24">
                  <c:v>122310</c:v>
                </c:pt>
                <c:pt idx="25">
                  <c:v>1676041</c:v>
                </c:pt>
                <c:pt idx="26">
                  <c:v>219531</c:v>
                </c:pt>
                <c:pt idx="27">
                  <c:v>44844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1-4B5A-BE10-9477040F3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227614"/>
        <c:axId val="30954927"/>
      </c:barChart>
      <c:catAx>
        <c:axId val="4822761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954927"/>
        <c:crosses val="autoZero"/>
        <c:auto val="1"/>
        <c:lblAlgn val="ctr"/>
        <c:lblOffset val="100"/>
        <c:noMultiLvlLbl val="0"/>
      </c:catAx>
      <c:valAx>
        <c:axId val="30954927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227614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72500000000000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total'!$E$7:$E$34</c:f>
              <c:numCache>
                <c:formatCode>#,##0</c:formatCode>
                <c:ptCount val="28"/>
                <c:pt idx="0">
                  <c:v>328007</c:v>
                </c:pt>
                <c:pt idx="1">
                  <c:v>67886</c:v>
                </c:pt>
                <c:pt idx="2">
                  <c:v>596387</c:v>
                </c:pt>
                <c:pt idx="3">
                  <c:v>455838</c:v>
                </c:pt>
                <c:pt idx="4">
                  <c:v>1339680</c:v>
                </c:pt>
                <c:pt idx="5">
                  <c:v>168672</c:v>
                </c:pt>
                <c:pt idx="6">
                  <c:v>732</c:v>
                </c:pt>
                <c:pt idx="7">
                  <c:v>1782862</c:v>
                </c:pt>
                <c:pt idx="8">
                  <c:v>1202473</c:v>
                </c:pt>
                <c:pt idx="9">
                  <c:v>1103110</c:v>
                </c:pt>
                <c:pt idx="10">
                  <c:v>474111</c:v>
                </c:pt>
                <c:pt idx="11">
                  <c:v>3036</c:v>
                </c:pt>
                <c:pt idx="12">
                  <c:v>261979</c:v>
                </c:pt>
                <c:pt idx="13">
                  <c:v>538613</c:v>
                </c:pt>
                <c:pt idx="14">
                  <c:v>925591</c:v>
                </c:pt>
                <c:pt idx="15">
                  <c:v>76244</c:v>
                </c:pt>
                <c:pt idx="16">
                  <c:v>58757</c:v>
                </c:pt>
                <c:pt idx="17">
                  <c:v>90841</c:v>
                </c:pt>
                <c:pt idx="18">
                  <c:v>0</c:v>
                </c:pt>
                <c:pt idx="19">
                  <c:v>55416</c:v>
                </c:pt>
                <c:pt idx="20">
                  <c:v>144376</c:v>
                </c:pt>
                <c:pt idx="21">
                  <c:v>44564</c:v>
                </c:pt>
                <c:pt idx="22">
                  <c:v>421382</c:v>
                </c:pt>
                <c:pt idx="23">
                  <c:v>131502</c:v>
                </c:pt>
                <c:pt idx="24">
                  <c:v>599641</c:v>
                </c:pt>
                <c:pt idx="25">
                  <c:v>2324295</c:v>
                </c:pt>
                <c:pt idx="26">
                  <c:v>279358</c:v>
                </c:pt>
                <c:pt idx="27">
                  <c:v>51645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628-936A-ED0A40153B82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total'!$A$7:$A$34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total'!$D$7:$D$34</c:f>
              <c:numCache>
                <c:formatCode>#,##0</c:formatCode>
                <c:ptCount val="28"/>
                <c:pt idx="0">
                  <c:v>358714</c:v>
                </c:pt>
                <c:pt idx="1">
                  <c:v>177296</c:v>
                </c:pt>
                <c:pt idx="2">
                  <c:v>448059</c:v>
                </c:pt>
                <c:pt idx="3">
                  <c:v>226662</c:v>
                </c:pt>
                <c:pt idx="4">
                  <c:v>1554898</c:v>
                </c:pt>
                <c:pt idx="5">
                  <c:v>120725</c:v>
                </c:pt>
                <c:pt idx="6">
                  <c:v>745</c:v>
                </c:pt>
                <c:pt idx="7">
                  <c:v>1777842</c:v>
                </c:pt>
                <c:pt idx="8">
                  <c:v>1199844</c:v>
                </c:pt>
                <c:pt idx="9">
                  <c:v>1301985</c:v>
                </c:pt>
                <c:pt idx="10">
                  <c:v>518957</c:v>
                </c:pt>
                <c:pt idx="11">
                  <c:v>0</c:v>
                </c:pt>
                <c:pt idx="12">
                  <c:v>207893</c:v>
                </c:pt>
                <c:pt idx="13">
                  <c:v>476371</c:v>
                </c:pt>
                <c:pt idx="14">
                  <c:v>1107640</c:v>
                </c:pt>
                <c:pt idx="15">
                  <c:v>62603</c:v>
                </c:pt>
                <c:pt idx="16">
                  <c:v>73724</c:v>
                </c:pt>
                <c:pt idx="17">
                  <c:v>110498</c:v>
                </c:pt>
                <c:pt idx="18">
                  <c:v>0</c:v>
                </c:pt>
                <c:pt idx="19">
                  <c:v>111341</c:v>
                </c:pt>
                <c:pt idx="20">
                  <c:v>172340</c:v>
                </c:pt>
                <c:pt idx="21">
                  <c:v>31528</c:v>
                </c:pt>
                <c:pt idx="22">
                  <c:v>376878</c:v>
                </c:pt>
                <c:pt idx="23">
                  <c:v>105339</c:v>
                </c:pt>
                <c:pt idx="24">
                  <c:v>485892</c:v>
                </c:pt>
                <c:pt idx="25">
                  <c:v>2207335</c:v>
                </c:pt>
                <c:pt idx="26">
                  <c:v>314382</c:v>
                </c:pt>
                <c:pt idx="27">
                  <c:v>42639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C-4628-936A-ED0A40153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117165"/>
        <c:axId val="5218771"/>
      </c:barChart>
      <c:catAx>
        <c:axId val="4511716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18771"/>
        <c:crosses val="autoZero"/>
        <c:auto val="1"/>
        <c:lblAlgn val="ctr"/>
        <c:lblOffset val="100"/>
        <c:noMultiLvlLbl val="0"/>
      </c:catAx>
      <c:valAx>
        <c:axId val="5218771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11716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GL'!$E$7:$E$34</c:f>
              <c:numCache>
                <c:formatCode>#,##0</c:formatCode>
                <c:ptCount val="28"/>
                <c:pt idx="0">
                  <c:v>221761</c:v>
                </c:pt>
                <c:pt idx="1">
                  <c:v>0</c:v>
                </c:pt>
                <c:pt idx="2">
                  <c:v>7091</c:v>
                </c:pt>
                <c:pt idx="3">
                  <c:v>19832</c:v>
                </c:pt>
                <c:pt idx="4">
                  <c:v>425660</c:v>
                </c:pt>
                <c:pt idx="5">
                  <c:v>4009</c:v>
                </c:pt>
                <c:pt idx="6">
                  <c:v>0</c:v>
                </c:pt>
                <c:pt idx="7">
                  <c:v>45994</c:v>
                </c:pt>
                <c:pt idx="8">
                  <c:v>408661</c:v>
                </c:pt>
                <c:pt idx="9">
                  <c:v>713876</c:v>
                </c:pt>
                <c:pt idx="10">
                  <c:v>156504</c:v>
                </c:pt>
                <c:pt idx="11">
                  <c:v>2997</c:v>
                </c:pt>
                <c:pt idx="12">
                  <c:v>25020</c:v>
                </c:pt>
                <c:pt idx="13">
                  <c:v>10115</c:v>
                </c:pt>
                <c:pt idx="14">
                  <c:v>565469</c:v>
                </c:pt>
                <c:pt idx="15">
                  <c:v>41051</c:v>
                </c:pt>
                <c:pt idx="16">
                  <c:v>2709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20817</c:v>
                </c:pt>
                <c:pt idx="22">
                  <c:v>2304</c:v>
                </c:pt>
                <c:pt idx="23">
                  <c:v>0</c:v>
                </c:pt>
                <c:pt idx="24">
                  <c:v>482586</c:v>
                </c:pt>
                <c:pt idx="25">
                  <c:v>28195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8-4F74-B58F-BF3361C6BBA6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GL'!$A$7:$A$34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GL'!$D$7:$D$34</c:f>
              <c:numCache>
                <c:formatCode>#,##0</c:formatCode>
                <c:ptCount val="28"/>
                <c:pt idx="0">
                  <c:v>283576</c:v>
                </c:pt>
                <c:pt idx="1">
                  <c:v>5</c:v>
                </c:pt>
                <c:pt idx="2">
                  <c:v>19228</c:v>
                </c:pt>
                <c:pt idx="3">
                  <c:v>21253</c:v>
                </c:pt>
                <c:pt idx="4">
                  <c:v>743466</c:v>
                </c:pt>
                <c:pt idx="5">
                  <c:v>0</c:v>
                </c:pt>
                <c:pt idx="6">
                  <c:v>0</c:v>
                </c:pt>
                <c:pt idx="7">
                  <c:v>91277</c:v>
                </c:pt>
                <c:pt idx="8">
                  <c:v>555862</c:v>
                </c:pt>
                <c:pt idx="9">
                  <c:v>763590</c:v>
                </c:pt>
                <c:pt idx="10">
                  <c:v>234736</c:v>
                </c:pt>
                <c:pt idx="11">
                  <c:v>0</c:v>
                </c:pt>
                <c:pt idx="12">
                  <c:v>15637</c:v>
                </c:pt>
                <c:pt idx="13">
                  <c:v>7108</c:v>
                </c:pt>
                <c:pt idx="14">
                  <c:v>814056</c:v>
                </c:pt>
                <c:pt idx="15">
                  <c:v>27521</c:v>
                </c:pt>
                <c:pt idx="16">
                  <c:v>4216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9462</c:v>
                </c:pt>
                <c:pt idx="22">
                  <c:v>0</c:v>
                </c:pt>
                <c:pt idx="23">
                  <c:v>0</c:v>
                </c:pt>
                <c:pt idx="24">
                  <c:v>406899</c:v>
                </c:pt>
                <c:pt idx="25">
                  <c:v>40208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8-4F74-B58F-BF3361C6B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76226"/>
        <c:axId val="51540414"/>
      </c:barChart>
      <c:catAx>
        <c:axId val="1357622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540414"/>
        <c:crosses val="autoZero"/>
        <c:auto val="1"/>
        <c:lblAlgn val="ctr"/>
        <c:lblOffset val="100"/>
        <c:noMultiLvlLbl val="0"/>
      </c:catAx>
      <c:valAx>
        <c:axId val="51540414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76226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GS'!$E$7:$E$34</c:f>
              <c:numCache>
                <c:formatCode>#,##0</c:formatCode>
                <c:ptCount val="28"/>
                <c:pt idx="0">
                  <c:v>96682</c:v>
                </c:pt>
                <c:pt idx="1">
                  <c:v>50774</c:v>
                </c:pt>
                <c:pt idx="2">
                  <c:v>508381</c:v>
                </c:pt>
                <c:pt idx="3">
                  <c:v>231545</c:v>
                </c:pt>
                <c:pt idx="4">
                  <c:v>5140</c:v>
                </c:pt>
                <c:pt idx="5">
                  <c:v>129757</c:v>
                </c:pt>
                <c:pt idx="6">
                  <c:v>0</c:v>
                </c:pt>
                <c:pt idx="7">
                  <c:v>171265</c:v>
                </c:pt>
                <c:pt idx="8">
                  <c:v>326944</c:v>
                </c:pt>
                <c:pt idx="9">
                  <c:v>333468</c:v>
                </c:pt>
                <c:pt idx="10">
                  <c:v>189417</c:v>
                </c:pt>
                <c:pt idx="11">
                  <c:v>0</c:v>
                </c:pt>
                <c:pt idx="12">
                  <c:v>151588</c:v>
                </c:pt>
                <c:pt idx="13">
                  <c:v>394049</c:v>
                </c:pt>
                <c:pt idx="14">
                  <c:v>322834</c:v>
                </c:pt>
                <c:pt idx="15">
                  <c:v>3</c:v>
                </c:pt>
                <c:pt idx="16">
                  <c:v>35827</c:v>
                </c:pt>
                <c:pt idx="17">
                  <c:v>2596</c:v>
                </c:pt>
                <c:pt idx="18">
                  <c:v>0</c:v>
                </c:pt>
                <c:pt idx="19">
                  <c:v>41992</c:v>
                </c:pt>
                <c:pt idx="20">
                  <c:v>5828</c:v>
                </c:pt>
                <c:pt idx="21">
                  <c:v>1383</c:v>
                </c:pt>
                <c:pt idx="22">
                  <c:v>188942</c:v>
                </c:pt>
                <c:pt idx="23">
                  <c:v>78914</c:v>
                </c:pt>
                <c:pt idx="24">
                  <c:v>11996</c:v>
                </c:pt>
                <c:pt idx="25">
                  <c:v>115098</c:v>
                </c:pt>
                <c:pt idx="26">
                  <c:v>0</c:v>
                </c:pt>
                <c:pt idx="27">
                  <c:v>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E-47DA-9FFE-297321A2F0A5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GS'!$A$7:$A$34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GS'!$D$7:$D$34</c:f>
              <c:numCache>
                <c:formatCode>#,##0</c:formatCode>
                <c:ptCount val="28"/>
                <c:pt idx="0">
                  <c:v>66899</c:v>
                </c:pt>
                <c:pt idx="1">
                  <c:v>170970</c:v>
                </c:pt>
                <c:pt idx="2">
                  <c:v>376846</c:v>
                </c:pt>
                <c:pt idx="3">
                  <c:v>91619</c:v>
                </c:pt>
                <c:pt idx="4">
                  <c:v>0</c:v>
                </c:pt>
                <c:pt idx="5">
                  <c:v>87973</c:v>
                </c:pt>
                <c:pt idx="6">
                  <c:v>0</c:v>
                </c:pt>
                <c:pt idx="7">
                  <c:v>221518</c:v>
                </c:pt>
                <c:pt idx="8">
                  <c:v>188016</c:v>
                </c:pt>
                <c:pt idx="9">
                  <c:v>492976</c:v>
                </c:pt>
                <c:pt idx="10">
                  <c:v>190082</c:v>
                </c:pt>
                <c:pt idx="11">
                  <c:v>0</c:v>
                </c:pt>
                <c:pt idx="12">
                  <c:v>120710</c:v>
                </c:pt>
                <c:pt idx="13">
                  <c:v>361282</c:v>
                </c:pt>
                <c:pt idx="14">
                  <c:v>258164</c:v>
                </c:pt>
                <c:pt idx="15">
                  <c:v>191</c:v>
                </c:pt>
                <c:pt idx="16">
                  <c:v>38138</c:v>
                </c:pt>
                <c:pt idx="17">
                  <c:v>2904</c:v>
                </c:pt>
                <c:pt idx="18">
                  <c:v>0</c:v>
                </c:pt>
                <c:pt idx="19">
                  <c:v>102489</c:v>
                </c:pt>
                <c:pt idx="20">
                  <c:v>4000</c:v>
                </c:pt>
                <c:pt idx="21">
                  <c:v>0</c:v>
                </c:pt>
                <c:pt idx="22">
                  <c:v>149458</c:v>
                </c:pt>
                <c:pt idx="23">
                  <c:v>68925</c:v>
                </c:pt>
                <c:pt idx="24">
                  <c:v>416</c:v>
                </c:pt>
                <c:pt idx="25">
                  <c:v>90407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E-47DA-9FFE-297321A2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26017"/>
        <c:axId val="27764960"/>
      </c:barChart>
      <c:catAx>
        <c:axId val="45426017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764960"/>
        <c:crosses val="autoZero"/>
        <c:auto val="1"/>
        <c:lblAlgn val="ctr"/>
        <c:lblOffset val="100"/>
        <c:noMultiLvlLbl val="0"/>
      </c:catAx>
      <c:valAx>
        <c:axId val="27764960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426017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3.925E-2"/>
          <c:w val="0.65175000000000005"/>
          <c:h val="0.9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'Import total'!$AA$1</c:f>
              <c:strCache>
                <c:ptCount val="1"/>
                <c:pt idx="0">
                  <c:v>Acumulado 2025</c:v>
                </c:pt>
              </c:strCache>
            </c:strRef>
          </c:tx>
          <c:spPr>
            <a:solidFill>
              <a:srgbClr val="0A0A44"/>
            </a:solidFill>
            <a:ln w="6350">
              <a:noFill/>
            </a:ln>
            <a:effectLst/>
          </c:spPr>
          <c:invertIfNegative val="0"/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MG'!$E$7:$E$34</c:f>
              <c:numCache>
                <c:formatCode>#,##0</c:formatCode>
                <c:ptCount val="28"/>
                <c:pt idx="0">
                  <c:v>9564</c:v>
                </c:pt>
                <c:pt idx="1">
                  <c:v>17112</c:v>
                </c:pt>
                <c:pt idx="2">
                  <c:v>80915</c:v>
                </c:pt>
                <c:pt idx="3">
                  <c:v>204461</c:v>
                </c:pt>
                <c:pt idx="4">
                  <c:v>908880</c:v>
                </c:pt>
                <c:pt idx="5">
                  <c:v>34906</c:v>
                </c:pt>
                <c:pt idx="6">
                  <c:v>732</c:v>
                </c:pt>
                <c:pt idx="7">
                  <c:v>1565603</c:v>
                </c:pt>
                <c:pt idx="8">
                  <c:v>466868</c:v>
                </c:pt>
                <c:pt idx="9">
                  <c:v>55766</c:v>
                </c:pt>
                <c:pt idx="10">
                  <c:v>128190</c:v>
                </c:pt>
                <c:pt idx="11">
                  <c:v>39</c:v>
                </c:pt>
                <c:pt idx="12">
                  <c:v>85371</c:v>
                </c:pt>
                <c:pt idx="13">
                  <c:v>134449</c:v>
                </c:pt>
                <c:pt idx="14">
                  <c:v>37288</c:v>
                </c:pt>
                <c:pt idx="15">
                  <c:v>35190</c:v>
                </c:pt>
                <c:pt idx="16">
                  <c:v>20221</c:v>
                </c:pt>
                <c:pt idx="17">
                  <c:v>88245</c:v>
                </c:pt>
                <c:pt idx="18">
                  <c:v>0</c:v>
                </c:pt>
                <c:pt idx="19">
                  <c:v>13424</c:v>
                </c:pt>
                <c:pt idx="20">
                  <c:v>138548</c:v>
                </c:pt>
                <c:pt idx="21">
                  <c:v>22364</c:v>
                </c:pt>
                <c:pt idx="22">
                  <c:v>230136</c:v>
                </c:pt>
                <c:pt idx="23">
                  <c:v>52588</c:v>
                </c:pt>
                <c:pt idx="24">
                  <c:v>105059</c:v>
                </c:pt>
                <c:pt idx="25">
                  <c:v>2181002</c:v>
                </c:pt>
                <c:pt idx="26">
                  <c:v>279358</c:v>
                </c:pt>
                <c:pt idx="27">
                  <c:v>42028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7-40FD-869D-A07F5657855D}"/>
            </c:ext>
          </c:extLst>
        </c:ser>
        <c:ser>
          <c:idx val="1"/>
          <c:order val="1"/>
          <c:tx>
            <c:strRef>
              <c:f>'Import total'!$AA$2</c:f>
              <c:strCache>
                <c:ptCount val="1"/>
                <c:pt idx="0">
                  <c:v>Acumulado 2024</c:v>
                </c:pt>
              </c:strCache>
            </c:strRef>
          </c:tx>
          <c:spPr>
            <a:solidFill>
              <a:srgbClr val="38ABD4"/>
            </a:solidFill>
            <a:ln w="6350">
              <a:noFill/>
            </a:ln>
            <a:effectLst/>
          </c:spPr>
          <c:invertIfNegative val="0"/>
          <c:cat>
            <c:strRef>
              <c:f>'Export MG'!$A$7:$A$34</c:f>
              <c:strCache>
                <c:ptCount val="28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Avilés</c:v>
                </c:pt>
                <c:pt idx="4">
                  <c:v>Bahía de Algeciras</c:v>
                </c:pt>
                <c:pt idx="5">
                  <c:v>Bahía de Cádiz</c:v>
                </c:pt>
                <c:pt idx="6">
                  <c:v>Baleares</c:v>
                </c:pt>
                <c:pt idx="7">
                  <c:v>Barcelona</c:v>
                </c:pt>
                <c:pt idx="8">
                  <c:v>Bilbao</c:v>
                </c:pt>
                <c:pt idx="9">
                  <c:v>Cartagena</c:v>
                </c:pt>
                <c:pt idx="10">
                  <c:v>Castellón</c:v>
                </c:pt>
                <c:pt idx="11">
                  <c:v>Ceuta</c:v>
                </c:pt>
                <c:pt idx="12">
                  <c:v>Ferrol-San Cibrao</c:v>
                </c:pt>
                <c:pt idx="13">
                  <c:v>Gijón</c:v>
                </c:pt>
                <c:pt idx="14">
                  <c:v>Huelva</c:v>
                </c:pt>
                <c:pt idx="15">
                  <c:v>Las Palmas</c:v>
                </c:pt>
                <c:pt idx="16">
                  <c:v>Málaga</c:v>
                </c:pt>
                <c:pt idx="17">
                  <c:v>Marín y Ría de Pontevedra</c:v>
                </c:pt>
                <c:pt idx="18">
                  <c:v>Melilla</c:v>
                </c:pt>
                <c:pt idx="19">
                  <c:v>Motril</c:v>
                </c:pt>
                <c:pt idx="20">
                  <c:v>Pasaia</c:v>
                </c:pt>
                <c:pt idx="21">
                  <c:v>Santa Cruz de Tenerife</c:v>
                </c:pt>
                <c:pt idx="22">
                  <c:v>Santander</c:v>
                </c:pt>
                <c:pt idx="23">
                  <c:v>Sevilla</c:v>
                </c:pt>
                <c:pt idx="24">
                  <c:v>Tarragona</c:v>
                </c:pt>
                <c:pt idx="25">
                  <c:v>Valencia</c:v>
                </c:pt>
                <c:pt idx="26">
                  <c:v>Vigo</c:v>
                </c:pt>
                <c:pt idx="27">
                  <c:v>Vilagarcía</c:v>
                </c:pt>
              </c:strCache>
            </c:strRef>
          </c:cat>
          <c:val>
            <c:numRef>
              <c:f>'Export MG'!$D$7:$D$34</c:f>
              <c:numCache>
                <c:formatCode>#,##0</c:formatCode>
                <c:ptCount val="28"/>
                <c:pt idx="0">
                  <c:v>8239</c:v>
                </c:pt>
                <c:pt idx="1">
                  <c:v>6321</c:v>
                </c:pt>
                <c:pt idx="2">
                  <c:v>51985</c:v>
                </c:pt>
                <c:pt idx="3">
                  <c:v>113790</c:v>
                </c:pt>
                <c:pt idx="4">
                  <c:v>811432</c:v>
                </c:pt>
                <c:pt idx="5">
                  <c:v>32752</c:v>
                </c:pt>
                <c:pt idx="6">
                  <c:v>745</c:v>
                </c:pt>
                <c:pt idx="7">
                  <c:v>1465047</c:v>
                </c:pt>
                <c:pt idx="8">
                  <c:v>455966</c:v>
                </c:pt>
                <c:pt idx="9">
                  <c:v>45419</c:v>
                </c:pt>
                <c:pt idx="10">
                  <c:v>94139</c:v>
                </c:pt>
                <c:pt idx="11">
                  <c:v>0</c:v>
                </c:pt>
                <c:pt idx="12">
                  <c:v>71546</c:v>
                </c:pt>
                <c:pt idx="13">
                  <c:v>107981</c:v>
                </c:pt>
                <c:pt idx="14">
                  <c:v>35420</c:v>
                </c:pt>
                <c:pt idx="15">
                  <c:v>34891</c:v>
                </c:pt>
                <c:pt idx="16">
                  <c:v>31370</c:v>
                </c:pt>
                <c:pt idx="17">
                  <c:v>107594</c:v>
                </c:pt>
                <c:pt idx="18">
                  <c:v>0</c:v>
                </c:pt>
                <c:pt idx="19">
                  <c:v>8852</c:v>
                </c:pt>
                <c:pt idx="20">
                  <c:v>168340</c:v>
                </c:pt>
                <c:pt idx="21">
                  <c:v>22066</c:v>
                </c:pt>
                <c:pt idx="22">
                  <c:v>227420</c:v>
                </c:pt>
                <c:pt idx="23">
                  <c:v>36414</c:v>
                </c:pt>
                <c:pt idx="24">
                  <c:v>78577</c:v>
                </c:pt>
                <c:pt idx="25">
                  <c:v>2076720</c:v>
                </c:pt>
                <c:pt idx="26">
                  <c:v>314382</c:v>
                </c:pt>
                <c:pt idx="27">
                  <c:v>42639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7-40FD-869D-A07F5657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15755"/>
        <c:axId val="25481738"/>
      </c:barChart>
      <c:catAx>
        <c:axId val="1781575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481738"/>
        <c:crosses val="autoZero"/>
        <c:auto val="1"/>
        <c:lblAlgn val="ctr"/>
        <c:lblOffset val="100"/>
        <c:noMultiLvlLbl val="0"/>
      </c:catAx>
      <c:valAx>
        <c:axId val="25481738"/>
        <c:scaling>
          <c:orientation val="minMax"/>
        </c:scaling>
        <c:delete val="0"/>
        <c:axPos val="t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6350" cap="flat" cmpd="sng"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kern="1200" baseline="0">
                <a:solidFill>
                  <a:schemeClr val="bg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15755"/>
        <c:crosses val="autoZero"/>
        <c:crossBetween val="between"/>
      </c:valAx>
      <c:spPr>
        <a:noFill/>
        <a:ln w="6350" cap="flat" cmpd="sng"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1475"/>
          <c:y val="3.7749999999999999E-2"/>
          <c:w val="0.19775000000000001"/>
          <c:h val="5.8500000000000003E-2"/>
        </c:manualLayout>
      </c:layout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kern="1200" baseline="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42954259.037</c:v>
              </c:pt>
              <c:pt idx="1">
                <c:v>43827345.092000008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80-4A3A-9190-FDBB72E45907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45802248.103999987</c:v>
              </c:pt>
              <c:pt idx="1">
                <c:v>43053947.326000012</c:v>
              </c:pt>
              <c:pt idx="2">
                <c:v>47402194.138999999</c:v>
              </c:pt>
              <c:pt idx="3">
                <c:v>49066162.273000002</c:v>
              </c:pt>
              <c:pt idx="4">
                <c:v>51164383.700000003</c:v>
              </c:pt>
              <c:pt idx="5">
                <c:v>47357704.737999991</c:v>
              </c:pt>
              <c:pt idx="6">
                <c:v>47190661.566000007</c:v>
              </c:pt>
              <c:pt idx="7">
                <c:v>46226834.435000002</c:v>
              </c:pt>
              <c:pt idx="8">
                <c:v>45256765.763999999</c:v>
              </c:pt>
              <c:pt idx="9">
                <c:v>46096047.083999991</c:v>
              </c:pt>
              <c:pt idx="10">
                <c:v>44621965.461999997</c:v>
              </c:pt>
              <c:pt idx="11">
                <c:v>44518895.811999999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680-4A3A-9190-FDBB72E45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66892"/>
        <c:axId val="8282283"/>
      </c:lineChart>
      <c:catAx>
        <c:axId val="1666689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82283"/>
        <c:crosses val="autoZero"/>
        <c:auto val="1"/>
        <c:lblAlgn val="ctr"/>
        <c:lblOffset val="100"/>
        <c:noMultiLvlLbl val="0"/>
      </c:catAx>
      <c:valAx>
        <c:axId val="828228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66892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14038800</c:v>
              </c:pt>
              <c:pt idx="1">
                <c:v>13769742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33-49D6-A727-8E1E030A901F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15704313</c:v>
              </c:pt>
              <c:pt idx="1">
                <c:v>14195440</c:v>
              </c:pt>
              <c:pt idx="2">
                <c:v>15149848</c:v>
              </c:pt>
              <c:pt idx="3">
                <c:v>15812280</c:v>
              </c:pt>
              <c:pt idx="4">
                <c:v>15980280</c:v>
              </c:pt>
              <c:pt idx="5">
                <c:v>14978481</c:v>
              </c:pt>
              <c:pt idx="6">
                <c:v>14898329</c:v>
              </c:pt>
              <c:pt idx="7">
                <c:v>15252986</c:v>
              </c:pt>
              <c:pt idx="8">
                <c:v>13846393</c:v>
              </c:pt>
              <c:pt idx="9">
                <c:v>13920528</c:v>
              </c:pt>
              <c:pt idx="10">
                <c:v>14422837</c:v>
              </c:pt>
              <c:pt idx="11">
                <c:v>14626282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33-49D6-A727-8E1E030A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8366"/>
        <c:axId val="45536724"/>
      </c:lineChart>
      <c:catAx>
        <c:axId val="1017836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536724"/>
        <c:crosses val="autoZero"/>
        <c:auto val="1"/>
        <c:lblAlgn val="ctr"/>
        <c:lblOffset val="100"/>
        <c:noMultiLvlLbl val="0"/>
      </c:catAx>
      <c:valAx>
        <c:axId val="4553672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78366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6173538</c:v>
              </c:pt>
              <c:pt idx="1">
                <c:v>6804325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7A-45FC-B913-7929D05497C7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7525006</c:v>
              </c:pt>
              <c:pt idx="1">
                <c:v>6083667</c:v>
              </c:pt>
              <c:pt idx="2">
                <c:v>6618753</c:v>
              </c:pt>
              <c:pt idx="3">
                <c:v>6989586</c:v>
              </c:pt>
              <c:pt idx="4">
                <c:v>7796176</c:v>
              </c:pt>
              <c:pt idx="5">
                <c:v>6896027</c:v>
              </c:pt>
              <c:pt idx="6">
                <c:v>7253325</c:v>
              </c:pt>
              <c:pt idx="7">
                <c:v>7179789</c:v>
              </c:pt>
              <c:pt idx="8">
                <c:v>7448997</c:v>
              </c:pt>
              <c:pt idx="9">
                <c:v>7099572</c:v>
              </c:pt>
              <c:pt idx="10">
                <c:v>7013469</c:v>
              </c:pt>
              <c:pt idx="11">
                <c:v>6859220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7A-45FC-B913-7929D054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0180"/>
        <c:axId val="12561173"/>
      </c:lineChart>
      <c:catAx>
        <c:axId val="2108018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61173"/>
        <c:crosses val="autoZero"/>
        <c:auto val="1"/>
        <c:lblAlgn val="ctr"/>
        <c:lblOffset val="100"/>
        <c:noMultiLvlLbl val="0"/>
      </c:catAx>
      <c:valAx>
        <c:axId val="1256117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8018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21592189</c:v>
              </c:pt>
              <c:pt idx="1">
                <c:v>21974797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91-431C-977D-E2DE669DA210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21203288</c:v>
              </c:pt>
              <c:pt idx="1">
                <c:v>21601259</c:v>
              </c:pt>
              <c:pt idx="2">
                <c:v>24441186</c:v>
              </c:pt>
              <c:pt idx="3">
                <c:v>24783631</c:v>
              </c:pt>
              <c:pt idx="4">
                <c:v>26035637</c:v>
              </c:pt>
              <c:pt idx="5">
                <c:v>24141374</c:v>
              </c:pt>
              <c:pt idx="6">
                <c:v>23713925</c:v>
              </c:pt>
              <c:pt idx="7">
                <c:v>22459861</c:v>
              </c:pt>
              <c:pt idx="8">
                <c:v>22715875</c:v>
              </c:pt>
              <c:pt idx="9">
                <c:v>23689503</c:v>
              </c:pt>
              <c:pt idx="10">
                <c:v>21913756</c:v>
              </c:pt>
              <c:pt idx="11">
                <c:v>21808930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91-431C-977D-E2DE669D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88562"/>
        <c:axId val="7697713"/>
      </c:lineChart>
      <c:catAx>
        <c:axId val="2188856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97713"/>
        <c:crosses val="autoZero"/>
        <c:auto val="1"/>
        <c:lblAlgn val="ctr"/>
        <c:lblOffset val="100"/>
        <c:noMultiLvlLbl val="0"/>
      </c:catAx>
      <c:valAx>
        <c:axId val="7697713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88562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14973040</c:v>
              </c:pt>
              <c:pt idx="1">
                <c:v>14854688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B3A-4590-81CB-B0DBC04B848E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14680986</c:v>
              </c:pt>
              <c:pt idx="1">
                <c:v>14982710</c:v>
              </c:pt>
              <c:pt idx="2">
                <c:v>16973279</c:v>
              </c:pt>
              <c:pt idx="3">
                <c:v>17086572</c:v>
              </c:pt>
              <c:pt idx="4">
                <c:v>17788782</c:v>
              </c:pt>
              <c:pt idx="5">
                <c:v>16928243</c:v>
              </c:pt>
              <c:pt idx="6">
                <c:v>16329235</c:v>
              </c:pt>
              <c:pt idx="7">
                <c:v>16127623</c:v>
              </c:pt>
              <c:pt idx="8">
                <c:v>15738935</c:v>
              </c:pt>
              <c:pt idx="9">
                <c:v>16295812</c:v>
              </c:pt>
              <c:pt idx="10">
                <c:v>14866761</c:v>
              </c:pt>
              <c:pt idx="11">
                <c:v>15190838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3A-4590-81CB-B0DBC04B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6220"/>
        <c:axId val="18586684"/>
      </c:lineChart>
      <c:catAx>
        <c:axId val="3684622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586684"/>
        <c:crosses val="autoZero"/>
        <c:auto val="1"/>
        <c:lblAlgn val="ctr"/>
        <c:lblOffset val="100"/>
        <c:noMultiLvlLbl val="0"/>
      </c:catAx>
      <c:valAx>
        <c:axId val="18586684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846220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450000000000001"/>
          <c:y val="0.11824999999999999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1413515.25</c:v>
              </c:pt>
              <c:pt idx="1">
                <c:v>1417903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D4-4567-ADF2-00EB068E7455}"/>
            </c:ext>
          </c:extLst>
        </c:ser>
        <c:ser>
          <c:idx val="1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</c:formatCode>
              <c:ptCount val="12"/>
              <c:pt idx="0">
                <c:v>1348425.5</c:v>
              </c:pt>
              <c:pt idx="1">
                <c:v>1394121.5</c:v>
              </c:pt>
              <c:pt idx="2">
                <c:v>1558968.25</c:v>
              </c:pt>
              <c:pt idx="3">
                <c:v>1575020</c:v>
              </c:pt>
              <c:pt idx="4">
                <c:v>1679442.25</c:v>
              </c:pt>
              <c:pt idx="5">
                <c:v>1589349.5</c:v>
              </c:pt>
              <c:pt idx="6">
                <c:v>1537545.25</c:v>
              </c:pt>
              <c:pt idx="7">
                <c:v>1542783.75</c:v>
              </c:pt>
              <c:pt idx="8">
                <c:v>1502867.5</c:v>
              </c:pt>
              <c:pt idx="9">
                <c:v>1550963</c:v>
              </c:pt>
              <c:pt idx="10">
                <c:v>1422870.5</c:v>
              </c:pt>
              <c:pt idx="11">
                <c:v>1429860.5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D4-4567-ADF2-00EB068E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3708"/>
        <c:axId val="1350066"/>
      </c:lineChart>
      <c:catAx>
        <c:axId val="3503708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0066"/>
        <c:crosses val="autoZero"/>
        <c:auto val="1"/>
        <c:lblAlgn val="ctr"/>
        <c:lblOffset val="100"/>
        <c:noMultiLvlLbl val="0"/>
      </c:catAx>
      <c:valAx>
        <c:axId val="1350066"/>
        <c:scaling>
          <c:orientation val="minMax"/>
          <c:min val="0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03708"/>
        <c:crosses val="autoZero"/>
        <c:crossBetween val="midCat"/>
      </c:valAx>
      <c:spPr>
        <a:noFill/>
        <a:ln w="6350">
          <a:noFill/>
          <a:prstDash val="sysDot"/>
        </a:ln>
        <a:effectLst>
          <a:glow rad="127000">
            <a:schemeClr val="bg2"/>
          </a:glow>
        </a:effectLst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-6.2180115275854327E-2</c:v>
              </c:pt>
              <c:pt idx="1">
                <c:v>-2.3347739467804881E-2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F3-41B3-BD94-F1C008C1E249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3.8132099784457862E-2</c:v>
              </c:pt>
              <c:pt idx="1">
                <c:v>2.5838305418782289E-2</c:v>
              </c:pt>
              <c:pt idx="2">
                <c:v>1.606349350337721E-2</c:v>
              </c:pt>
              <c:pt idx="3">
                <c:v>2.3664549693952042E-2</c:v>
              </c:pt>
              <c:pt idx="4">
                <c:v>3.5924640040089877E-2</c:v>
              </c:pt>
              <c:pt idx="5">
                <c:v>3.5601150428502981E-2</c:v>
              </c:pt>
              <c:pt idx="6">
                <c:v>3.2583336418717128E-2</c:v>
              </c:pt>
              <c:pt idx="7">
                <c:v>3.2505402499305891E-2</c:v>
              </c:pt>
              <c:pt idx="8">
                <c:v>3.1926992873863913E-2</c:v>
              </c:pt>
              <c:pt idx="9">
                <c:v>3.0806019343518679E-2</c:v>
              </c:pt>
              <c:pt idx="10">
                <c:v>2.7195375934575109E-2</c:v>
              </c:pt>
              <c:pt idx="11">
                <c:v>2.7013461676145049E-2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F3-41B3-BD94-F1C008C1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92434"/>
        <c:axId val="15819972"/>
      </c:lineChart>
      <c:catAx>
        <c:axId val="9792434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819972"/>
        <c:crosses val="autoZero"/>
        <c:auto val="1"/>
        <c:lblAlgn val="ctr"/>
        <c:lblOffset val="100"/>
        <c:noMultiLvlLbl val="0"/>
      </c:catAx>
      <c:valAx>
        <c:axId val="1581997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92434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-0.10605449598463811</c:v>
              </c:pt>
              <c:pt idx="1">
                <c:v>-6.9940744995451998E-2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7E-4A70-BAE8-B677A4E60CA9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6.10695373169583E-2</c:v>
              </c:pt>
              <c:pt idx="1">
                <c:v>1.638590785274063E-2</c:v>
              </c:pt>
              <c:pt idx="2">
                <c:v>1.544529642925241E-2</c:v>
              </c:pt>
              <c:pt idx="3">
                <c:v>1.2242028669912971E-2</c:v>
              </c:pt>
              <c:pt idx="4">
                <c:v>3.3103738176175179E-2</c:v>
              </c:pt>
              <c:pt idx="5">
                <c:v>4.554890216197105E-2</c:v>
              </c:pt>
              <c:pt idx="6">
                <c:v>3.910029365771539E-2</c:v>
              </c:pt>
              <c:pt idx="7">
                <c:v>3.8740542743572748E-2</c:v>
              </c:pt>
              <c:pt idx="8">
                <c:v>3.3682939622981627E-2</c:v>
              </c:pt>
              <c:pt idx="9">
                <c:v>2.641473504999858E-2</c:v>
              </c:pt>
              <c:pt idx="10">
                <c:v>2.358294633352576E-2</c:v>
              </c:pt>
              <c:pt idx="11">
                <c:v>2.307533091799252E-2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7E-4A70-BAE8-B677A4E6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31208"/>
        <c:axId val="57181487"/>
      </c:lineChart>
      <c:catAx>
        <c:axId val="22531208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181487"/>
        <c:crosses val="autoZero"/>
        <c:auto val="1"/>
        <c:lblAlgn val="ctr"/>
        <c:lblOffset val="100"/>
        <c:noMultiLvlLbl val="0"/>
      </c:catAx>
      <c:valAx>
        <c:axId val="5718148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531208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-0.17959693321174769</c:v>
              </c:pt>
              <c:pt idx="1">
                <c:v>-4.6353527636383007E-2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1D-4C9D-9740-9704CE722770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-7.8850347392493636E-2</c:v>
              </c:pt>
              <c:pt idx="1">
                <c:v>-0.1068803563691415</c:v>
              </c:pt>
              <c:pt idx="2">
                <c:v>-0.14091989245649519</c:v>
              </c:pt>
              <c:pt idx="3">
                <c:v>-0.12894955689804791</c:v>
              </c:pt>
              <c:pt idx="4">
                <c:v>-9.5284554257235254E-2</c:v>
              </c:pt>
              <c:pt idx="5">
                <c:v>-0.11183731114824851</c:v>
              </c:pt>
              <c:pt idx="6">
                <c:v>-9.8965317033732236E-2</c:v>
              </c:pt>
              <c:pt idx="7">
                <c:v>-9.1965872414617067E-2</c:v>
              </c:pt>
              <c:pt idx="8">
                <c:v>-8.169704788940324E-2</c:v>
              </c:pt>
              <c:pt idx="9">
                <c:v>-7.4688310375760958E-2</c:v>
              </c:pt>
              <c:pt idx="10">
                <c:v>-6.7731382203297996E-2</c:v>
              </c:pt>
              <c:pt idx="11">
                <c:v>-6.3873681836189466E-2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1D-4C9D-9740-9704CE72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7775"/>
        <c:axId val="11668062"/>
      </c:lineChart>
      <c:catAx>
        <c:axId val="1496777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68062"/>
        <c:crosses val="autoZero"/>
        <c:auto val="1"/>
        <c:lblAlgn val="ctr"/>
        <c:lblOffset val="100"/>
        <c:noMultiLvlLbl val="0"/>
      </c:catAx>
      <c:valAx>
        <c:axId val="11668062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67775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1.834154212308969E-2</c:v>
              </c:pt>
              <c:pt idx="1">
                <c:v>1.7812102999244409E-2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83-41E9-AAB9-A5283BBE0BB9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6.0290945724372109E-2</c:v>
              </c:pt>
              <c:pt idx="1">
                <c:v>7.5250766179228767E-2</c:v>
              </c:pt>
              <c:pt idx="2">
                <c:v>7.2734190579708313E-2</c:v>
              </c:pt>
              <c:pt idx="3">
                <c:v>8.3516595249207848E-2</c:v>
              </c:pt>
              <c:pt idx="4">
                <c:v>8.1741247807232575E-2</c:v>
              </c:pt>
              <c:pt idx="5">
                <c:v>7.9319104041970512E-2</c:v>
              </c:pt>
              <c:pt idx="6">
                <c:v>7.2762222663875109E-2</c:v>
              </c:pt>
              <c:pt idx="7">
                <c:v>7.0907914305724074E-2</c:v>
              </c:pt>
              <c:pt idx="8">
                <c:v>6.9739974318663966E-2</c:v>
              </c:pt>
              <c:pt idx="9">
                <c:v>6.9480740676881148E-2</c:v>
              </c:pt>
              <c:pt idx="10">
                <c:v>6.1715398386098068E-2</c:v>
              </c:pt>
              <c:pt idx="11">
                <c:v>6.0955507015301169E-2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83-41E9-AAB9-A5283BBE0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370197"/>
        <c:axId val="19368347"/>
      </c:lineChart>
      <c:catAx>
        <c:axId val="3337019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68347"/>
        <c:crosses val="autoZero"/>
        <c:auto val="1"/>
        <c:lblAlgn val="ctr"/>
        <c:lblOffset val="100"/>
        <c:noMultiLvlLbl val="0"/>
      </c:catAx>
      <c:valAx>
        <c:axId val="1936834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370197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1.9893350487494521E-2</c:v>
              </c:pt>
              <c:pt idx="1">
                <c:v>5.5297222571319971E-3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7A-4A6C-BA3D-78DBFE5E2E40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6.3526518498685292E-2</c:v>
              </c:pt>
              <c:pt idx="1">
                <c:v>9.4217100740566551E-2</c:v>
              </c:pt>
              <c:pt idx="2">
                <c:v>0.1060968936844577</c:v>
              </c:pt>
              <c:pt idx="3">
                <c:v>0.11138305614339911</c:v>
              </c:pt>
              <c:pt idx="4">
                <c:v>0.1076459056551813</c:v>
              </c:pt>
              <c:pt idx="5">
                <c:v>0.1112022408046376</c:v>
              </c:pt>
              <c:pt idx="6">
                <c:v>0.1016086056269403</c:v>
              </c:pt>
              <c:pt idx="7">
                <c:v>9.9351523560216481E-2</c:v>
              </c:pt>
              <c:pt idx="8">
                <c:v>9.7052015589776941E-2</c:v>
              </c:pt>
              <c:pt idx="9">
                <c:v>9.407283736407912E-2</c:v>
              </c:pt>
              <c:pt idx="10">
                <c:v>8.3692875581897974E-2</c:v>
              </c:pt>
              <c:pt idx="11">
                <c:v>7.986123932034106E-2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7A-4A6C-BA3D-78DBFE5E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22"/>
        <c:axId val="4791097"/>
      </c:lineChart>
      <c:catAx>
        <c:axId val="6222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91097"/>
        <c:crosses val="autoZero"/>
        <c:auto val="1"/>
        <c:lblAlgn val="ctr"/>
        <c:lblOffset val="100"/>
        <c:noMultiLvlLbl val="0"/>
      </c:catAx>
      <c:valAx>
        <c:axId val="479109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222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70850000000000002"/>
        </c:manualLayout>
      </c:layout>
      <c:lineChart>
        <c:grouping val="standard"/>
        <c:varyColors val="0"/>
        <c:ser>
          <c:idx val="1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4.8270927833981243E-2</c:v>
              </c:pt>
              <c:pt idx="1">
                <c:v>3.2404640649731808E-2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78-476C-8BF0-9AFD63357E7F}"/>
            </c:ext>
          </c:extLst>
        </c:ser>
        <c:ser>
          <c:idx val="2"/>
          <c:order val="1"/>
          <c:tx>
            <c:v>2024</c:v>
          </c:tx>
          <c:spPr>
            <a:ln w="28575" cap="rnd" cmpd="sng">
              <a:solidFill>
                <a:srgbClr val="38ABD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0%</c:formatCode>
              <c:ptCount val="12"/>
              <c:pt idx="0">
                <c:v>6.0650997242037041E-2</c:v>
              </c:pt>
              <c:pt idx="1">
                <c:v>9.8074159074286404E-2</c:v>
              </c:pt>
              <c:pt idx="2">
                <c:v>0.1112098433494171</c:v>
              </c:pt>
              <c:pt idx="3">
                <c:v>0.12266672296046011</c:v>
              </c:pt>
              <c:pt idx="4">
                <c:v>0.12631715850024669</c:v>
              </c:pt>
              <c:pt idx="5">
                <c:v>0.13025018821638601</c:v>
              </c:pt>
              <c:pt idx="6">
                <c:v>0.1207795517342258</c:v>
              </c:pt>
              <c:pt idx="7">
                <c:v>0.11863774892386079</c:v>
              </c:pt>
              <c:pt idx="8">
                <c:v>0.1193670387107419</c:v>
              </c:pt>
              <c:pt idx="9">
                <c:v>0.1187454795406846</c:v>
              </c:pt>
              <c:pt idx="10">
                <c:v>0.1105826097099529</c:v>
              </c:pt>
              <c:pt idx="11">
                <c:v>0.107325615826835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78-476C-8BF0-9AFD63357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4532"/>
        <c:axId val="16560138"/>
      </c:lineChart>
      <c:catAx>
        <c:axId val="3943453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60138"/>
        <c:crosses val="autoZero"/>
        <c:auto val="1"/>
        <c:lblAlgn val="ctr"/>
        <c:lblOffset val="100"/>
        <c:noMultiLvlLbl val="0"/>
      </c:catAx>
      <c:valAx>
        <c:axId val="1656013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9434532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legend>
      <c:legendPos val="b"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1100" b="0" i="0" u="non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A-448F-9E1B-DCBC79E669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A-448F-9E1B-DCBC79E669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A-448F-9E1B-DCBC79E669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A-448F-9E1B-DCBC79E669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A-448F-9E1B-DCBC79E669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2A-448F-9E1B-DCBC79E669F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A-448F-9E1B-DCBC79E669F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A-448F-9E1B-DCBC79E669F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A-448F-9E1B-DCBC79E669F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2A-448F-9E1B-DCBC79E669F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2A-448F-9E1B-DCBC79E669FE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545.24132864799981</c:v>
              </c:pt>
              <c:pt idx="1">
                <c:v>547.3713840969998</c:v>
              </c:pt>
              <c:pt idx="2">
                <c:v>551.28830287699975</c:v>
              </c:pt>
              <c:pt idx="3">
                <c:v>552.84502193299966</c:v>
              </c:pt>
              <c:pt idx="4">
                <c:v>553.53308289799975</c:v>
              </c:pt>
              <c:pt idx="5">
                <c:v>554.96420075399976</c:v>
              </c:pt>
              <c:pt idx="6">
                <c:v>556.15960415099983</c:v>
              </c:pt>
              <c:pt idx="7">
                <c:v>557.09193752099998</c:v>
              </c:pt>
              <c:pt idx="8">
                <c:v>556.67533589200002</c:v>
              </c:pt>
              <c:pt idx="9">
                <c:v>557.75781040300001</c:v>
              </c:pt>
              <c:pt idx="10">
                <c:v>554.90982133600005</c:v>
              </c:pt>
              <c:pt idx="11">
                <c:v>555.68321910199995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32A-448F-9E1B-DCBC79E66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898339"/>
        <c:axId val="62164360"/>
      </c:lineChart>
      <c:catAx>
        <c:axId val="40898339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164360"/>
        <c:crosses val="autoZero"/>
        <c:auto val="1"/>
        <c:lblAlgn val="ctr"/>
        <c:lblOffset val="100"/>
        <c:noMultiLvlLbl val="0"/>
      </c:catAx>
      <c:valAx>
        <c:axId val="6216436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898339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9-4E46-BB73-C7C8402B4A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E46-BB73-C7C8402B4A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E46-BB73-C7C8402B4A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E46-BB73-C7C8402B4A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E46-BB73-C7C8402B4A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E46-BB73-C7C8402B4A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E46-BB73-C7C8402B4A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9-4E46-BB73-C7C8402B4A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99-4E46-BB73-C7C8402B4A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9-4E46-BB73-C7C8402B4A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9-4E46-BB73-C7C8402B4A85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175.44067799999999</c:v>
              </c:pt>
              <c:pt idx="1">
                <c:v>175.49151900000001</c:v>
              </c:pt>
              <c:pt idx="2">
                <c:v>177.21771000000001</c:v>
              </c:pt>
              <c:pt idx="3">
                <c:v>178.755585</c:v>
              </c:pt>
              <c:pt idx="4">
                <c:v>178.77118400000001</c:v>
              </c:pt>
              <c:pt idx="5">
                <c:v>179.304485</c:v>
              </c:pt>
              <c:pt idx="6">
                <c:v>179.18114800000001</c:v>
              </c:pt>
              <c:pt idx="7">
                <c:v>178.60898</c:v>
              </c:pt>
              <c:pt idx="8">
                <c:v>178.537678</c:v>
              </c:pt>
              <c:pt idx="9">
                <c:v>178.78799699999999</c:v>
              </c:pt>
              <c:pt idx="10">
                <c:v>177.12248399999999</c:v>
              </c:pt>
              <c:pt idx="11">
                <c:v>176.696786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BA99-4E46-BB73-C7C8402B4A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877906"/>
        <c:axId val="24530397"/>
      </c:lineChart>
      <c:catAx>
        <c:axId val="1687790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530397"/>
        <c:crosses val="autoZero"/>
        <c:auto val="1"/>
        <c:lblAlgn val="ctr"/>
        <c:lblOffset val="100"/>
        <c:noMultiLvlLbl val="0"/>
      </c:catAx>
      <c:valAx>
        <c:axId val="2453039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877906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F-4B74-AB60-83A3498AC2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F-4B74-AB60-83A3498AC2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F-4B74-AB60-83A3498AC2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F-4B74-AB60-83A3498AC2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F-4B74-AB60-83A3498AC2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F-4B74-AB60-83A3498AC2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F-4B74-AB60-83A3498AC2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F-4B74-AB60-83A3498AC2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F-4B74-AB60-83A3498AC2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F-4B74-AB60-83A3498AC2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F-4B74-AB60-83A3498AC2E3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87.229146</c:v>
              </c:pt>
              <c:pt idx="1">
                <c:v>86.517984999999996</c:v>
              </c:pt>
              <c:pt idx="2">
                <c:v>86.859581999999989</c:v>
              </c:pt>
              <c:pt idx="3">
                <c:v>85.269965999999997</c:v>
              </c:pt>
              <c:pt idx="4">
                <c:v>85.147390999999999</c:v>
              </c:pt>
              <c:pt idx="5">
                <c:v>84.840806000000001</c:v>
              </c:pt>
              <c:pt idx="6">
                <c:v>84.871956999999995</c:v>
              </c:pt>
              <c:pt idx="7">
                <c:v>84.825072999999989</c:v>
              </c:pt>
              <c:pt idx="8">
                <c:v>84.887242999999998</c:v>
              </c:pt>
              <c:pt idx="9">
                <c:v>84.763587000000001</c:v>
              </c:pt>
              <c:pt idx="10">
                <c:v>83.41211899999999</c:v>
              </c:pt>
              <c:pt idx="11">
                <c:v>84.13277699999999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CAF-4B74-AB60-83A3498AC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238253"/>
        <c:axId val="5704833"/>
      </c:lineChart>
      <c:catAx>
        <c:axId val="53238253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4833"/>
        <c:crosses val="autoZero"/>
        <c:auto val="1"/>
        <c:lblAlgn val="ctr"/>
        <c:lblOffset val="100"/>
        <c:noMultiLvlLbl val="0"/>
      </c:catAx>
      <c:valAx>
        <c:axId val="5704833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238253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0-4694-943F-656F35E8E19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0-4694-943F-656F35E8E1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0-4694-943F-656F35E8E1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0-4694-943F-656F35E8E1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0-4694-943F-656F35E8E1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0-4694-943F-656F35E8E1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0-4694-943F-656F35E8E1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0-4694-943F-656F35E8E19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00-4694-943F-656F35E8E19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0-4694-943F-656F35E8E19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0-4694-943F-656F35E8E190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267.066416</c:v>
              </c:pt>
              <c:pt idx="1">
                <c:v>269.60052899999999</c:v>
              </c:pt>
              <c:pt idx="2">
                <c:v>271.42850299999998</c:v>
              </c:pt>
              <c:pt idx="3">
                <c:v>272.957718</c:v>
              </c:pt>
              <c:pt idx="4">
                <c:v>273.760852</c:v>
              </c:pt>
              <c:pt idx="5">
                <c:v>274.98017499999997</c:v>
              </c:pt>
              <c:pt idx="6">
                <c:v>276.26904500000001</c:v>
              </c:pt>
              <c:pt idx="7">
                <c:v>277.760244</c:v>
              </c:pt>
              <c:pt idx="8">
                <c:v>277.42839700000002</c:v>
              </c:pt>
              <c:pt idx="9">
                <c:v>278.50822499999998</c:v>
              </c:pt>
              <c:pt idx="10">
                <c:v>278.89712600000001</c:v>
              </c:pt>
              <c:pt idx="11">
                <c:v>279.27066400000001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600-4694-943F-656F35E8E1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136300"/>
        <c:axId val="15507648"/>
      </c:lineChart>
      <c:catAx>
        <c:axId val="4813630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507648"/>
        <c:crosses val="autoZero"/>
        <c:auto val="1"/>
        <c:lblAlgn val="ctr"/>
        <c:lblOffset val="100"/>
        <c:noMultiLvlLbl val="0"/>
      </c:catAx>
      <c:valAx>
        <c:axId val="15507648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813630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1A-42D3-BBA0-84DB400BB9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1A-42D3-BBA0-84DB400BB9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A-42D3-BBA0-84DB400BB9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A-42D3-BBA0-84DB400BB9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A-42D3-BBA0-84DB400BB9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A-42D3-BBA0-84DB400BB9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A-42D3-BBA0-84DB400BB9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A-42D3-BBA0-84DB400BB9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A-42D3-BBA0-84DB400BB9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A-42D3-BBA0-84DB400BB9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A-42D3-BBA0-84DB400BB90B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183.19062099999999</c:v>
              </c:pt>
              <c:pt idx="1">
                <c:v>185.103587</c:v>
              </c:pt>
              <c:pt idx="2">
                <c:v>186.638926</c:v>
              </c:pt>
              <c:pt idx="3">
                <c:v>188.568522</c:v>
              </c:pt>
              <c:pt idx="4">
                <c:v>189.30317299999999</c:v>
              </c:pt>
              <c:pt idx="5">
                <c:v>190.546772</c:v>
              </c:pt>
              <c:pt idx="6">
                <c:v>191.68956</c:v>
              </c:pt>
              <c:pt idx="7">
                <c:v>192.72677100000001</c:v>
              </c:pt>
              <c:pt idx="8">
                <c:v>192.44849199999999</c:v>
              </c:pt>
              <c:pt idx="9">
                <c:v>192.98977600000001</c:v>
              </c:pt>
              <c:pt idx="10">
                <c:v>193.28183000000001</c:v>
              </c:pt>
              <c:pt idx="11">
                <c:v>193.153808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01A-42D3-BBA0-84DB400BB9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9940895"/>
        <c:axId val="52046224"/>
      </c:lineChart>
      <c:catAx>
        <c:axId val="5994089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046224"/>
        <c:crosses val="autoZero"/>
        <c:auto val="1"/>
        <c:lblAlgn val="ctr"/>
        <c:lblOffset val="100"/>
        <c:noMultiLvlLbl val="0"/>
      </c:catAx>
      <c:valAx>
        <c:axId val="5204622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940895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2-4FFE-B2BC-E8606D0068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2-4FFE-B2BC-E8606D0068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2-4FFE-B2BC-E8606D0068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2-4FFE-B2BC-E8606D0068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2-4FFE-B2BC-E8606D0068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2-4FFE-B2BC-E8606D0068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2-4FFE-B2BC-E8606D0068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2-4FFE-B2BC-E8606D0068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2-4FFE-B2BC-E8606D0068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2-4FFE-B2BC-E8606D0068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2-4FFE-B2BC-E8606D006898}"/>
                </c:ext>
              </c:extLst>
            </c:dLbl>
            <c:numFmt formatCode="#,##0.00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#,##0.00</c:formatCode>
              <c:ptCount val="12"/>
              <c:pt idx="0">
                <c:v>16.805279250000002</c:v>
              </c:pt>
              <c:pt idx="1">
                <c:v>17.016875750000001</c:v>
              </c:pt>
              <c:pt idx="2">
                <c:v>17.222191250000002</c:v>
              </c:pt>
              <c:pt idx="3">
                <c:v>17.4286925</c:v>
              </c:pt>
              <c:pt idx="4">
                <c:v>17.526011499999999</c:v>
              </c:pt>
              <c:pt idx="5">
                <c:v>17.6713825</c:v>
              </c:pt>
              <c:pt idx="6">
                <c:v>17.83876575</c:v>
              </c:pt>
              <c:pt idx="7">
                <c:v>17.9965735</c:v>
              </c:pt>
              <c:pt idx="8">
                <c:v>18.037866000000001</c:v>
              </c:pt>
              <c:pt idx="9">
                <c:v>18.132217499999999</c:v>
              </c:pt>
              <c:pt idx="10">
                <c:v>18.197307250000001</c:v>
              </c:pt>
              <c:pt idx="11">
                <c:v>18.22108875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622-4FFE-B2BC-E8606D0068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713696"/>
        <c:axId val="29539394"/>
      </c:lineChart>
      <c:catAx>
        <c:axId val="11713696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539394"/>
        <c:crosses val="autoZero"/>
        <c:auto val="1"/>
        <c:lblAlgn val="ctr"/>
        <c:lblOffset val="100"/>
        <c:noMultiLvlLbl val="0"/>
      </c:catAx>
      <c:valAx>
        <c:axId val="2953939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3696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TRÁFICO TOTAL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7-449D-8385-EA9F9F57DB5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77-449D-8385-EA9F9F57DB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7-449D-8385-EA9F9F57DB5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7-449D-8385-EA9F9F57DB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7-449D-8385-EA9F9F57DB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7-449D-8385-EA9F9F57DB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7-449D-8385-EA9F9F57DB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77-449D-8385-EA9F9F57DB5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77-449D-8385-EA9F9F57DB5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77-449D-8385-EA9F9F57DB5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77-449D-8385-EA9F9F57DB5A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-2.5105790022428048E-2</c:v>
              </c:pt>
              <c:pt idx="1">
                <c:v>-1.809302403579436E-2</c:v>
              </c:pt>
              <c:pt idx="2">
                <c:v>-3.5829329887447419E-3</c:v>
              </c:pt>
              <c:pt idx="3">
                <c:v>3.939778068914576E-3</c:v>
              </c:pt>
              <c:pt idx="4">
                <c:v>8.6532660051424036E-3</c:v>
              </c:pt>
              <c:pt idx="5">
                <c:v>1.65008344952845E-2</c:v>
              </c:pt>
              <c:pt idx="6">
                <c:v>1.94962353687771E-2</c:v>
              </c:pt>
              <c:pt idx="7">
                <c:v>2.429435311762769E-2</c:v>
              </c:pt>
              <c:pt idx="8">
                <c:v>1.9760644378641012E-2</c:v>
              </c:pt>
              <c:pt idx="9">
                <c:v>2.701346167614533E-2</c:v>
              </c:pt>
              <c:pt idx="10">
                <c:v>1.861391121675313E-2</c:v>
              </c:pt>
              <c:pt idx="11">
                <c:v>1.8994182913029491E-2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5B77-449D-8385-EA9F9F57DB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756065"/>
        <c:axId val="49080215"/>
      </c:lineChart>
      <c:catAx>
        <c:axId val="33756065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080215"/>
        <c:crosses val="autoZero"/>
        <c:auto val="1"/>
        <c:lblAlgn val="ctr"/>
        <c:lblOffset val="100"/>
        <c:noMultiLvlLbl val="0"/>
      </c:catAx>
      <c:valAx>
        <c:axId val="49080215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3756065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LÍQUIDOS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9-428E-8DCD-BFF7E9C572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9-428E-8DCD-BFF7E9C572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9-428E-8DCD-BFF7E9C572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9-428E-8DCD-BFF7E9C572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9-428E-8DCD-BFF7E9C572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9-428E-8DCD-BFF7E9C572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9-428E-8DCD-BFF7E9C5725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9-428E-8DCD-BFF7E9C5725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9-428E-8DCD-BFF7E9C5725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9-428E-8DCD-BFF7E9C572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9-428E-8DCD-BFF7E9C57255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-3.5199539695611251E-2</c:v>
              </c:pt>
              <c:pt idx="1">
                <c:v>-3.50910204139466E-2</c:v>
              </c:pt>
              <c:pt idx="2">
                <c:v>-1.588838797319661E-2</c:v>
              </c:pt>
              <c:pt idx="3">
                <c:v>3.1724344033834209E-3</c:v>
              </c:pt>
              <c:pt idx="4">
                <c:v>1.0811289341053959E-2</c:v>
              </c:pt>
              <c:pt idx="5">
                <c:v>1.9206978127012501E-2</c:v>
              </c:pt>
              <c:pt idx="6">
                <c:v>1.4726981860435801E-2</c:v>
              </c:pt>
              <c:pt idx="7">
                <c:v>1.238626899594039E-2</c:v>
              </c:pt>
              <c:pt idx="8">
                <c:v>1.1148513256508379E-2</c:v>
              </c:pt>
              <c:pt idx="9">
                <c:v>2.3075330917992451E-2</c:v>
              </c:pt>
              <c:pt idx="10">
                <c:v>8.3295896282505125E-3</c:v>
              </c:pt>
              <c:pt idx="11">
                <c:v>8.3275158473078582E-3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F09-428E-8DCD-BFF7E9C572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926392"/>
        <c:axId val="10610650"/>
      </c:lineChart>
      <c:catAx>
        <c:axId val="21926392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10650"/>
        <c:crosses val="autoZero"/>
        <c:auto val="1"/>
        <c:lblAlgn val="ctr"/>
        <c:lblOffset val="100"/>
        <c:noMultiLvlLbl val="0"/>
      </c:catAx>
      <c:valAx>
        <c:axId val="1061065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26392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GRANELES SÓLIDOS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1-4785-90AE-09AC68C54E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1-4785-90AE-09AC68C54E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1-4785-90AE-09AC68C54E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1-4785-90AE-09AC68C54EB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1-4785-90AE-09AC68C54E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1-4785-90AE-09AC68C54E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1-4785-90AE-09AC68C54E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1-4785-90AE-09AC68C54EB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1-4785-90AE-09AC68C54E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1-4785-90AE-09AC68C54EB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1-4785-90AE-09AC68C54EB2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-8.2858215662634543E-2</c:v>
              </c:pt>
              <c:pt idx="1">
                <c:v>-8.8394996984268351E-2</c:v>
              </c:pt>
              <c:pt idx="2">
                <c:v>-7.8628978471584079E-2</c:v>
              </c:pt>
              <c:pt idx="3">
                <c:v>-0.101244466503741</c:v>
              </c:pt>
              <c:pt idx="4">
                <c:v>-0.10467311339302331</c:v>
              </c:pt>
              <c:pt idx="5">
                <c:v>-0.102091292487088</c:v>
              </c:pt>
              <c:pt idx="6">
                <c:v>-9.7340734805556814E-2</c:v>
              </c:pt>
              <c:pt idx="7">
                <c:v>-8.3230623548760457E-2</c:v>
              </c:pt>
              <c:pt idx="8">
                <c:v>-7.5895009075497802E-2</c:v>
              </c:pt>
              <c:pt idx="9">
                <c:v>-6.3873681836189508E-2</c:v>
              </c:pt>
              <c:pt idx="10">
                <c:v>-7.2199003130350631E-2</c:v>
              </c:pt>
              <c:pt idx="11">
                <c:v>-5.3822593059740582E-2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3A1-4785-90AE-09AC68C54E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619000"/>
        <c:axId val="1090737"/>
      </c:lineChart>
      <c:catAx>
        <c:axId val="36619000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0737"/>
        <c:crosses val="autoZero"/>
        <c:auto val="1"/>
        <c:lblAlgn val="ctr"/>
        <c:lblOffset val="100"/>
        <c:noMultiLvlLbl val="0"/>
      </c:catAx>
      <c:valAx>
        <c:axId val="109073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619000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 GENERAL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D-4102-9810-3D810AB6B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D-4102-9810-3D810AB6B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D-4102-9810-3D810AB6BC0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D-4102-9810-3D810AB6BC0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D-4102-9810-3D810AB6BC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D-4102-9810-3D810AB6BC0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D-4102-9810-3D810AB6BC0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D-4102-9810-3D810AB6BC0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D-4102-9810-3D810AB6BC0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D-4102-9810-3D810AB6BC0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D-4102-9810-3D810AB6BC06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2.6869074996577549E-4</c:v>
              </c:pt>
              <c:pt idx="1">
                <c:v>1.54689975983565E-2</c:v>
              </c:pt>
              <c:pt idx="2">
                <c:v>2.9148701948470988E-2</c:v>
              </c:pt>
              <c:pt idx="3">
                <c:v>4.0427490591296592E-2</c:v>
              </c:pt>
              <c:pt idx="4">
                <c:v>4.6457423716765221E-2</c:v>
              </c:pt>
              <c:pt idx="5">
                <c:v>5.6483718442880623E-2</c:v>
              </c:pt>
              <c:pt idx="6">
                <c:v>6.3358675346498333E-2</c:v>
              </c:pt>
              <c:pt idx="7">
                <c:v>6.8702135116166199E-2</c:v>
              </c:pt>
              <c:pt idx="8">
                <c:v>5.7535493199258061E-2</c:v>
              </c:pt>
              <c:pt idx="9">
                <c:v>6.0955507015301107E-2</c:v>
              </c:pt>
              <c:pt idx="10">
                <c:v>5.7579610874493717E-2</c:v>
              </c:pt>
              <c:pt idx="11">
                <c:v>5.1856492163021108E-2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BDD-4102-9810-3D810AB6BC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18563"/>
        <c:axId val="26658447"/>
      </c:lineChart>
      <c:catAx>
        <c:axId val="7318563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658447"/>
        <c:crosses val="autoZero"/>
        <c:auto val="1"/>
        <c:lblAlgn val="ctr"/>
        <c:lblOffset val="100"/>
        <c:noMultiLvlLbl val="0"/>
      </c:catAx>
      <c:valAx>
        <c:axId val="26658447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318563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MERCANCÍAS EN CONTENEDORES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9F-4353-86B9-8B9A1C1558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F-4353-86B9-8B9A1C1558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F-4353-86B9-8B9A1C1558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F-4353-86B9-8B9A1C1558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F-4353-86B9-8B9A1C1558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F-4353-86B9-8B9A1C1558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F-4353-86B9-8B9A1C1558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F-4353-86B9-8B9A1C1558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F-4353-86B9-8B9A1C1558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F-4353-86B9-8B9A1C1558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F-4353-86B9-8B9A1C1558EF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-2.314460310102641E-3</c:v>
              </c:pt>
              <c:pt idx="1">
                <c:v>1.6588603126848421E-2</c:v>
              </c:pt>
              <c:pt idx="2">
                <c:v>3.4140061047859861E-2</c:v>
              </c:pt>
              <c:pt idx="3">
                <c:v>5.1974690574786861E-2</c:v>
              </c:pt>
              <c:pt idx="4">
                <c:v>6.1442030786158702E-2</c:v>
              </c:pt>
              <c:pt idx="5">
                <c:v>7.7063439517779428E-2</c:v>
              </c:pt>
              <c:pt idx="6">
                <c:v>8.6737282963357559E-2</c:v>
              </c:pt>
              <c:pt idx="7">
                <c:v>9.2949367184870665E-2</c:v>
              </c:pt>
              <c:pt idx="8">
                <c:v>7.9493255363599205E-2</c:v>
              </c:pt>
              <c:pt idx="9">
                <c:v>7.9861239320340963E-2</c:v>
              </c:pt>
              <c:pt idx="10">
                <c:v>7.6214671011255758E-2</c:v>
              </c:pt>
              <c:pt idx="11">
                <c:v>6.5550497080953965E-2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1A9F-4353-86B9-8B9A1C1558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025604"/>
        <c:axId val="57814496"/>
      </c:lineChart>
      <c:catAx>
        <c:axId val="26025604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814496"/>
        <c:crosses val="autoZero"/>
        <c:auto val="1"/>
        <c:lblAlgn val="ctr"/>
        <c:lblOffset val="100"/>
        <c:noMultiLvlLbl val="0"/>
      </c:catAx>
      <c:valAx>
        <c:axId val="5781449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025604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1600" b="1" i="0" u="none" kern="1200" spc="0" baseline="0">
                <a:solidFill>
                  <a:srgbClr val="002060"/>
                </a:solidFill>
                <a:latin typeface="Arial"/>
                <a:ea typeface="Arial"/>
              </a:defRPr>
            </a:pPr>
            <a:r>
              <a:rPr lang="en-US"/>
              <a:t>TEUS</a:t>
            </a:r>
          </a:p>
        </c:rich>
      </c:tx>
      <c:overlay val="0"/>
      <c:spPr>
        <a:noFill/>
        <a:ln w="635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"/>
          <c:y val="0.127"/>
          <c:w val="0.82099999999999995"/>
          <c:h val="0.66825000000000001"/>
        </c:manualLayout>
      </c:layout>
      <c:lineChart>
        <c:grouping val="standard"/>
        <c:varyColors val="0"/>
        <c:ser>
          <c:idx val="2"/>
          <c:order val="0"/>
          <c:tx>
            <c:v>2025</c:v>
          </c:tx>
          <c:spPr>
            <a:ln w="38100" cap="rnd" cmpd="sng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7-4022-840E-E24FEEC702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7-4022-840E-E24FEEC702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7-4022-840E-E24FEEC702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7-4022-840E-E24FEEC702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7-4022-840E-E24FEEC702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7-4022-840E-E24FEEC702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7-4022-840E-E24FEEC702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7-4022-840E-E24FEEC702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97-4022-840E-E24FEEC702F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7-4022-840E-E24FEEC702F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7-4022-840E-E24FEEC702F6}"/>
                </c:ext>
              </c:extLst>
            </c:dLbl>
            <c:numFmt formatCode="0.00%;[Red]\-0.0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000" b="0" i="0" u="non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mar.-24</c:v>
              </c:pt>
              <c:pt idx="1">
                <c:v>abr.-24</c:v>
              </c:pt>
              <c:pt idx="2">
                <c:v>may.-24</c:v>
              </c:pt>
              <c:pt idx="3">
                <c:v>jun.-24</c:v>
              </c:pt>
              <c:pt idx="4">
                <c:v>jul.-24</c:v>
              </c:pt>
              <c:pt idx="5">
                <c:v>ago.-24</c:v>
              </c:pt>
              <c:pt idx="6">
                <c:v>sep.-24</c:v>
              </c:pt>
              <c:pt idx="7">
                <c:v>oct.-24</c:v>
              </c:pt>
              <c:pt idx="8">
                <c:v>nov.-24</c:v>
              </c:pt>
              <c:pt idx="9">
                <c:v>dic.-24</c:v>
              </c:pt>
              <c:pt idx="10">
                <c:v>ene.-25</c:v>
              </c:pt>
              <c:pt idx="11">
                <c:v>feb.-25</c:v>
              </c:pt>
            </c:strLit>
          </c:cat>
          <c:val>
            <c:numLit>
              <c:formatCode>0.00%</c:formatCode>
              <c:ptCount val="12"/>
              <c:pt idx="0">
                <c:v>-1.5648673358417671E-3</c:v>
              </c:pt>
              <c:pt idx="1">
                <c:v>1.947900899290755E-2</c:v>
              </c:pt>
              <c:pt idx="2">
                <c:v>4.0011118007235953E-2</c:v>
              </c:pt>
              <c:pt idx="3">
                <c:v>5.8325567218605413E-2</c:v>
              </c:pt>
              <c:pt idx="4">
                <c:v>7.0470715764588826E-2</c:v>
              </c:pt>
              <c:pt idx="5">
                <c:v>8.7396385062163962E-2</c:v>
              </c:pt>
              <c:pt idx="6">
                <c:v>0.1020878751010806</c:v>
              </c:pt>
              <c:pt idx="7">
                <c:v>0.11180481033933171</c:v>
              </c:pt>
              <c:pt idx="8">
                <c:v>0.1040515405789391</c:v>
              </c:pt>
              <c:pt idx="9">
                <c:v>0.107325615826835</c:v>
              </c:pt>
              <c:pt idx="10">
                <c:v>0.1060921691643887</c:v>
              </c:pt>
              <c:pt idx="11">
                <c:v>9.6352643079385111E-2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8497-4022-840E-E24FEEC70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7686251"/>
        <c:axId val="51466580"/>
      </c:lineChart>
      <c:catAx>
        <c:axId val="27686251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66580"/>
        <c:crosses val="autoZero"/>
        <c:auto val="1"/>
        <c:lblAlgn val="ctr"/>
        <c:lblOffset val="100"/>
        <c:noMultiLvlLbl val="0"/>
      </c:catAx>
      <c:valAx>
        <c:axId val="5146658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;[Red]\-0%" sourceLinked="0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5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686251"/>
        <c:crosses val="autoZero"/>
        <c:crossBetween val="midCat"/>
      </c:valAx>
      <c:spPr>
        <a:noFill/>
        <a:ln w="6350" cap="flat" cmpd="sng">
          <a:solidFill>
            <a:schemeClr val="tx1">
              <a:lumMod val="15000"/>
              <a:lumOff val="85000"/>
            </a:schemeClr>
          </a:solidFill>
          <a:prstDash val="sysDot"/>
          <a:bevel/>
        </a:ln>
        <a:effectLst/>
      </c:spPr>
    </c:plotArea>
    <c:plotVisOnly val="1"/>
    <c:dispBlanksAs val="zero"/>
    <c:showDLblsOverMax val="1"/>
  </c:chart>
  <c:spPr>
    <a:solidFill>
      <a:schemeClr val="bg1"/>
    </a:solidFill>
    <a:ln w="12700" cap="flat" cmpd="sng">
      <a:solidFill>
        <a:schemeClr val="tx1"/>
      </a:solidFill>
      <a:round/>
    </a:ln>
    <a:effectLst/>
  </c:spPr>
  <c:txPr>
    <a:bodyPr rot="0" vert="horz" wrap="square"/>
    <a:lstStyle/>
    <a:p>
      <a:pPr>
        <a:defRPr lang="en-US" sz="1000" u="none" baseline="0"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9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9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9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9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9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9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image" Target="../media/image11.png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image" Target="../media/image12.png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3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image" Target="../media/image13.png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0" y="800100"/>
          <a:ext cx="4972050" cy="43815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4" name="CuadroTexto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8782050"/>
          <a:ext cx="4953000" cy="28575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twoCellAnchor editAs="oneCell">
    <xdr:from>
      <xdr:col>6</xdr:col>
      <xdr:colOff>686752</xdr:colOff>
      <xdr:row>3</xdr:row>
      <xdr:rowOff>140813</xdr:rowOff>
    </xdr:from>
    <xdr:to>
      <xdr:col>10</xdr:col>
      <xdr:colOff>788242</xdr:colOff>
      <xdr:row>6</xdr:row>
      <xdr:rowOff>167224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14375"/>
          <a:ext cx="4219575" cy="600075"/>
        </a:xfrm>
        <a:prstGeom prst="rect">
          <a:avLst/>
        </a:prstGeom>
      </xdr:spPr>
    </xdr:pic>
    <xdr:clientData/>
  </xdr:two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667750" y="0"/>
          <a:ext cx="0" cy="941070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9525" y="1943100"/>
          <a:ext cx="12934950" cy="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0" y="8458200"/>
          <a:ext cx="12944475" cy="190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174788</xdr:rowOff>
    </xdr:from>
    <xdr:to>
      <xdr:col>7</xdr:col>
      <xdr:colOff>912282</xdr:colOff>
      <xdr:row>26</xdr:row>
      <xdr:rowOff>138260</xdr:rowOff>
    </xdr:to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4552950"/>
          <a:ext cx="9982200" cy="533400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s-ES" sz="3600" b="0" i="0" u="none" kern="1200" spc="-150" baseline="0">
              <a:ln>
                <a:noFill/>
              </a:ln>
              <a:solidFill>
                <a:srgbClr val="0A0943"/>
              </a:solidFill>
              <a:effectLst/>
              <a:latin typeface="Archivo" pitchFamily="2" charset="77"/>
              <a:ea typeface="+mn-ea"/>
              <a:cs typeface="Archivo" pitchFamily="2" charset="77"/>
            </a:rPr>
            <a:t>RESUMEN DEL TRÁFICO PORTUARIO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0</xdr:row>
      <xdr:rowOff>7620</xdr:rowOff>
    </xdr:from>
    <xdr:to>
      <xdr:col>8</xdr:col>
      <xdr:colOff>777240</xdr:colOff>
      <xdr:row>2</xdr:row>
      <xdr:rowOff>98880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9525"/>
          <a:ext cx="3705225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12</xdr:col>
      <xdr:colOff>878885</xdr:colOff>
      <xdr:row>1</xdr:row>
      <xdr:rowOff>245408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7550" y="0"/>
          <a:ext cx="3371850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314324</xdr:colOff>
      <xdr:row>0</xdr:row>
      <xdr:rowOff>0</xdr:rowOff>
    </xdr:from>
    <xdr:to>
      <xdr:col>13</xdr:col>
      <xdr:colOff>362849</xdr:colOff>
      <xdr:row>2</xdr:row>
      <xdr:rowOff>78076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8700" y="0"/>
          <a:ext cx="3657600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114299</xdr:colOff>
      <xdr:row>0</xdr:row>
      <xdr:rowOff>0</xdr:rowOff>
    </xdr:from>
    <xdr:to>
      <xdr:col>13</xdr:col>
      <xdr:colOff>751259</xdr:colOff>
      <xdr:row>2</xdr:row>
      <xdr:rowOff>84268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753109</xdr:colOff>
      <xdr:row>33</xdr:row>
      <xdr:rowOff>146685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117812</xdr:colOff>
      <xdr:row>0</xdr:row>
      <xdr:rowOff>848</xdr:rowOff>
    </xdr:from>
    <xdr:to>
      <xdr:col>13</xdr:col>
      <xdr:colOff>755361</xdr:colOff>
      <xdr:row>2</xdr:row>
      <xdr:rowOff>82792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751204</xdr:colOff>
      <xdr:row>33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113661</xdr:colOff>
      <xdr:row>0</xdr:row>
      <xdr:rowOff>1</xdr:rowOff>
    </xdr:from>
    <xdr:to>
      <xdr:col>13</xdr:col>
      <xdr:colOff>750621</xdr:colOff>
      <xdr:row>2</xdr:row>
      <xdr:rowOff>81864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749299</xdr:colOff>
      <xdr:row>33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140970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5" name="Imagen 4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139065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3" name="Imagen 2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5" name="Imagen 4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3" name="Imagen 2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2" name="Imagen 1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741679</xdr:colOff>
      <xdr:row>33</xdr:row>
      <xdr:rowOff>131445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13</xdr:col>
      <xdr:colOff>745489</xdr:colOff>
      <xdr:row>33</xdr:row>
      <xdr:rowOff>135255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0</xdr:row>
      <xdr:rowOff>0</xdr:rowOff>
    </xdr:from>
    <xdr:to>
      <xdr:col>13</xdr:col>
      <xdr:colOff>751260</xdr:colOff>
      <xdr:row>2</xdr:row>
      <xdr:rowOff>81863</xdr:rowOff>
    </xdr:to>
    <xdr:pic>
      <xdr:nvPicPr>
        <xdr:cNvPr id="4" name="Imagen 3" descr="Imagen que contiene Gráfico&#10;&#10;Descripción generada automáticamente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3686175" cy="5143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DE685D2B-4445-4B7D-B8BC-2E253F3B42EB}"/>
            </a:ext>
          </a:extLst>
        </xdr:cNvPr>
        <xdr:cNvSpPr txBox="1"/>
      </xdr:nvSpPr>
      <xdr:spPr>
        <a:xfrm>
          <a:off x="16193" y="802007"/>
          <a:ext cx="4973334" cy="44084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3" name="CuadroTexto 10">
          <a:extLst>
            <a:ext uri="{FF2B5EF4-FFF2-40B4-BE49-F238E27FC236}">
              <a16:creationId xmlns:a16="http://schemas.microsoft.com/office/drawing/2014/main" id="{876E5995-9E9C-4896-BBCC-00B0C5B2916D}"/>
            </a:ext>
          </a:extLst>
        </xdr:cNvPr>
        <xdr:cNvSpPr txBox="1"/>
      </xdr:nvSpPr>
      <xdr:spPr>
        <a:xfrm>
          <a:off x="0" y="8758714"/>
          <a:ext cx="4954285" cy="28517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oneCellAnchor>
    <xdr:from>
      <xdr:col>6</xdr:col>
      <xdr:colOff>685800</xdr:colOff>
      <xdr:row>3</xdr:row>
      <xdr:rowOff>142875</xdr:rowOff>
    </xdr:from>
    <xdr:ext cx="4333875" cy="571500"/>
    <xdr:pic>
      <xdr:nvPicPr>
        <xdr:cNvPr id="4" name="Imagen 3">
          <a:extLst>
            <a:ext uri="{FF2B5EF4-FFF2-40B4-BE49-F238E27FC236}">
              <a16:creationId xmlns:a16="http://schemas.microsoft.com/office/drawing/2014/main" id="{2C692654-31F3-4047-AD2D-E8739D21482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14375"/>
          <a:ext cx="4333875" cy="571500"/>
        </a:xfrm>
        <a:prstGeom prst="rect">
          <a:avLst/>
        </a:prstGeom>
      </xdr:spPr>
    </xdr:pic>
    <xdr:clientData/>
  </xdr:one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3BE164-8F69-4074-8A64-B36C3FBA9F72}"/>
            </a:ext>
          </a:extLst>
        </xdr:cNvPr>
        <xdr:cNvCxnSpPr/>
      </xdr:nvCxnSpPr>
      <xdr:spPr>
        <a:xfrm flipH="1">
          <a:off x="8672164" y="0"/>
          <a:ext cx="2253" cy="93916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B6D1F2A-2429-4740-BB30-CB004CD06C32}"/>
            </a:ext>
          </a:extLst>
        </xdr:cNvPr>
        <xdr:cNvCxnSpPr/>
      </xdr:nvCxnSpPr>
      <xdr:spPr>
        <a:xfrm flipH="1" flipV="1">
          <a:off x="11907" y="1944528"/>
          <a:ext cx="12934473" cy="4287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F07CA66-62A5-4691-8276-4A09CF723455}"/>
            </a:ext>
          </a:extLst>
        </xdr:cNvPr>
        <xdr:cNvCxnSpPr/>
      </xdr:nvCxnSpPr>
      <xdr:spPr>
        <a:xfrm flipH="1">
          <a:off x="0" y="8439150"/>
          <a:ext cx="12944475" cy="19526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174788</xdr:rowOff>
    </xdr:from>
    <xdr:to>
      <xdr:col>7</xdr:col>
      <xdr:colOff>912282</xdr:colOff>
      <xdr:row>27</xdr:row>
      <xdr:rowOff>5399</xdr:rowOff>
    </xdr:to>
    <xdr:sp macro="" textlink="">
      <xdr:nvSpPr>
        <xdr:cNvPr id="8" name="CuadroTexto 8">
          <a:extLst>
            <a:ext uri="{FF2B5EF4-FFF2-40B4-BE49-F238E27FC236}">
              <a16:creationId xmlns:a16="http://schemas.microsoft.com/office/drawing/2014/main" id="{68D00FF8-B5C0-416F-BDDE-BB4ADABB3F2E}"/>
            </a:ext>
          </a:extLst>
        </xdr:cNvPr>
        <xdr:cNvSpPr txBox="1"/>
      </xdr:nvSpPr>
      <xdr:spPr>
        <a:xfrm>
          <a:off x="0" y="4556288"/>
          <a:ext cx="9980082" cy="592611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s-ES" sz="3600" b="0" i="0" u="none" kern="1200" spc="-150" baseline="0">
              <a:ln>
                <a:noFill/>
              </a:ln>
              <a:solidFill>
                <a:srgbClr val="0A0943"/>
              </a:solidFill>
              <a:effectLst/>
              <a:latin typeface="Archivo" pitchFamily="2" charset="77"/>
              <a:ea typeface="+mn-ea"/>
              <a:cs typeface="Archivo" pitchFamily="2" charset="77"/>
            </a:rPr>
            <a:t>RESUMEN DE IMPORT-EXPORT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76201</xdr:colOff>
      <xdr:row>0</xdr:row>
      <xdr:rowOff>6132</xdr:rowOff>
    </xdr:from>
    <xdr:to>
      <xdr:col>13</xdr:col>
      <xdr:colOff>701040</xdr:colOff>
      <xdr:row>2</xdr:row>
      <xdr:rowOff>93372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D3DDF-5A53-45CC-B5A0-CE4A835E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1" y="6132"/>
          <a:ext cx="3672839" cy="51586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732154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745BDA-CD29-484B-B30E-4FC52E896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77015</xdr:colOff>
      <xdr:row>0</xdr:row>
      <xdr:rowOff>0</xdr:rowOff>
    </xdr:from>
    <xdr:to>
      <xdr:col>13</xdr:col>
      <xdr:colOff>703175</xdr:colOff>
      <xdr:row>2</xdr:row>
      <xdr:rowOff>88149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89667F-3A9A-4A30-80DD-0E3FDC19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2715" y="0"/>
          <a:ext cx="3674160" cy="51677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732154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8102E69-F8E4-4FE2-86D3-184DF44E9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577D7D-7377-4B63-990F-F646D3841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734059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0B572B-A4A9-494B-99FD-B1506465D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3843</xdr:rowOff>
    </xdr:from>
    <xdr:to>
      <xdr:col>13</xdr:col>
      <xdr:colOff>703296</xdr:colOff>
      <xdr:row>2</xdr:row>
      <xdr:rowOff>92123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96C17-F21B-4F21-94E7-1D31F578C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3843"/>
          <a:ext cx="3675096" cy="51690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735964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D5E26D-48E3-4B17-9E4F-2F73E47DF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EB1F39-3E7A-45F2-8ED4-1EE80846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727FC9-1176-48C8-A791-E6F3F6DE9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3E29C-1514-49E1-86F1-281B8385D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743584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6728F1-B9F6-4C3E-949D-BEAD7762D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288C2A-6BD0-445D-8586-F4DCDF916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68926F-5E24-4FB0-9B8B-08A98085D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1670</xdr:rowOff>
    </xdr:from>
    <xdr:to>
      <xdr:col>13</xdr:col>
      <xdr:colOff>702360</xdr:colOff>
      <xdr:row>2</xdr:row>
      <xdr:rowOff>89818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DF0B09-8CAC-4234-AAEA-8C8EC25D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1670"/>
          <a:ext cx="3674160" cy="516773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739774</xdr:colOff>
      <xdr:row>34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8A7404-A0F1-4C98-8ED3-2A9988CAC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16193</xdr:colOff>
      <xdr:row>4</xdr:row>
      <xdr:rowOff>40007</xdr:rowOff>
    </xdr:from>
    <xdr:to>
      <xdr:col>3</xdr:col>
      <xdr:colOff>46052</xdr:colOff>
      <xdr:row>6</xdr:row>
      <xdr:rowOff>99853</xdr:rowOff>
    </xdr:to>
    <xdr:sp macro="" textlink="">
      <xdr:nvSpPr>
        <xdr:cNvPr id="2" name="CuadroTexto 10">
          <a:extLst>
            <a:ext uri="{FF2B5EF4-FFF2-40B4-BE49-F238E27FC236}">
              <a16:creationId xmlns:a16="http://schemas.microsoft.com/office/drawing/2014/main" id="{A6C7DA92-5D63-45BD-9B81-26FD6FDDBE32}"/>
            </a:ext>
          </a:extLst>
        </xdr:cNvPr>
        <xdr:cNvSpPr txBox="1"/>
      </xdr:nvSpPr>
      <xdr:spPr>
        <a:xfrm>
          <a:off x="16193" y="802007"/>
          <a:ext cx="4973334" cy="440846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200" b="1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Dirección de Planificación y</a:t>
          </a:r>
          <a:r>
            <a:rPr lang="es-ES" sz="1200" b="1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 Desarrollo</a:t>
          </a:r>
        </a:p>
        <a:p>
          <a:pPr>
            <a:lnSpc>
              <a:spcPct val="90000"/>
            </a:lnSpc>
          </a:pPr>
          <a:r>
            <a:rPr lang="es-ES" sz="1200" baseline="0">
              <a:solidFill>
                <a:srgbClr val="0A0943"/>
              </a:solidFill>
              <a:latin typeface="Archivo" panose="020B0503020202020B04" pitchFamily="34" charset="0"/>
              <a:cs typeface="Archivo" pitchFamily="2" charset="77"/>
            </a:rPr>
            <a:t>Departamento de Estadística</a:t>
          </a:r>
          <a:endParaRPr lang="es-ES" sz="1200">
            <a:solidFill>
              <a:srgbClr val="0A0943"/>
            </a:solidFill>
            <a:latin typeface="Archivo" panose="020B0503020202020B04" pitchFamily="34" charset="0"/>
            <a:cs typeface="Archivo" pitchFamily="2" charset="77"/>
          </a:endParaRPr>
        </a:p>
      </xdr:txBody>
    </xdr:sp>
    <xdr:clientData/>
  </xdr:twoCellAnchor>
  <xdr:twoCellAnchor>
    <xdr:from>
      <xdr:col>0</xdr:col>
      <xdr:colOff>0</xdr:colOff>
      <xdr:row>24</xdr:row>
      <xdr:rowOff>157164</xdr:rowOff>
    </xdr:from>
    <xdr:to>
      <xdr:col>6</xdr:col>
      <xdr:colOff>403436</xdr:colOff>
      <xdr:row>27</xdr:row>
      <xdr:rowOff>123176</xdr:rowOff>
    </xdr:to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id="{3811FEBF-1E68-479D-951F-00163656DF4F}"/>
            </a:ext>
          </a:extLst>
        </xdr:cNvPr>
        <xdr:cNvSpPr txBox="1"/>
      </xdr:nvSpPr>
      <xdr:spPr>
        <a:xfrm>
          <a:off x="0" y="4729164"/>
          <a:ext cx="8442536" cy="53751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600" spc="-150">
              <a:solidFill>
                <a:srgbClr val="0A0943"/>
              </a:solidFill>
              <a:latin typeface="Archivo" pitchFamily="2" charset="77"/>
              <a:cs typeface="Archivo" pitchFamily="2" charset="77"/>
            </a:rPr>
            <a:t>GRÁFICOS DEL TRÁFICO PORTUARIO</a:t>
          </a:r>
        </a:p>
      </xdr:txBody>
    </xdr:sp>
    <xdr:clientData/>
  </xdr:twoCellAnchor>
  <xdr:twoCellAnchor>
    <xdr:from>
      <xdr:col>0</xdr:col>
      <xdr:colOff>0</xdr:colOff>
      <xdr:row>44</xdr:row>
      <xdr:rowOff>129064</xdr:rowOff>
    </xdr:from>
    <xdr:to>
      <xdr:col>3</xdr:col>
      <xdr:colOff>10810</xdr:colOff>
      <xdr:row>46</xdr:row>
      <xdr:rowOff>33236</xdr:rowOff>
    </xdr:to>
    <xdr:sp macro="" textlink="">
      <xdr:nvSpPr>
        <xdr:cNvPr id="4" name="CuadroTexto 10">
          <a:extLst>
            <a:ext uri="{FF2B5EF4-FFF2-40B4-BE49-F238E27FC236}">
              <a16:creationId xmlns:a16="http://schemas.microsoft.com/office/drawing/2014/main" id="{B853F8F4-BC09-4EF8-8548-A57BEA066A11}"/>
            </a:ext>
          </a:extLst>
        </xdr:cNvPr>
        <xdr:cNvSpPr txBox="1"/>
      </xdr:nvSpPr>
      <xdr:spPr>
        <a:xfrm>
          <a:off x="0" y="8758714"/>
          <a:ext cx="4954285" cy="28517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90000"/>
            </a:lnSpc>
          </a:pPr>
          <a:r>
            <a:rPr lang="es-ES" sz="1050">
              <a:solidFill>
                <a:srgbClr val="0A0943"/>
              </a:solidFill>
              <a:latin typeface="Gambetta" pitchFamily="2" charset="77"/>
              <a:cs typeface="Archivo" pitchFamily="2" charset="77"/>
            </a:rPr>
            <a:t>Datos mensuales facilitados por las AA.PP., sujetos a posibles modificaciones</a:t>
          </a:r>
        </a:p>
      </xdr:txBody>
    </xdr:sp>
    <xdr:clientData/>
  </xdr:twoCellAnchor>
  <xdr:twoCellAnchor editAs="oneCell">
    <xdr:from>
      <xdr:col>6</xdr:col>
      <xdr:colOff>698490</xdr:colOff>
      <xdr:row>3</xdr:row>
      <xdr:rowOff>137159</xdr:rowOff>
    </xdr:from>
    <xdr:to>
      <xdr:col>11</xdr:col>
      <xdr:colOff>0</xdr:colOff>
      <xdr:row>7</xdr:row>
      <xdr:rowOff>20384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A1DF3A-7CAC-441A-B78C-0047A5A80E4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590" y="708659"/>
          <a:ext cx="4206885" cy="645225"/>
        </a:xfrm>
        <a:prstGeom prst="rect">
          <a:avLst/>
        </a:prstGeom>
      </xdr:spPr>
    </xdr:pic>
    <xdr:clientData/>
  </xdr:twoCellAnchor>
  <xdr:twoCellAnchor>
    <xdr:from>
      <xdr:col>6</xdr:col>
      <xdr:colOff>633064</xdr:colOff>
      <xdr:row>0</xdr:row>
      <xdr:rowOff>0</xdr:rowOff>
    </xdr:from>
    <xdr:to>
      <xdr:col>6</xdr:col>
      <xdr:colOff>635317</xdr:colOff>
      <xdr:row>48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0247AA4-E1D6-4755-ABF7-78BD041E9370}"/>
            </a:ext>
          </a:extLst>
        </xdr:cNvPr>
        <xdr:cNvCxnSpPr/>
      </xdr:nvCxnSpPr>
      <xdr:spPr>
        <a:xfrm flipH="1">
          <a:off x="8672164" y="0"/>
          <a:ext cx="2253" cy="9391650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11907</xdr:colOff>
      <xdr:row>10</xdr:row>
      <xdr:rowOff>39528</xdr:rowOff>
    </xdr:from>
    <xdr:to>
      <xdr:col>10</xdr:col>
      <xdr:colOff>1049655</xdr:colOff>
      <xdr:row>10</xdr:row>
      <xdr:rowOff>43815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88545B-7124-49E2-AA5B-3FBBEA0158A9}"/>
            </a:ext>
          </a:extLst>
        </xdr:cNvPr>
        <xdr:cNvCxnSpPr/>
      </xdr:nvCxnSpPr>
      <xdr:spPr>
        <a:xfrm flipH="1" flipV="1">
          <a:off x="11907" y="1944528"/>
          <a:ext cx="12934473" cy="4287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0</xdr:rowOff>
    </xdr:from>
    <xdr:to>
      <xdr:col>10</xdr:col>
      <xdr:colOff>1047750</xdr:colOff>
      <xdr:row>43</xdr:row>
      <xdr:rowOff>19526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811864B-D46B-44F9-93FF-6981C384A4E7}"/>
            </a:ext>
          </a:extLst>
        </xdr:cNvPr>
        <xdr:cNvCxnSpPr/>
      </xdr:nvCxnSpPr>
      <xdr:spPr>
        <a:xfrm flipH="1">
          <a:off x="0" y="8439150"/>
          <a:ext cx="12944475" cy="19526"/>
        </a:xfrm>
        <a:prstGeom prst="line">
          <a:avLst/>
        </a:prstGeom>
        <a:ln w="15875">
          <a:solidFill>
            <a:srgbClr val="0A094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119744</xdr:colOff>
      <xdr:row>0</xdr:row>
      <xdr:rowOff>10886</xdr:rowOff>
    </xdr:from>
    <xdr:to>
      <xdr:col>23</xdr:col>
      <xdr:colOff>766134</xdr:colOff>
      <xdr:row>3</xdr:row>
      <xdr:rowOff>70115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FC86F6-288A-4A6D-89E1-40B9473D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6394" y="10886"/>
          <a:ext cx="5523190" cy="773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84C8A9-4D39-48C4-B9AD-A21944072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9943BF-129A-41D0-8C6B-917F095D1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BE2949-AE7A-40E7-AF56-CB81E64B3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60D3CDF-4627-4AFD-9A9D-BA646502A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5F65D12-3C3A-460C-9778-1385E78F4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74A5C81-DC34-4582-ADB2-7F3F6BAA0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117548</xdr:colOff>
      <xdr:row>0</xdr:row>
      <xdr:rowOff>0</xdr:rowOff>
    </xdr:from>
    <xdr:to>
      <xdr:col>23</xdr:col>
      <xdr:colOff>759591</xdr:colOff>
      <xdr:row>3</xdr:row>
      <xdr:rowOff>60142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5EE4B4-5383-4897-8223-96D86E5F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419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111E25-4923-4B53-8DFF-3EFA01391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7CA910-16F9-47CC-BFFC-4E8DC830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A9C678-941B-4D17-92F8-2BC65704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888714-A2A5-4000-BCAE-B6B8DD5B8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897BE2-A4DC-4850-A7CB-3B72E0E28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312430D1-B2A7-45A6-A623-D62F06D46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116758</xdr:colOff>
      <xdr:row>0</xdr:row>
      <xdr:rowOff>0</xdr:rowOff>
    </xdr:from>
    <xdr:to>
      <xdr:col>23</xdr:col>
      <xdr:colOff>758801</xdr:colOff>
      <xdr:row>3</xdr:row>
      <xdr:rowOff>60142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12E90-9F7D-4958-B003-2421B6E2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340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5FF49A-220E-4957-BF4A-B58A9F4E7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C29631A-D6EF-4FCE-B8FD-10532712E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A7AB7-3D4E-4A52-85EE-DA376FCF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2E4EA7A-219B-4ECA-BDFF-B86944DF3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4D2DD28-FB46-4158-96DE-89926C06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CDD99F9-5B9B-4C6A-93B1-8AFE571A6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6</xdr:row>
      <xdr:rowOff>106680</xdr:rowOff>
    </xdr:from>
    <xdr:to>
      <xdr:col>9</xdr:col>
      <xdr:colOff>205740</xdr:colOff>
      <xdr:row>31</xdr:row>
      <xdr:rowOff>55245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569AF41-4A25-49C7-B2B6-691ABB64BCA4}"/>
            </a:ext>
          </a:extLst>
        </xdr:cNvPr>
        <xdr:cNvSpPr>
          <a:spLocks noChangeAspect="1" noChangeArrowheads="1"/>
        </xdr:cNvSpPr>
      </xdr:nvSpPr>
      <xdr:spPr bwMode="auto">
        <a:xfrm>
          <a:off x="659130" y="1392555"/>
          <a:ext cx="5442585" cy="471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117548</xdr:colOff>
      <xdr:row>0</xdr:row>
      <xdr:rowOff>0</xdr:rowOff>
    </xdr:from>
    <xdr:to>
      <xdr:col>23</xdr:col>
      <xdr:colOff>759591</xdr:colOff>
      <xdr:row>3</xdr:row>
      <xdr:rowOff>60142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A902DC-E261-4573-BC9A-86498E073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4198" y="0"/>
          <a:ext cx="5518843" cy="7745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7</xdr:col>
      <xdr:colOff>746358</xdr:colOff>
      <xdr:row>31</xdr:row>
      <xdr:rowOff>108000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CD94E7-0F36-4427-A5A7-5C9BE0F9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</xdr:row>
      <xdr:rowOff>0</xdr:rowOff>
    </xdr:from>
    <xdr:to>
      <xdr:col>15</xdr:col>
      <xdr:colOff>746357</xdr:colOff>
      <xdr:row>31</xdr:row>
      <xdr:rowOff>108000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28F88B1-95C1-4E48-B6C3-D0BCA70C2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7</xdr:row>
      <xdr:rowOff>0</xdr:rowOff>
    </xdr:from>
    <xdr:to>
      <xdr:col>23</xdr:col>
      <xdr:colOff>746357</xdr:colOff>
      <xdr:row>31</xdr:row>
      <xdr:rowOff>108000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A96842-4453-48BB-A682-3EC1336C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7</xdr:col>
      <xdr:colOff>746358</xdr:colOff>
      <xdr:row>57</xdr:row>
      <xdr:rowOff>108000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ABFDB4-2210-478D-ABD8-22690101F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15</xdr:col>
      <xdr:colOff>746357</xdr:colOff>
      <xdr:row>57</xdr:row>
      <xdr:rowOff>108000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D0244B0-7596-439F-A2AA-3AA4D1CC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23</xdr:col>
      <xdr:colOff>746357</xdr:colOff>
      <xdr:row>57</xdr:row>
      <xdr:rowOff>108000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111D2B9-48DF-4F6E-B147-22FB700E3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C427-49C9-4DA2-82D6-E20F6FBB6930}">
  <sheetPr codeName="Hoja1">
    <pageSetUpPr fitToPage="1"/>
  </sheetPr>
  <dimension ref="A1:K51"/>
  <sheetViews>
    <sheetView tabSelected="1" zoomScale="80" zoomScaleNormal="80" workbookViewId="0"/>
  </sheetViews>
  <sheetFormatPr baseColWidth="10" defaultColWidth="11.42578125" defaultRowHeight="15"/>
  <cols>
    <col min="1" max="1" width="32.85546875" customWidth="1"/>
    <col min="2" max="2" width="18.7109375" customWidth="1"/>
    <col min="3" max="3" width="22.5703125" customWidth="1"/>
    <col min="4" max="5" width="15.42578125" customWidth="1"/>
    <col min="6" max="6" width="15.5703125" customWidth="1"/>
    <col min="7" max="10" width="15.42578125" customWidth="1"/>
    <col min="11" max="11" width="11.85546875" customWidth="1"/>
  </cols>
  <sheetData>
    <row r="1" spans="1:11">
      <c r="A1" s="15"/>
      <c r="B1" s="16"/>
      <c r="C1" s="16"/>
      <c r="D1" s="17"/>
      <c r="E1" s="18"/>
      <c r="F1" s="17"/>
      <c r="H1" s="19"/>
      <c r="J1" s="19"/>
      <c r="K1" s="19"/>
    </row>
    <row r="2" spans="1:11">
      <c r="A2" s="20"/>
      <c r="B2" s="17"/>
      <c r="C2" s="21"/>
      <c r="D2" s="17"/>
      <c r="E2" s="20"/>
      <c r="F2" s="17"/>
      <c r="G2" s="22"/>
      <c r="H2" s="17"/>
      <c r="I2" s="22"/>
      <c r="J2" s="17"/>
      <c r="K2" s="17"/>
    </row>
    <row r="3" spans="1:11">
      <c r="A3" s="20"/>
      <c r="B3" s="16"/>
      <c r="C3" s="21"/>
      <c r="D3" s="17"/>
      <c r="E3" s="22"/>
      <c r="F3" s="17"/>
      <c r="G3" s="22"/>
      <c r="H3" s="17"/>
      <c r="I3" s="22"/>
      <c r="J3" s="17"/>
      <c r="K3" s="17"/>
    </row>
    <row r="4" spans="1:11">
      <c r="A4" s="20"/>
      <c r="B4" s="17"/>
      <c r="C4" s="21"/>
      <c r="D4" s="19"/>
      <c r="E4" s="23"/>
      <c r="F4" s="17"/>
      <c r="G4" s="23"/>
      <c r="H4" s="19"/>
      <c r="I4" s="23"/>
      <c r="J4" s="19"/>
      <c r="K4" s="19"/>
    </row>
    <row r="5" spans="1:11">
      <c r="A5" s="20"/>
      <c r="B5" s="17"/>
      <c r="C5" s="24"/>
      <c r="D5" s="17"/>
      <c r="E5" s="22"/>
      <c r="F5" s="17"/>
      <c r="G5" s="22"/>
      <c r="H5" s="17"/>
      <c r="I5" s="22"/>
      <c r="J5" s="17"/>
      <c r="K5" s="17"/>
    </row>
    <row r="6" spans="1:11">
      <c r="A6" s="20"/>
      <c r="B6" s="17"/>
      <c r="C6" s="6"/>
      <c r="D6" s="17"/>
      <c r="E6" s="22"/>
      <c r="F6" s="17"/>
      <c r="G6" s="22"/>
      <c r="H6" s="17"/>
      <c r="I6" s="22"/>
      <c r="J6" s="17"/>
      <c r="K6" s="17"/>
    </row>
    <row r="7" spans="1:11">
      <c r="A7" s="20"/>
      <c r="B7" s="17"/>
      <c r="C7" s="21"/>
      <c r="D7" s="17"/>
      <c r="E7" s="21"/>
      <c r="F7" s="17"/>
      <c r="G7" s="22"/>
      <c r="H7" s="17"/>
      <c r="I7" s="22"/>
      <c r="J7" s="17"/>
      <c r="K7" s="17"/>
    </row>
    <row r="8" spans="1:11">
      <c r="A8" s="20"/>
      <c r="B8" s="17"/>
      <c r="C8" s="21"/>
      <c r="D8" s="19"/>
      <c r="E8" s="25"/>
      <c r="F8" s="17"/>
      <c r="G8" s="23"/>
      <c r="H8" s="19"/>
      <c r="I8" s="23"/>
      <c r="J8" s="19"/>
      <c r="K8" s="19"/>
    </row>
    <row r="9" spans="1:11">
      <c r="A9" s="20"/>
      <c r="B9" s="17"/>
      <c r="C9" s="24"/>
      <c r="D9" s="17"/>
      <c r="E9" s="21"/>
      <c r="F9" s="17"/>
      <c r="G9" s="22"/>
      <c r="H9" s="17"/>
      <c r="I9" s="22"/>
      <c r="J9" s="17"/>
      <c r="K9" s="17"/>
    </row>
    <row r="10" spans="1:11">
      <c r="A10" s="20"/>
      <c r="B10" s="17"/>
      <c r="C10" s="25"/>
      <c r="D10" s="19"/>
      <c r="E10" s="25"/>
      <c r="F10" s="17"/>
      <c r="G10" s="23"/>
      <c r="H10" s="19"/>
      <c r="I10" s="23"/>
      <c r="J10" s="19"/>
      <c r="K10" s="19"/>
    </row>
    <row r="11" spans="1:11">
      <c r="A11" s="17"/>
      <c r="B11" s="17"/>
      <c r="C11" s="21"/>
      <c r="D11" s="17"/>
      <c r="E11" s="21"/>
      <c r="F11" s="17"/>
      <c r="G11" s="20"/>
      <c r="H11" s="17"/>
      <c r="I11" s="22"/>
      <c r="J11" s="17"/>
      <c r="K11" s="17"/>
    </row>
    <row r="12" spans="1:11">
      <c r="A12" s="15"/>
      <c r="B12" s="16"/>
      <c r="C12" s="24"/>
      <c r="D12" s="16"/>
      <c r="E12" s="24"/>
      <c r="F12" s="16"/>
      <c r="G12" s="15"/>
      <c r="H12" s="16"/>
      <c r="I12" s="26"/>
      <c r="J12" s="16"/>
      <c r="K12" s="16"/>
    </row>
    <row r="13" spans="1:11">
      <c r="A13" s="20"/>
      <c r="B13" s="17"/>
      <c r="C13" s="6"/>
      <c r="D13" s="27"/>
      <c r="E13" s="6"/>
      <c r="F13" s="17"/>
      <c r="G13" s="28"/>
      <c r="H13" s="27"/>
      <c r="J13" s="27"/>
      <c r="K13" s="27"/>
    </row>
    <row r="14" spans="1:11">
      <c r="A14" s="20"/>
      <c r="B14" s="17"/>
      <c r="C14" s="21"/>
      <c r="D14" s="19"/>
      <c r="E14" s="25"/>
      <c r="F14" s="17"/>
      <c r="G14" s="18"/>
      <c r="H14" s="19"/>
      <c r="I14" s="23"/>
      <c r="J14" s="19"/>
      <c r="K14" s="19"/>
    </row>
    <row r="15" spans="1:11">
      <c r="A15" s="20"/>
      <c r="B15" s="17"/>
      <c r="C15" s="21"/>
      <c r="D15" s="17"/>
      <c r="E15" s="21"/>
      <c r="F15" s="17"/>
      <c r="G15" s="20"/>
      <c r="H15" s="17"/>
      <c r="I15" s="22"/>
      <c r="J15" s="17"/>
      <c r="K15" s="17"/>
    </row>
    <row r="16" spans="1:11">
      <c r="A16" s="20"/>
      <c r="B16" s="17"/>
      <c r="C16" s="24"/>
      <c r="D16" s="27"/>
      <c r="E16" s="6"/>
      <c r="F16" s="17"/>
      <c r="H16" s="27"/>
      <c r="J16" s="27"/>
      <c r="K16" s="27"/>
    </row>
    <row r="17" spans="1:11">
      <c r="A17" s="20"/>
      <c r="B17" s="17"/>
      <c r="C17" s="21"/>
      <c r="D17" s="19"/>
      <c r="E17" s="25"/>
      <c r="F17" s="17"/>
      <c r="G17" s="23"/>
      <c r="H17" s="19"/>
      <c r="I17" s="23"/>
      <c r="J17" s="19"/>
      <c r="K17" s="19"/>
    </row>
    <row r="18" spans="1:11">
      <c r="A18" s="20"/>
      <c r="B18" s="17"/>
      <c r="C18" s="21"/>
      <c r="D18" s="17"/>
      <c r="E18" s="17"/>
      <c r="F18" s="17"/>
      <c r="G18" s="22"/>
      <c r="H18" s="17"/>
      <c r="I18" s="22"/>
      <c r="J18" s="17"/>
      <c r="K18" s="17"/>
    </row>
    <row r="19" spans="1:11">
      <c r="A19" s="20"/>
      <c r="B19" s="17"/>
      <c r="C19" s="21"/>
      <c r="D19" s="16"/>
      <c r="E19" s="16"/>
      <c r="F19" s="27"/>
      <c r="H19" s="27"/>
      <c r="J19" s="27"/>
      <c r="K19" s="27"/>
    </row>
    <row r="20" spans="1:11">
      <c r="A20" s="20"/>
      <c r="B20" s="17"/>
      <c r="C20" s="21"/>
      <c r="D20" s="17"/>
      <c r="E20" s="21"/>
      <c r="F20" s="17"/>
      <c r="G20" s="22"/>
      <c r="H20" s="17"/>
      <c r="I20" s="22"/>
      <c r="J20" s="17"/>
      <c r="K20" s="17"/>
    </row>
    <row r="21" spans="1:11">
      <c r="A21" s="20"/>
      <c r="B21" s="17"/>
      <c r="C21" s="26"/>
      <c r="D21" s="27"/>
      <c r="E21" s="6"/>
      <c r="F21" s="27"/>
      <c r="H21" s="27"/>
      <c r="J21" s="27"/>
      <c r="K21" s="27"/>
    </row>
    <row r="22" spans="1:11">
      <c r="A22" s="20"/>
      <c r="B22" s="17"/>
      <c r="C22" s="21"/>
      <c r="D22" s="17"/>
      <c r="E22" s="21"/>
      <c r="F22" s="17"/>
      <c r="G22" s="22"/>
      <c r="H22" s="17"/>
      <c r="I22" s="22"/>
      <c r="J22" s="17"/>
      <c r="K22" s="17"/>
    </row>
    <row r="23" spans="1:11">
      <c r="A23" s="20"/>
      <c r="B23" s="17"/>
      <c r="C23" s="21"/>
      <c r="D23" s="27"/>
      <c r="E23" s="6"/>
      <c r="F23" s="27"/>
      <c r="H23" s="27"/>
      <c r="J23" s="27"/>
      <c r="K23" s="27"/>
    </row>
    <row r="24" spans="1:11">
      <c r="A24" s="20"/>
      <c r="B24" s="17"/>
      <c r="C24" s="21"/>
      <c r="D24" s="17"/>
      <c r="E24" s="21"/>
      <c r="F24" s="17"/>
      <c r="G24" s="22"/>
      <c r="H24" s="17"/>
      <c r="I24" s="22"/>
      <c r="J24" s="17"/>
      <c r="K24" s="17"/>
    </row>
    <row r="25" spans="1:11">
      <c r="A25" s="20"/>
      <c r="B25" s="17"/>
      <c r="C25" s="21"/>
      <c r="D25" s="27"/>
      <c r="E25" s="6"/>
      <c r="F25" s="27"/>
      <c r="H25" s="27"/>
      <c r="J25" s="27"/>
      <c r="K25" s="27"/>
    </row>
    <row r="26" spans="1:11">
      <c r="A26" s="20"/>
      <c r="B26" s="17"/>
      <c r="C26" s="26"/>
      <c r="D26" s="19"/>
      <c r="E26" s="25"/>
      <c r="F26" s="19"/>
      <c r="G26" s="23"/>
      <c r="H26" s="19"/>
      <c r="I26" s="23"/>
      <c r="J26" s="19"/>
      <c r="K26" s="19"/>
    </row>
    <row r="27" spans="1:11">
      <c r="A27" s="20"/>
      <c r="B27" s="17"/>
      <c r="C27" s="25"/>
      <c r="D27" s="17"/>
      <c r="E27" s="21"/>
      <c r="F27" s="17"/>
      <c r="G27" s="22"/>
      <c r="H27" s="17"/>
      <c r="I27" s="22"/>
      <c r="J27" s="17"/>
      <c r="K27" s="17"/>
    </row>
    <row r="28" spans="1:11" ht="34.5">
      <c r="A28" s="29" t="s">
        <v>163</v>
      </c>
      <c r="B28" s="17"/>
      <c r="C28" s="21"/>
      <c r="D28" s="19"/>
      <c r="E28" s="25"/>
      <c r="F28" s="19"/>
      <c r="G28" s="23"/>
      <c r="H28" s="19"/>
      <c r="I28" s="23"/>
      <c r="J28" s="19"/>
      <c r="K28" s="19"/>
    </row>
    <row r="29" spans="1:11">
      <c r="A29" s="30"/>
      <c r="B29" s="17"/>
      <c r="C29" s="21"/>
      <c r="D29" s="17"/>
      <c r="E29" s="21"/>
      <c r="F29" s="17"/>
      <c r="G29" s="20"/>
      <c r="H29" s="17"/>
      <c r="I29" s="22"/>
      <c r="J29" s="17"/>
      <c r="K29" s="17"/>
    </row>
    <row r="30" spans="1:11">
      <c r="A30" s="20"/>
      <c r="B30" s="17"/>
      <c r="C30" s="24"/>
      <c r="D30" s="16"/>
      <c r="E30" s="24"/>
      <c r="F30" s="16"/>
      <c r="G30" s="15"/>
      <c r="H30" s="16"/>
      <c r="I30" s="26"/>
      <c r="J30" s="16"/>
      <c r="K30" s="16"/>
    </row>
    <row r="31" spans="1:11">
      <c r="A31" s="20"/>
      <c r="B31" s="17"/>
      <c r="C31" s="21"/>
      <c r="D31" s="27"/>
      <c r="E31" s="6"/>
      <c r="F31" s="27"/>
      <c r="G31" s="28"/>
      <c r="H31" s="27"/>
      <c r="J31" s="27"/>
      <c r="K31" s="27"/>
    </row>
    <row r="32" spans="1:11">
      <c r="A32" s="20"/>
      <c r="B32" s="17"/>
      <c r="C32" s="26"/>
      <c r="D32" s="19"/>
      <c r="E32" s="25"/>
      <c r="F32" s="19"/>
      <c r="G32" s="18"/>
      <c r="H32" s="19"/>
      <c r="I32" s="23"/>
      <c r="J32" s="19"/>
      <c r="K32" s="19"/>
    </row>
    <row r="33" spans="1:11">
      <c r="A33" s="20"/>
      <c r="B33" s="17"/>
      <c r="C33" s="25"/>
      <c r="D33" s="17"/>
      <c r="E33" s="21"/>
      <c r="F33" s="17"/>
      <c r="G33" s="20"/>
      <c r="H33" s="17"/>
      <c r="I33" s="22"/>
      <c r="J33" s="17"/>
      <c r="K33" s="17"/>
    </row>
    <row r="34" spans="1:11">
      <c r="A34" s="20"/>
      <c r="B34" s="17"/>
      <c r="C34" s="21"/>
      <c r="D34" s="17"/>
      <c r="E34" s="21"/>
      <c r="F34" s="17"/>
      <c r="G34" s="20"/>
      <c r="H34" s="17"/>
      <c r="I34" s="22"/>
      <c r="J34" s="17"/>
      <c r="K34" s="17"/>
    </row>
    <row r="35" spans="1:11">
      <c r="A35" s="20"/>
      <c r="B35" s="17"/>
      <c r="D35" s="16"/>
      <c r="E35" s="24"/>
      <c r="F35" s="16"/>
      <c r="G35" s="15"/>
      <c r="H35" s="16"/>
      <c r="I35" s="26"/>
      <c r="J35" s="16"/>
      <c r="K35" s="16"/>
    </row>
    <row r="36" spans="1:11">
      <c r="A36" s="20"/>
      <c r="B36" s="17"/>
      <c r="C36" s="21"/>
      <c r="D36" s="16"/>
      <c r="E36" s="24"/>
      <c r="F36" s="17"/>
      <c r="G36" s="20"/>
      <c r="H36" s="17"/>
      <c r="I36" s="20"/>
      <c r="J36" s="17"/>
      <c r="K36" s="17"/>
    </row>
    <row r="37" spans="1:11">
      <c r="A37" s="20"/>
      <c r="B37" s="17"/>
      <c r="C37" s="21"/>
      <c r="D37" s="16"/>
      <c r="E37" s="24"/>
      <c r="F37" s="16"/>
      <c r="G37" s="15"/>
      <c r="H37" s="27"/>
      <c r="I37" s="28"/>
      <c r="J37" s="27"/>
      <c r="K37" s="27"/>
    </row>
    <row r="38" spans="1:11">
      <c r="A38" s="20"/>
      <c r="B38" s="17"/>
      <c r="C38" s="6"/>
      <c r="D38" s="27"/>
      <c r="E38" s="6"/>
      <c r="F38" s="27"/>
      <c r="G38" s="28"/>
      <c r="H38" s="19"/>
      <c r="I38" s="17"/>
      <c r="J38" s="17"/>
      <c r="K38" s="17"/>
    </row>
    <row r="39" spans="1:11">
      <c r="A39" s="20"/>
      <c r="B39" s="17"/>
      <c r="C39" s="17"/>
      <c r="D39" s="19"/>
      <c r="E39" s="17"/>
      <c r="F39" s="17"/>
      <c r="G39" s="20"/>
      <c r="H39" s="17"/>
      <c r="I39" s="26"/>
      <c r="J39" s="16"/>
      <c r="K39" s="16"/>
    </row>
    <row r="40" spans="1:11">
      <c r="A40" s="20"/>
      <c r="B40" s="17"/>
      <c r="C40" s="17"/>
      <c r="D40" s="17"/>
      <c r="E40" s="16"/>
      <c r="F40" s="16"/>
      <c r="G40" s="15"/>
      <c r="H40" s="27"/>
      <c r="J40" s="27"/>
      <c r="K40" s="27"/>
    </row>
    <row r="41" spans="1:11">
      <c r="A41" s="20"/>
      <c r="B41" s="17"/>
      <c r="C41" s="27"/>
      <c r="D41" s="16"/>
      <c r="F41" s="27"/>
      <c r="G41" s="28"/>
      <c r="H41" s="17"/>
      <c r="I41" s="22"/>
      <c r="J41" s="17"/>
      <c r="K41" s="17"/>
    </row>
    <row r="42" spans="1:11">
      <c r="A42" s="20"/>
      <c r="B42" s="17"/>
      <c r="C42" s="17"/>
      <c r="D42" s="17"/>
      <c r="E42" s="21"/>
      <c r="F42" s="17"/>
      <c r="G42" s="20"/>
      <c r="H42" s="17"/>
      <c r="I42" s="22"/>
      <c r="J42" s="17"/>
      <c r="K42" s="17"/>
    </row>
    <row r="43" spans="1:11">
      <c r="A43" s="15"/>
      <c r="B43" s="17"/>
      <c r="C43" s="19"/>
      <c r="D43" s="25"/>
      <c r="E43" s="27"/>
      <c r="F43" s="27"/>
      <c r="G43" s="20"/>
      <c r="H43" s="17"/>
      <c r="I43" s="22"/>
      <c r="J43" s="17"/>
      <c r="K43" s="17"/>
    </row>
    <row r="44" spans="1:11">
      <c r="A44" s="20"/>
      <c r="B44" s="17"/>
      <c r="C44" s="17"/>
      <c r="D44" s="21"/>
      <c r="E44" s="17"/>
      <c r="F44" s="17"/>
      <c r="G44" s="15"/>
      <c r="H44" s="16"/>
      <c r="I44" s="26"/>
      <c r="J44" s="16"/>
      <c r="K44" s="16"/>
    </row>
    <row r="45" spans="1:11">
      <c r="A45" s="20"/>
      <c r="B45" s="17"/>
      <c r="C45" s="16"/>
      <c r="D45" s="24"/>
      <c r="E45" s="16"/>
      <c r="F45" s="16"/>
      <c r="G45" s="15"/>
      <c r="H45" s="17"/>
      <c r="I45" s="17"/>
      <c r="J45" s="17"/>
      <c r="K45" s="17"/>
    </row>
    <row r="46" spans="1:11">
      <c r="A46" s="18"/>
      <c r="B46" s="19"/>
      <c r="C46" s="19"/>
      <c r="D46" s="25"/>
      <c r="E46" s="19"/>
      <c r="F46" s="19"/>
      <c r="G46" s="18"/>
      <c r="H46" s="19"/>
      <c r="I46" s="23"/>
      <c r="J46" s="19"/>
      <c r="K46" s="19"/>
    </row>
    <row r="47" spans="1:11">
      <c r="A47" s="17"/>
      <c r="B47" s="17"/>
      <c r="C47" s="17"/>
      <c r="D47" s="21"/>
      <c r="E47" s="17"/>
      <c r="F47" s="17"/>
      <c r="G47" s="22"/>
      <c r="H47" s="17"/>
      <c r="I47" s="22"/>
      <c r="J47" s="17"/>
      <c r="K47" s="17"/>
    </row>
    <row r="48" spans="1:11">
      <c r="A48" s="149"/>
      <c r="B48" s="150"/>
      <c r="C48" s="150"/>
      <c r="D48" s="25"/>
      <c r="E48" s="19"/>
      <c r="F48" s="19"/>
      <c r="G48" s="150"/>
      <c r="H48" s="150"/>
      <c r="I48" s="150"/>
      <c r="J48" s="150"/>
      <c r="K48" s="150"/>
    </row>
    <row r="51" spans="8:8">
      <c r="H51" s="151"/>
    </row>
  </sheetData>
  <pageMargins left="0.62992125984252001" right="0.23622047244094499" top="0.47244094488188998" bottom="0.196850393700787" header="0.31496062992126" footer="0.15748031496063"/>
  <pageSetup paperSize="9" scale="7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B845-24E4-47BD-9D1F-D6E01AF1E11B}">
  <sheetPr codeName="Hoja2">
    <pageSetUpPr fitToPage="1"/>
  </sheetPr>
  <dimension ref="B1:M34"/>
  <sheetViews>
    <sheetView workbookViewId="0"/>
  </sheetViews>
  <sheetFormatPr baseColWidth="10" defaultColWidth="8.85546875" defaultRowHeight="15"/>
  <cols>
    <col min="1" max="1" width="11" customWidth="1"/>
    <col min="2" max="2" width="12.42578125" customWidth="1"/>
    <col min="3" max="3" width="12.85546875" customWidth="1"/>
    <col min="4" max="4" width="11.42578125" customWidth="1"/>
    <col min="12" max="12" width="3.28515625" customWidth="1"/>
  </cols>
  <sheetData>
    <row r="1" spans="2:13" ht="21">
      <c r="E1" s="5"/>
      <c r="H1" s="191"/>
      <c r="I1" s="191"/>
      <c r="J1" s="191"/>
      <c r="K1" s="191"/>
      <c r="L1" s="191"/>
      <c r="M1" s="191"/>
    </row>
    <row r="2" spans="2:13" ht="18.75">
      <c r="H2" s="192"/>
      <c r="I2" s="192"/>
      <c r="J2" s="192"/>
      <c r="K2" s="192"/>
      <c r="L2" s="192"/>
      <c r="M2" s="192"/>
    </row>
    <row r="5" spans="2:13" ht="15.75">
      <c r="F5" s="11"/>
    </row>
    <row r="7" spans="2:13" ht="15.75">
      <c r="B7" s="9"/>
      <c r="C7" s="9"/>
    </row>
    <row r="8" spans="2:13" ht="15.75">
      <c r="B8" s="9"/>
      <c r="C8" s="9"/>
    </row>
    <row r="9" spans="2:13" ht="15.75">
      <c r="B9" s="9"/>
      <c r="C9" s="9"/>
    </row>
    <row r="10" spans="2:13" ht="15.75">
      <c r="B10" s="10"/>
      <c r="C10" s="10"/>
    </row>
    <row r="11" spans="2:13" ht="15.75">
      <c r="B11" s="9"/>
      <c r="C11" s="9"/>
    </row>
    <row r="12" spans="2:13" ht="15.75">
      <c r="B12" s="9"/>
      <c r="C12" s="9"/>
    </row>
    <row r="13" spans="2:13" ht="15.75">
      <c r="B13" s="9"/>
      <c r="C13" s="9"/>
    </row>
    <row r="14" spans="2:13" ht="15.75">
      <c r="B14" s="10"/>
      <c r="C14" s="10"/>
    </row>
    <row r="15" spans="2:13" ht="17.45" customHeight="1">
      <c r="B15" s="9"/>
      <c r="C15" s="9"/>
    </row>
    <row r="16" spans="2:13" ht="16.149999999999999" customHeight="1">
      <c r="B16" s="9"/>
      <c r="C16" s="12"/>
      <c r="G16" s="1"/>
    </row>
    <row r="17" spans="2:13" ht="17.45" customHeight="1">
      <c r="B17" s="10"/>
      <c r="C17" s="10"/>
      <c r="G17" s="2"/>
    </row>
    <row r="18" spans="2:13" ht="15.75">
      <c r="B18" s="9"/>
      <c r="C18" s="9"/>
    </row>
    <row r="19" spans="2:13" ht="15.75">
      <c r="B19" s="9"/>
      <c r="C19" s="9"/>
    </row>
    <row r="20" spans="2:13" ht="15.75">
      <c r="B20" s="10"/>
      <c r="C20" s="10"/>
    </row>
    <row r="21" spans="2:13" ht="15.75">
      <c r="B21" s="9"/>
      <c r="C21" s="9"/>
    </row>
    <row r="22" spans="2:13" ht="15.75">
      <c r="B22" s="10"/>
      <c r="C22" s="10"/>
    </row>
    <row r="23" spans="2:13" ht="15.75">
      <c r="B23" s="9"/>
      <c r="C23" s="9"/>
    </row>
    <row r="24" spans="2:13" ht="15.75">
      <c r="B24" s="10"/>
      <c r="C24" s="10"/>
    </row>
    <row r="25" spans="2:13" ht="15.75">
      <c r="B25" s="10"/>
      <c r="C25" s="10"/>
    </row>
    <row r="26" spans="2:13" ht="15.75">
      <c r="B26" s="10"/>
      <c r="C26" s="10"/>
    </row>
    <row r="27" spans="2:13" ht="15.75">
      <c r="B27" s="10"/>
      <c r="C27" s="10"/>
    </row>
    <row r="28" spans="2:13" ht="15.75">
      <c r="B28" s="9"/>
      <c r="C28" s="9"/>
    </row>
    <row r="29" spans="2:13" ht="15.75">
      <c r="B29" s="10"/>
      <c r="C29" s="10"/>
      <c r="M29" s="8"/>
    </row>
    <row r="30" spans="2:13" ht="15.75">
      <c r="B30" s="9"/>
      <c r="C30" s="9"/>
    </row>
    <row r="31" spans="2:13" ht="15.75">
      <c r="B31" s="9"/>
      <c r="C31" s="9"/>
    </row>
    <row r="32" spans="2:13" ht="15.75">
      <c r="B32" s="9"/>
      <c r="C32" s="9"/>
    </row>
    <row r="33" spans="2:3" ht="15.75">
      <c r="B33" s="10"/>
      <c r="C33" s="10"/>
    </row>
    <row r="34" spans="2:3" ht="15.75">
      <c r="B34" s="10"/>
      <c r="C34" s="10"/>
    </row>
  </sheetData>
  <mergeCells count="2">
    <mergeCell ref="H1:M1"/>
    <mergeCell ref="H2:M2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6A70-4CD2-48A3-A223-BE6A60673954}">
  <sheetPr codeName="Hoja3">
    <pageSetUpPr fitToPage="1"/>
  </sheetPr>
  <dimension ref="A1:O39"/>
  <sheetViews>
    <sheetView workbookViewId="0"/>
  </sheetViews>
  <sheetFormatPr baseColWidth="10" defaultColWidth="8.85546875" defaultRowHeight="15"/>
  <cols>
    <col min="1" max="1" width="32.85546875" customWidth="1"/>
    <col min="2" max="2" width="18.7109375" customWidth="1"/>
    <col min="3" max="3" width="22.5703125" customWidth="1"/>
    <col min="4" max="8" width="15.42578125" customWidth="1"/>
    <col min="9" max="9" width="11.85546875" customWidth="1"/>
    <col min="10" max="10" width="10.5703125" customWidth="1"/>
    <col min="11" max="11" width="11.140625" customWidth="1"/>
  </cols>
  <sheetData>
    <row r="1" spans="1:15" ht="19.149999999999999" customHeight="1">
      <c r="A1" s="32" t="s">
        <v>20</v>
      </c>
      <c r="B1" s="13"/>
      <c r="C1" s="13"/>
      <c r="D1" s="13"/>
      <c r="E1" s="5"/>
      <c r="G1" s="4"/>
      <c r="H1" s="4"/>
      <c r="I1" s="4"/>
      <c r="J1" s="14"/>
      <c r="K1" s="14"/>
      <c r="L1" s="4"/>
    </row>
    <row r="2" spans="1:15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3"/>
    </row>
    <row r="3" spans="1:15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"/>
    </row>
    <row r="4" spans="1:15" ht="15" customHeight="1">
      <c r="A4" s="31" t="s">
        <v>19</v>
      </c>
      <c r="B4" s="13"/>
      <c r="C4" s="13"/>
      <c r="D4" s="13"/>
      <c r="E4" s="13"/>
      <c r="F4" s="13"/>
      <c r="G4" s="13"/>
      <c r="H4" s="33"/>
      <c r="I4" s="34" t="s">
        <v>172</v>
      </c>
      <c r="J4" s="13"/>
      <c r="K4" s="13"/>
    </row>
    <row r="5" spans="1:15" ht="15" customHeight="1">
      <c r="A5" s="199" t="s">
        <v>15</v>
      </c>
      <c r="B5" s="199"/>
      <c r="C5" s="199"/>
      <c r="D5" s="197" t="s">
        <v>154</v>
      </c>
      <c r="E5" s="197"/>
      <c r="F5" s="198" t="s">
        <v>0</v>
      </c>
      <c r="G5" s="198"/>
      <c r="H5" s="197" t="s">
        <v>12</v>
      </c>
      <c r="I5" s="197"/>
      <c r="J5" s="37"/>
      <c r="K5" s="7"/>
    </row>
    <row r="6" spans="1:15" ht="15" customHeight="1">
      <c r="A6" s="199"/>
      <c r="B6" s="199"/>
      <c r="C6" s="199"/>
      <c r="D6" s="164">
        <v>2024</v>
      </c>
      <c r="E6" s="164">
        <v>2025</v>
      </c>
      <c r="F6" s="164">
        <v>2024</v>
      </c>
      <c r="G6" s="164">
        <v>2025</v>
      </c>
      <c r="H6" s="164" t="s">
        <v>13</v>
      </c>
      <c r="I6" s="170" t="s">
        <v>14</v>
      </c>
      <c r="J6" s="166"/>
      <c r="K6" s="13"/>
    </row>
    <row r="7" spans="1:15" ht="15" customHeight="1">
      <c r="A7" s="200" t="s">
        <v>16</v>
      </c>
      <c r="B7" s="155" t="s">
        <v>21</v>
      </c>
      <c r="C7" s="148" t="s">
        <v>2</v>
      </c>
      <c r="D7" s="53" cm="1">
        <f t="array" ref="D7:G7">Líquidos!B35:E35</f>
        <v>14195440</v>
      </c>
      <c r="E7" s="53">
        <v>13769742</v>
      </c>
      <c r="F7" s="53">
        <v>29899753</v>
      </c>
      <c r="G7" s="53">
        <v>27808542</v>
      </c>
      <c r="H7" s="165">
        <f>G7-F7</f>
        <v>-2091211</v>
      </c>
      <c r="I7" s="142">
        <f>((G7*100/F7)-100)</f>
        <v>-6.9940744995451922</v>
      </c>
      <c r="J7" s="171"/>
      <c r="K7" s="13"/>
    </row>
    <row r="8" spans="1:15" ht="15" customHeight="1">
      <c r="A8" s="200"/>
      <c r="B8" s="42" t="s">
        <v>22</v>
      </c>
      <c r="C8" s="42" t="s">
        <v>2</v>
      </c>
      <c r="D8" s="53" cm="1">
        <f t="array" ref="D8:G8">Sólidos!B35:E35</f>
        <v>6083667</v>
      </c>
      <c r="E8" s="53">
        <v>6804325</v>
      </c>
      <c r="F8" s="55">
        <v>13608673</v>
      </c>
      <c r="G8" s="53">
        <v>12977863</v>
      </c>
      <c r="H8" s="47">
        <f t="shared" ref="H8:H18" si="0">G8-F8</f>
        <v>-630810</v>
      </c>
      <c r="I8" s="141">
        <f>((G8*100/F8)-100)</f>
        <v>-4.6353527636383092</v>
      </c>
      <c r="J8" s="37"/>
      <c r="K8" s="13"/>
    </row>
    <row r="9" spans="1:15" ht="15" customHeight="1">
      <c r="A9" s="200"/>
      <c r="B9" s="193" t="s">
        <v>23</v>
      </c>
      <c r="C9" s="43" t="s">
        <v>2</v>
      </c>
      <c r="D9" s="53" cm="1">
        <f t="array" ref="D9:G9">'Mercancía general'!B35:E35</f>
        <v>21601259</v>
      </c>
      <c r="E9" s="66">
        <v>21974797</v>
      </c>
      <c r="F9" s="53">
        <v>42804547</v>
      </c>
      <c r="G9" s="67">
        <v>43566986</v>
      </c>
      <c r="H9" s="47">
        <f t="shared" si="0"/>
        <v>762439</v>
      </c>
      <c r="I9" s="142">
        <f t="shared" ref="I9:I30" si="1">((G9*100/F9)-100)</f>
        <v>1.7812102999244388</v>
      </c>
      <c r="J9" s="37"/>
      <c r="K9" s="13"/>
    </row>
    <row r="10" spans="1:15" ht="15" customHeight="1">
      <c r="A10" s="200"/>
      <c r="B10" s="193"/>
      <c r="C10" s="36" t="s">
        <v>24</v>
      </c>
      <c r="D10" s="56" cm="1">
        <f t="array" ref="D10:G10">'Mercancías contenedores'!B35:E35</f>
        <v>14982710</v>
      </c>
      <c r="E10" s="56">
        <v>14854688</v>
      </c>
      <c r="F10" s="68">
        <v>29663696</v>
      </c>
      <c r="G10" s="56">
        <v>29827728</v>
      </c>
      <c r="H10" s="48">
        <f t="shared" si="0"/>
        <v>164032</v>
      </c>
      <c r="I10" s="143">
        <f t="shared" si="1"/>
        <v>0.55297222571320503</v>
      </c>
      <c r="J10" s="37"/>
      <c r="K10" s="13"/>
    </row>
    <row r="11" spans="1:15" ht="15" customHeight="1">
      <c r="A11" s="200"/>
      <c r="B11" s="193"/>
      <c r="C11" s="36" t="s">
        <v>25</v>
      </c>
      <c r="D11" s="69">
        <f>D9-D10</f>
        <v>6618549</v>
      </c>
      <c r="E11" s="69">
        <f t="shared" ref="E11:G11" si="2">E9-E10</f>
        <v>7120109</v>
      </c>
      <c r="F11" s="70">
        <f t="shared" si="2"/>
        <v>13140851</v>
      </c>
      <c r="G11" s="71">
        <f t="shared" si="2"/>
        <v>13739258</v>
      </c>
      <c r="H11" s="48">
        <f t="shared" si="0"/>
        <v>598407</v>
      </c>
      <c r="I11" s="144">
        <f t="shared" si="1"/>
        <v>4.5537918358559892</v>
      </c>
      <c r="J11" s="37"/>
      <c r="K11" s="13"/>
    </row>
    <row r="12" spans="1:15" ht="15" customHeight="1">
      <c r="A12" s="200"/>
      <c r="B12" s="40"/>
      <c r="C12" s="41" t="s">
        <v>26</v>
      </c>
      <c r="D12" s="49">
        <f>SUM(D7,D8,D9)</f>
        <v>41880366</v>
      </c>
      <c r="E12" s="49">
        <f>SUM(E7,E8,E9)</f>
        <v>42548864</v>
      </c>
      <c r="F12" s="49">
        <f>SUM(F7,F8,F9)</f>
        <v>86312973</v>
      </c>
      <c r="G12" s="49">
        <f>SUM(G7,G8,G9)</f>
        <v>84353391</v>
      </c>
      <c r="H12" s="50">
        <f t="shared" si="0"/>
        <v>-1959582</v>
      </c>
      <c r="I12" s="145">
        <f t="shared" si="1"/>
        <v>-2.2703215193386939</v>
      </c>
      <c r="J12" s="37"/>
      <c r="K12" s="13"/>
    </row>
    <row r="13" spans="1:15" ht="15" customHeight="1">
      <c r="A13" s="195" t="s">
        <v>17</v>
      </c>
      <c r="B13" s="42" t="s">
        <v>27</v>
      </c>
      <c r="C13" s="43" t="s">
        <v>2</v>
      </c>
      <c r="D13" s="51" cm="1">
        <f t="array" ref="D13:G13">Pesca!B35:E35</f>
        <v>7540.3259999999991</v>
      </c>
      <c r="E13" s="52">
        <v>7509.0920000000006</v>
      </c>
      <c r="F13" s="53">
        <v>15393.430000000002</v>
      </c>
      <c r="G13" s="54">
        <v>14047.128999999999</v>
      </c>
      <c r="H13" s="53">
        <f>G13-F13</f>
        <v>-1346.3010000000031</v>
      </c>
      <c r="I13" s="146">
        <f t="shared" si="1"/>
        <v>-8.7459455105197605</v>
      </c>
      <c r="J13" s="38"/>
      <c r="K13" s="13"/>
    </row>
    <row r="14" spans="1:15" ht="15" customHeight="1">
      <c r="A14" s="195"/>
      <c r="B14" s="193" t="s">
        <v>28</v>
      </c>
      <c r="C14" s="43" t="s">
        <v>2</v>
      </c>
      <c r="D14" s="55" cm="1">
        <f t="array" ref="D14:G14">Avituallamiento!B35:E35</f>
        <v>860165</v>
      </c>
      <c r="E14" s="53">
        <v>864150</v>
      </c>
      <c r="F14" s="53">
        <v>1861624</v>
      </c>
      <c r="G14" s="52">
        <v>1715837</v>
      </c>
      <c r="H14" s="53">
        <f>G14-F14</f>
        <v>-145787</v>
      </c>
      <c r="I14" s="142">
        <f t="shared" si="1"/>
        <v>-7.8311732122061102</v>
      </c>
      <c r="J14" s="13"/>
      <c r="K14" s="13"/>
    </row>
    <row r="15" spans="1:15" ht="15" customHeight="1">
      <c r="A15" s="195"/>
      <c r="B15" s="193"/>
      <c r="C15" s="36" t="s">
        <v>29</v>
      </c>
      <c r="D15" s="56" cm="1">
        <f t="array" ref="D15:G15">'Avi. combustibles'!B35:E35</f>
        <v>729460</v>
      </c>
      <c r="E15" s="57">
        <v>724665</v>
      </c>
      <c r="F15" s="58">
        <v>1588752</v>
      </c>
      <c r="G15" s="58">
        <v>1429252</v>
      </c>
      <c r="H15" s="56">
        <f>G15-F15</f>
        <v>-159500</v>
      </c>
      <c r="I15" s="147">
        <f t="shared" si="1"/>
        <v>-10.039326465049299</v>
      </c>
      <c r="J15" s="13"/>
      <c r="K15" s="13"/>
      <c r="L15" s="39"/>
      <c r="O15" s="39"/>
    </row>
    <row r="16" spans="1:15" ht="15" customHeight="1">
      <c r="A16" s="195"/>
      <c r="B16" s="42" t="s">
        <v>30</v>
      </c>
      <c r="C16" s="43" t="s">
        <v>2</v>
      </c>
      <c r="D16" s="59" cm="1">
        <f t="array" ref="D16:G16">'Tráfico interior'!B35:E35</f>
        <v>305876</v>
      </c>
      <c r="E16" s="60">
        <v>406822</v>
      </c>
      <c r="F16" s="51">
        <v>666205</v>
      </c>
      <c r="G16" s="52">
        <v>698329</v>
      </c>
      <c r="H16" s="53">
        <f>G16-F16</f>
        <v>32124</v>
      </c>
      <c r="I16" s="141">
        <f t="shared" si="1"/>
        <v>4.8219391928910795</v>
      </c>
      <c r="J16" s="13"/>
      <c r="K16" s="13"/>
    </row>
    <row r="17" spans="1:14" ht="15" customHeight="1">
      <c r="A17" s="195"/>
      <c r="B17" s="45"/>
      <c r="C17" s="45" t="s">
        <v>26</v>
      </c>
      <c r="D17" s="157">
        <f>SUM(D13,D14,D16)</f>
        <v>1173581.3259999999</v>
      </c>
      <c r="E17" s="158">
        <f t="shared" ref="E17:G17" si="3">SUM(E13,E14,E16)</f>
        <v>1278481.0919999999</v>
      </c>
      <c r="F17" s="158">
        <f t="shared" si="3"/>
        <v>2543222.4299999997</v>
      </c>
      <c r="G17" s="158">
        <f t="shared" si="3"/>
        <v>2428213.1289999997</v>
      </c>
      <c r="H17" s="159">
        <f>G17-F17</f>
        <v>-115009.30099999998</v>
      </c>
      <c r="I17" s="145">
        <f t="shared" si="1"/>
        <v>-4.5221880572986208</v>
      </c>
      <c r="J17" s="13"/>
      <c r="K17" s="13"/>
    </row>
    <row r="18" spans="1:14" ht="15" customHeight="1">
      <c r="A18" s="196" t="s">
        <v>31</v>
      </c>
      <c r="B18" s="196"/>
      <c r="C18" s="196"/>
      <c r="D18" s="153">
        <f>D12+D17</f>
        <v>43053947.325999998</v>
      </c>
      <c r="E18" s="172">
        <f>E12+E17</f>
        <v>43827345.092</v>
      </c>
      <c r="F18" s="172">
        <f>F12+F17</f>
        <v>88856195.430000007</v>
      </c>
      <c r="G18" s="172">
        <f>G12+G17</f>
        <v>86781604.128999993</v>
      </c>
      <c r="H18" s="174">
        <f t="shared" si="0"/>
        <v>-2074591.3010000139</v>
      </c>
      <c r="I18" s="173">
        <f t="shared" si="1"/>
        <v>-2.3347739467805013</v>
      </c>
      <c r="J18" s="37"/>
      <c r="K18" s="13"/>
    </row>
    <row r="19" spans="1:14" ht="15" customHeight="1">
      <c r="A19" s="161"/>
      <c r="B19" s="163"/>
      <c r="C19" s="160"/>
      <c r="D19" s="162"/>
      <c r="E19" s="167"/>
      <c r="F19" s="168"/>
      <c r="G19" s="168"/>
      <c r="H19" s="169"/>
      <c r="I19" s="169"/>
      <c r="J19" s="37"/>
      <c r="K19" s="13"/>
      <c r="N19" s="39"/>
    </row>
    <row r="20" spans="1:14" ht="15" customHeight="1">
      <c r="A20" s="194" t="s">
        <v>48</v>
      </c>
      <c r="B20" s="193" t="s">
        <v>32</v>
      </c>
      <c r="C20" s="42" t="s">
        <v>2</v>
      </c>
      <c r="D20" s="53" cm="1">
        <f t="array" ref="D20:G20">'Mercancías tránsito'!B35:E35</f>
        <v>11610854</v>
      </c>
      <c r="E20" s="53">
        <v>11517727</v>
      </c>
      <c r="F20" s="53">
        <v>23785290</v>
      </c>
      <c r="G20" s="53">
        <v>22768828</v>
      </c>
      <c r="H20" s="61">
        <f>G20-F20</f>
        <v>-1016462</v>
      </c>
      <c r="I20" s="62">
        <f t="shared" si="1"/>
        <v>-4.2734900436362153</v>
      </c>
      <c r="J20" s="13"/>
      <c r="K20" s="13"/>
      <c r="L20" s="13"/>
      <c r="M20" s="13"/>
    </row>
    <row r="21" spans="1:14" ht="15" customHeight="1">
      <c r="A21" s="194"/>
      <c r="B21" s="193"/>
      <c r="C21" s="35" t="s">
        <v>24</v>
      </c>
      <c r="D21" s="63" cm="1">
        <f t="array" ref="D21:G21">'Mercan. contene. tránsito'!B35:E35</f>
        <v>9169536</v>
      </c>
      <c r="E21" s="63">
        <v>8525880</v>
      </c>
      <c r="F21" s="63">
        <v>18595996</v>
      </c>
      <c r="G21" s="63">
        <v>17507648</v>
      </c>
      <c r="H21" s="64">
        <f>G21-F21</f>
        <v>-1088348</v>
      </c>
      <c r="I21" s="65">
        <f t="shared" si="1"/>
        <v>-5.8525932141521224</v>
      </c>
      <c r="J21" s="13"/>
      <c r="K21" s="13"/>
      <c r="L21" s="13"/>
      <c r="M21" s="13"/>
    </row>
    <row r="22" spans="1:14" ht="15" customHeight="1">
      <c r="A22" s="194"/>
      <c r="B22" s="193" t="s">
        <v>33</v>
      </c>
      <c r="C22" s="42" t="s">
        <v>34</v>
      </c>
      <c r="D22" s="53" cm="1">
        <f t="array" ref="D22:G22">'Ro-Ro'!B35:E35</f>
        <v>5889137</v>
      </c>
      <c r="E22" s="53">
        <v>5984648</v>
      </c>
      <c r="F22" s="53">
        <v>11541980</v>
      </c>
      <c r="G22" s="53">
        <v>11714344</v>
      </c>
      <c r="H22" s="61">
        <f t="shared" ref="H22:H30" si="4">G22-F22</f>
        <v>172364</v>
      </c>
      <c r="I22" s="62">
        <f t="shared" si="1"/>
        <v>1.4933659562744026</v>
      </c>
      <c r="J22" s="13"/>
      <c r="K22" s="13"/>
      <c r="L22" s="13"/>
      <c r="M22" s="13"/>
    </row>
    <row r="23" spans="1:14" ht="15" customHeight="1">
      <c r="A23" s="194"/>
      <c r="B23" s="193"/>
      <c r="C23" s="44" t="s">
        <v>35</v>
      </c>
      <c r="D23" s="63" cm="1">
        <f t="array" ref="D23:G23">'Ro-Ro UTIS'!B35:E35</f>
        <v>253573</v>
      </c>
      <c r="E23" s="63">
        <v>252641</v>
      </c>
      <c r="F23" s="63">
        <v>494299</v>
      </c>
      <c r="G23" s="63">
        <v>497905</v>
      </c>
      <c r="H23" s="64">
        <f t="shared" si="4"/>
        <v>3606</v>
      </c>
      <c r="I23" s="65">
        <f t="shared" si="1"/>
        <v>0.7295179638235112</v>
      </c>
      <c r="J23" s="13"/>
      <c r="K23" s="13"/>
      <c r="L23" s="13"/>
      <c r="M23" s="13"/>
    </row>
    <row r="24" spans="1:14" ht="15" customHeight="1">
      <c r="A24" s="194"/>
      <c r="B24" s="193" t="s">
        <v>36</v>
      </c>
      <c r="C24" s="42" t="s">
        <v>2</v>
      </c>
      <c r="D24" s="53" cm="1">
        <f t="array" ref="D24:G24">TEUS!B35:E35</f>
        <v>1394121.5</v>
      </c>
      <c r="E24" s="53">
        <v>1417903</v>
      </c>
      <c r="F24" s="53">
        <v>2742547</v>
      </c>
      <c r="G24" s="53">
        <v>2831418.25</v>
      </c>
      <c r="H24" s="61">
        <f t="shared" si="4"/>
        <v>88871.25</v>
      </c>
      <c r="I24" s="62">
        <f t="shared" si="1"/>
        <v>3.2404640649731817</v>
      </c>
      <c r="J24" s="13"/>
      <c r="K24" s="13"/>
      <c r="L24" s="13"/>
      <c r="M24" s="13"/>
    </row>
    <row r="25" spans="1:14" ht="15" customHeight="1">
      <c r="A25" s="194"/>
      <c r="B25" s="193"/>
      <c r="C25" s="35" t="s">
        <v>40</v>
      </c>
      <c r="D25" s="63" cm="1">
        <f t="array" ref="D25:G25">'TEUS tránsito'!B35:E35</f>
        <v>738385.75</v>
      </c>
      <c r="E25" s="63">
        <v>710537.25</v>
      </c>
      <c r="F25" s="63">
        <v>1481664.5</v>
      </c>
      <c r="G25" s="63">
        <v>1449849.25</v>
      </c>
      <c r="H25" s="64">
        <f t="shared" si="4"/>
        <v>-31815.25</v>
      </c>
      <c r="I25" s="65">
        <f t="shared" si="1"/>
        <v>-2.1472641073603427</v>
      </c>
      <c r="J25" s="13"/>
      <c r="K25" s="13"/>
      <c r="L25" s="13"/>
      <c r="M25" s="13"/>
    </row>
    <row r="26" spans="1:14" ht="15" customHeight="1">
      <c r="A26" s="194"/>
      <c r="B26" s="193"/>
      <c r="C26" s="35" t="s">
        <v>171</v>
      </c>
      <c r="D26" s="63" cm="1">
        <f t="array" ref="D26:G26">'TEUS nacional'!B35:E35</f>
        <v>168541.75</v>
      </c>
      <c r="E26" s="63">
        <v>174246.75</v>
      </c>
      <c r="F26" s="63">
        <v>329144.75</v>
      </c>
      <c r="G26" s="63">
        <v>342684.75</v>
      </c>
      <c r="H26" s="64">
        <f t="shared" si="4"/>
        <v>13540</v>
      </c>
      <c r="I26" s="65">
        <f t="shared" si="1"/>
        <v>4.1136916204800542</v>
      </c>
      <c r="J26" s="13"/>
      <c r="K26" s="13"/>
      <c r="L26" s="13"/>
      <c r="M26" s="13"/>
    </row>
    <row r="27" spans="1:14" ht="15" customHeight="1">
      <c r="A27" s="194"/>
      <c r="B27" s="193"/>
      <c r="C27" s="35" t="s">
        <v>170</v>
      </c>
      <c r="D27" s="63" cm="1">
        <f t="array" ref="D27:G27">'TEUS exterior'!B35:E35</f>
        <v>487194</v>
      </c>
      <c r="E27" s="63">
        <v>533119</v>
      </c>
      <c r="F27" s="63">
        <v>931737.75</v>
      </c>
      <c r="G27" s="63">
        <v>1038884.25</v>
      </c>
      <c r="H27" s="64">
        <f t="shared" si="4"/>
        <v>107146.5</v>
      </c>
      <c r="I27" s="65">
        <f t="shared" si="1"/>
        <v>11.499641395875614</v>
      </c>
      <c r="J27" s="13"/>
      <c r="K27" s="13"/>
      <c r="L27" s="13"/>
      <c r="M27" s="13"/>
    </row>
    <row r="28" spans="1:14" ht="15" customHeight="1">
      <c r="A28" s="194"/>
      <c r="B28" s="193" t="s">
        <v>37</v>
      </c>
      <c r="C28" s="42" t="s">
        <v>41</v>
      </c>
      <c r="D28" s="53" cm="1">
        <f t="array" ref="D28:G28">'Buques número'!B35:E35</f>
        <v>11221</v>
      </c>
      <c r="E28" s="53">
        <v>11367</v>
      </c>
      <c r="F28" s="53">
        <v>23741</v>
      </c>
      <c r="G28" s="53">
        <v>23608</v>
      </c>
      <c r="H28" s="61">
        <f t="shared" si="4"/>
        <v>-133</v>
      </c>
      <c r="I28" s="62">
        <f t="shared" si="1"/>
        <v>-0.56021229097342484</v>
      </c>
      <c r="J28" s="13"/>
      <c r="K28" s="13"/>
      <c r="L28" s="13"/>
      <c r="M28" s="13"/>
    </row>
    <row r="29" spans="1:14" ht="15" customHeight="1">
      <c r="A29" s="194"/>
      <c r="B29" s="193"/>
      <c r="C29" s="42" t="s">
        <v>42</v>
      </c>
      <c r="D29" s="53" cm="1">
        <f t="array" ref="D29:G29">'Buques GT'!B35:E35</f>
        <v>187189377</v>
      </c>
      <c r="E29" s="53">
        <v>187393343</v>
      </c>
      <c r="F29" s="53">
        <v>395355598</v>
      </c>
      <c r="G29" s="53">
        <v>389252588</v>
      </c>
      <c r="H29" s="61">
        <f t="shared" si="4"/>
        <v>-6103010</v>
      </c>
      <c r="I29" s="62">
        <f t="shared" si="1"/>
        <v>-1.5436761312786587</v>
      </c>
      <c r="J29" s="13"/>
      <c r="K29" s="13"/>
      <c r="L29" s="13"/>
      <c r="M29" s="13"/>
    </row>
    <row r="30" spans="1:14" ht="15" customHeight="1">
      <c r="A30" s="194"/>
      <c r="B30" s="193"/>
      <c r="C30" s="35" t="s">
        <v>43</v>
      </c>
      <c r="D30" s="63" cm="1">
        <f t="array" ref="D30:G30">Cruceros!B35:E35</f>
        <v>162</v>
      </c>
      <c r="E30" s="63">
        <v>242</v>
      </c>
      <c r="F30" s="63">
        <v>385</v>
      </c>
      <c r="G30" s="63">
        <v>524</v>
      </c>
      <c r="H30" s="64">
        <f t="shared" si="4"/>
        <v>139</v>
      </c>
      <c r="I30" s="65">
        <f t="shared" si="1"/>
        <v>36.103896103896091</v>
      </c>
      <c r="J30" s="13"/>
      <c r="K30" s="13"/>
      <c r="L30" s="13"/>
      <c r="M30" s="13"/>
    </row>
    <row r="31" spans="1:14" ht="15" customHeight="1">
      <c r="A31" s="194"/>
      <c r="B31" s="193" t="s">
        <v>38</v>
      </c>
      <c r="C31" s="42" t="s">
        <v>2</v>
      </c>
      <c r="D31" s="53" cm="1">
        <f t="array" ref="D31:G31">'Pasajeros total'!B35:E35</f>
        <v>1950731</v>
      </c>
      <c r="E31" s="53">
        <v>2076766</v>
      </c>
      <c r="F31" s="53">
        <v>4123693</v>
      </c>
      <c r="G31" s="53">
        <v>4472702</v>
      </c>
      <c r="H31" s="61">
        <f>G31-F31</f>
        <v>349009</v>
      </c>
      <c r="I31" s="62">
        <f>((G31*100/F31)-100)</f>
        <v>8.4635058914424519</v>
      </c>
      <c r="J31" s="13"/>
      <c r="K31" s="13"/>
      <c r="L31" s="13"/>
      <c r="M31" s="13"/>
    </row>
    <row r="32" spans="1:14" ht="15" customHeight="1">
      <c r="A32" s="194"/>
      <c r="B32" s="193"/>
      <c r="C32" s="35" t="s">
        <v>44</v>
      </c>
      <c r="D32" s="63" cm="1">
        <f t="array" ref="D32:G32">'Pasajeros regulares'!B35:E35</f>
        <v>1429009</v>
      </c>
      <c r="E32" s="63">
        <v>1419183</v>
      </c>
      <c r="F32" s="63">
        <v>2933033</v>
      </c>
      <c r="G32" s="63">
        <v>3013852</v>
      </c>
      <c r="H32" s="64">
        <f>G32-F32</f>
        <v>80819</v>
      </c>
      <c r="I32" s="65">
        <f>((G32*100/F32)-100)</f>
        <v>2.7554753049147394</v>
      </c>
      <c r="J32" s="13"/>
      <c r="K32" s="13"/>
      <c r="L32" s="13"/>
      <c r="M32" s="13"/>
    </row>
    <row r="33" spans="1:13" ht="15" customHeight="1">
      <c r="A33" s="194"/>
      <c r="B33" s="193"/>
      <c r="C33" s="35" t="s">
        <v>45</v>
      </c>
      <c r="D33" s="63" cm="1">
        <f t="array" ref="D33:G33">'Pasajeros crucero'!B35:E35</f>
        <v>521722</v>
      </c>
      <c r="E33" s="63">
        <v>657583</v>
      </c>
      <c r="F33" s="63">
        <v>1190660</v>
      </c>
      <c r="G33" s="63">
        <v>1458850</v>
      </c>
      <c r="H33" s="64">
        <f>G33-F33</f>
        <v>268190</v>
      </c>
      <c r="I33" s="65">
        <f>((G33*100/F33)-100)</f>
        <v>22.524482219945241</v>
      </c>
      <c r="J33" s="13"/>
      <c r="K33" s="13"/>
      <c r="L33" s="13"/>
      <c r="M33" s="13"/>
    </row>
    <row r="34" spans="1:13" ht="15" customHeight="1">
      <c r="A34" s="194"/>
      <c r="B34" s="193" t="s">
        <v>39</v>
      </c>
      <c r="C34" s="42" t="s">
        <v>46</v>
      </c>
      <c r="D34" s="53" cm="1">
        <f t="array" ref="D34:G34">'Automóviles régimen pasaje'!B35:E35</f>
        <v>383303</v>
      </c>
      <c r="E34" s="53">
        <v>395201</v>
      </c>
      <c r="F34" s="53">
        <v>799418</v>
      </c>
      <c r="G34" s="53">
        <v>850247</v>
      </c>
      <c r="H34" s="61">
        <f>G34-F34</f>
        <v>50829</v>
      </c>
      <c r="I34" s="62">
        <f>((G34*100/F34)-100)</f>
        <v>6.3582506273313868</v>
      </c>
      <c r="J34" s="13"/>
      <c r="K34" s="13"/>
      <c r="L34" s="13"/>
      <c r="M34" s="13"/>
    </row>
    <row r="35" spans="1:13" ht="15" customHeight="1">
      <c r="A35" s="194"/>
      <c r="B35" s="193"/>
      <c r="C35" s="42" t="s">
        <v>164</v>
      </c>
      <c r="D35" s="53" cm="1">
        <f t="array" ref="D35:G35">'Automóviles régimen mercancía'!B35:E35</f>
        <v>318504</v>
      </c>
      <c r="E35" s="53">
        <v>293481</v>
      </c>
      <c r="F35" s="53">
        <v>589360</v>
      </c>
      <c r="G35" s="53">
        <v>492705</v>
      </c>
      <c r="H35" s="61">
        <f>G35-F35</f>
        <v>-96655</v>
      </c>
      <c r="I35" s="62">
        <f>((G35*100/F35)-100)</f>
        <v>-16.399993212976781</v>
      </c>
      <c r="J35" s="13"/>
      <c r="K35" s="13"/>
      <c r="L35" s="13"/>
      <c r="M35" s="13"/>
    </row>
    <row r="36" spans="1:13" ht="15" customHeight="1">
      <c r="A36" s="73" t="s">
        <v>49</v>
      </c>
      <c r="J36" s="13"/>
      <c r="K36" s="13"/>
      <c r="L36" s="13"/>
      <c r="M36" s="13"/>
    </row>
    <row r="37" spans="1:13">
      <c r="A37" s="46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3">
      <c r="J39" s="13"/>
      <c r="K39" s="13"/>
    </row>
  </sheetData>
  <mergeCells count="16">
    <mergeCell ref="D5:E5"/>
    <mergeCell ref="F5:G5"/>
    <mergeCell ref="H5:I5"/>
    <mergeCell ref="A5:C6"/>
    <mergeCell ref="B9:B11"/>
    <mergeCell ref="A7:A12"/>
    <mergeCell ref="B14:B15"/>
    <mergeCell ref="A13:A17"/>
    <mergeCell ref="A18:C18"/>
    <mergeCell ref="B20:B21"/>
    <mergeCell ref="B22:B23"/>
    <mergeCell ref="B24:B27"/>
    <mergeCell ref="B28:B30"/>
    <mergeCell ref="B31:B33"/>
    <mergeCell ref="A20:A35"/>
    <mergeCell ref="B34:B35"/>
  </mergeCells>
  <conditionalFormatting sqref="H7:I35">
    <cfRule type="expression" dxfId="74" priority="1">
      <formula>H7&lt;0</formula>
    </cfRule>
  </conditionalFormatting>
  <pageMargins left="0.62992125984252001" right="0.23622047244094499" top="0.78740157480314998" bottom="0.23622047244094499" header="0.31496062992126" footer="0.1574803149606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8012-A30D-4C2D-A50F-17C918B30B62}">
  <sheetPr codeName="Hoja4"/>
  <dimension ref="A1:O49"/>
  <sheetViews>
    <sheetView zoomScale="75" zoomScaleNormal="75" workbookViewId="0"/>
  </sheetViews>
  <sheetFormatPr baseColWidth="10" defaultColWidth="11.42578125" defaultRowHeight="15"/>
  <cols>
    <col min="1" max="1" width="20.85546875" customWidth="1"/>
    <col min="2" max="2" width="46" customWidth="1"/>
    <col min="3" max="5" width="14.7109375" customWidth="1"/>
    <col min="6" max="6" width="8" customWidth="1"/>
    <col min="7" max="9" width="14.7109375" customWidth="1"/>
    <col min="10" max="10" width="8" customWidth="1"/>
    <col min="11" max="13" width="14.7109375" customWidth="1"/>
    <col min="14" max="14" width="8" customWidth="1"/>
  </cols>
  <sheetData>
    <row r="1" spans="1:15" ht="20.25">
      <c r="A1" s="32" t="s">
        <v>47</v>
      </c>
      <c r="B1" s="32"/>
      <c r="C1" s="82"/>
      <c r="D1" s="32"/>
      <c r="E1" s="32"/>
      <c r="H1" s="32"/>
      <c r="I1" s="32"/>
      <c r="L1" s="32"/>
      <c r="M1" s="32"/>
    </row>
    <row r="2" spans="1:15" ht="20.25">
      <c r="A2" s="79"/>
      <c r="B2" s="79"/>
      <c r="C2" s="82"/>
    </row>
    <row r="3" spans="1:15" ht="20.25">
      <c r="A3" s="82"/>
      <c r="B3" s="82"/>
      <c r="C3" s="82"/>
    </row>
    <row r="4" spans="1:15">
      <c r="A4" s="83" t="s">
        <v>51</v>
      </c>
      <c r="B4" s="31"/>
      <c r="N4" s="113" t="s">
        <v>172</v>
      </c>
    </row>
    <row r="5" spans="1:15">
      <c r="A5" s="83"/>
      <c r="B5" s="83"/>
      <c r="C5" s="206" t="s">
        <v>3</v>
      </c>
      <c r="D5" s="206"/>
      <c r="E5" s="206"/>
      <c r="F5" s="206"/>
      <c r="G5" s="206" t="s">
        <v>4</v>
      </c>
      <c r="H5" s="206"/>
      <c r="I5" s="206"/>
      <c r="J5" s="206"/>
      <c r="K5" s="206" t="s">
        <v>5</v>
      </c>
      <c r="L5" s="206"/>
      <c r="M5" s="206"/>
      <c r="N5" s="206"/>
    </row>
    <row r="6" spans="1:15">
      <c r="A6" s="204" t="s">
        <v>88</v>
      </c>
      <c r="B6" s="204"/>
      <c r="C6" s="207" t="s">
        <v>89</v>
      </c>
      <c r="D6" s="207"/>
      <c r="E6" s="208" t="s">
        <v>12</v>
      </c>
      <c r="F6" s="208"/>
      <c r="G6" s="208" t="s">
        <v>89</v>
      </c>
      <c r="H6" s="208"/>
      <c r="I6" s="208" t="s">
        <v>12</v>
      </c>
      <c r="J6" s="208"/>
      <c r="K6" s="208" t="s">
        <v>89</v>
      </c>
      <c r="L6" s="208"/>
      <c r="M6" s="208" t="s">
        <v>12</v>
      </c>
      <c r="N6" s="208"/>
    </row>
    <row r="7" spans="1:15">
      <c r="A7" s="204"/>
      <c r="B7" s="204"/>
      <c r="C7" s="180">
        <v>2024</v>
      </c>
      <c r="D7" s="180">
        <v>2025</v>
      </c>
      <c r="E7" s="88" t="s">
        <v>13</v>
      </c>
      <c r="F7" s="88" t="s">
        <v>14</v>
      </c>
      <c r="G7" s="180">
        <v>2024</v>
      </c>
      <c r="H7" s="180">
        <v>2025</v>
      </c>
      <c r="I7" s="88" t="s">
        <v>13</v>
      </c>
      <c r="J7" s="88" t="s">
        <v>14</v>
      </c>
      <c r="K7" s="180">
        <v>2024</v>
      </c>
      <c r="L7" s="180">
        <v>2025</v>
      </c>
      <c r="M7" s="88" t="s">
        <v>13</v>
      </c>
      <c r="N7" s="88" t="s">
        <v>14</v>
      </c>
    </row>
    <row r="8" spans="1:15">
      <c r="A8" s="205" t="s">
        <v>90</v>
      </c>
      <c r="B8" s="102" t="s">
        <v>91</v>
      </c>
      <c r="C8" s="103"/>
      <c r="D8" s="92"/>
      <c r="E8" s="98">
        <f>D8-C8</f>
        <v>0</v>
      </c>
      <c r="F8" s="104" t="e">
        <f>((D8*100/C8)-100)</f>
        <v>#DIV/0!</v>
      </c>
      <c r="G8" s="91"/>
      <c r="H8" s="92"/>
      <c r="I8" s="98">
        <f>H8-G8</f>
        <v>0</v>
      </c>
      <c r="J8" s="104" t="e">
        <f>((H8*100/G8)-100)</f>
        <v>#DIV/0!</v>
      </c>
      <c r="K8" s="91"/>
      <c r="L8" s="92"/>
      <c r="M8" s="98">
        <f>L8-K8</f>
        <v>0</v>
      </c>
      <c r="N8" s="104" t="e">
        <f>((L8*100/K8)-100)</f>
        <v>#DIV/0!</v>
      </c>
      <c r="O8" s="132"/>
    </row>
    <row r="9" spans="1:15">
      <c r="A9" s="205"/>
      <c r="B9" s="116" t="s">
        <v>92</v>
      </c>
      <c r="C9" s="117"/>
      <c r="D9" s="115"/>
      <c r="E9" s="86">
        <f>D9-C9</f>
        <v>0</v>
      </c>
      <c r="F9" s="87" t="e">
        <f>((D9*100/C9)-100)</f>
        <v>#DIV/0!</v>
      </c>
      <c r="G9" s="128"/>
      <c r="H9" s="115"/>
      <c r="I9" s="86">
        <f>H9-G9</f>
        <v>0</v>
      </c>
      <c r="J9" s="87" t="e">
        <f>((H9*100/G9)-100)</f>
        <v>#DIV/0!</v>
      </c>
      <c r="K9" s="128"/>
      <c r="L9" s="115"/>
      <c r="M9" s="86">
        <f>L9-K9</f>
        <v>0</v>
      </c>
      <c r="N9" s="89" t="e">
        <f>((L9*100/K9)-100)</f>
        <v>#DIV/0!</v>
      </c>
    </row>
    <row r="10" spans="1:15">
      <c r="A10" s="205"/>
      <c r="B10" s="90" t="s">
        <v>93</v>
      </c>
      <c r="C10" s="93"/>
      <c r="D10" s="94"/>
      <c r="E10" s="86">
        <f t="shared" ref="E10:E15" si="0">D10-C10</f>
        <v>0</v>
      </c>
      <c r="F10" s="87" t="e">
        <f t="shared" ref="F10:F16" si="1">((D10*100/C10)-100)</f>
        <v>#DIV/0!</v>
      </c>
      <c r="G10" s="95"/>
      <c r="H10" s="94"/>
      <c r="I10" s="86">
        <f t="shared" ref="I10:I15" si="2">H10-G10</f>
        <v>0</v>
      </c>
      <c r="J10" s="87" t="e">
        <f t="shared" ref="J10:J16" si="3">((H10*100/G10)-100)</f>
        <v>#DIV/0!</v>
      </c>
      <c r="K10" s="95"/>
      <c r="L10" s="94"/>
      <c r="M10" s="86">
        <f t="shared" ref="M10:M15" si="4">L10-K10</f>
        <v>0</v>
      </c>
      <c r="N10" s="89" t="e">
        <f t="shared" ref="N10:N16" si="5">((L10*100/K10)-100)</f>
        <v>#DIV/0!</v>
      </c>
    </row>
    <row r="11" spans="1:15">
      <c r="A11" s="205"/>
      <c r="B11" s="116" t="s">
        <v>94</v>
      </c>
      <c r="C11" s="117"/>
      <c r="D11" s="115"/>
      <c r="E11" s="86">
        <f t="shared" si="0"/>
        <v>0</v>
      </c>
      <c r="F11" s="87" t="e">
        <f t="shared" si="1"/>
        <v>#DIV/0!</v>
      </c>
      <c r="G11" s="128"/>
      <c r="H11" s="115"/>
      <c r="I11" s="86">
        <f t="shared" si="2"/>
        <v>0</v>
      </c>
      <c r="J11" s="87" t="e">
        <f t="shared" si="3"/>
        <v>#DIV/0!</v>
      </c>
      <c r="K11" s="128"/>
      <c r="L11" s="115"/>
      <c r="M11" s="86">
        <f t="shared" si="4"/>
        <v>0</v>
      </c>
      <c r="N11" s="89" t="e">
        <f t="shared" si="5"/>
        <v>#DIV/0!</v>
      </c>
    </row>
    <row r="12" spans="1:15">
      <c r="A12" s="205"/>
      <c r="B12" s="90" t="s">
        <v>95</v>
      </c>
      <c r="C12" s="93"/>
      <c r="D12" s="94"/>
      <c r="E12" s="86">
        <f t="shared" si="0"/>
        <v>0</v>
      </c>
      <c r="F12" s="87" t="e">
        <f t="shared" si="1"/>
        <v>#DIV/0!</v>
      </c>
      <c r="G12" s="95"/>
      <c r="H12" s="94"/>
      <c r="I12" s="86">
        <f t="shared" si="2"/>
        <v>0</v>
      </c>
      <c r="J12" s="87" t="e">
        <f t="shared" si="3"/>
        <v>#DIV/0!</v>
      </c>
      <c r="K12" s="95"/>
      <c r="L12" s="94"/>
      <c r="M12" s="86">
        <f t="shared" si="4"/>
        <v>0</v>
      </c>
      <c r="N12" s="89" t="e">
        <f t="shared" si="5"/>
        <v>#DIV/0!</v>
      </c>
    </row>
    <row r="13" spans="1:15">
      <c r="A13" s="205"/>
      <c r="B13" s="116" t="s">
        <v>96</v>
      </c>
      <c r="C13" s="117"/>
      <c r="D13" s="115"/>
      <c r="E13" s="86">
        <f t="shared" si="0"/>
        <v>0</v>
      </c>
      <c r="F13" s="87" t="e">
        <f t="shared" si="1"/>
        <v>#DIV/0!</v>
      </c>
      <c r="G13" s="128"/>
      <c r="H13" s="115"/>
      <c r="I13" s="86">
        <f t="shared" si="2"/>
        <v>0</v>
      </c>
      <c r="J13" s="87" t="e">
        <f t="shared" si="3"/>
        <v>#DIV/0!</v>
      </c>
      <c r="K13" s="128"/>
      <c r="L13" s="115"/>
      <c r="M13" s="86">
        <f t="shared" si="4"/>
        <v>0</v>
      </c>
      <c r="N13" s="89" t="e">
        <f t="shared" si="5"/>
        <v>#DIV/0!</v>
      </c>
    </row>
    <row r="14" spans="1:15">
      <c r="A14" s="205"/>
      <c r="B14" s="90" t="s">
        <v>97</v>
      </c>
      <c r="C14" s="93"/>
      <c r="D14" s="94"/>
      <c r="E14" s="86">
        <f t="shared" si="0"/>
        <v>0</v>
      </c>
      <c r="F14" s="87" t="e">
        <f t="shared" si="1"/>
        <v>#DIV/0!</v>
      </c>
      <c r="G14" s="95"/>
      <c r="H14" s="94"/>
      <c r="I14" s="86">
        <f t="shared" si="2"/>
        <v>0</v>
      </c>
      <c r="J14" s="87" t="e">
        <f t="shared" si="3"/>
        <v>#DIV/0!</v>
      </c>
      <c r="K14" s="95"/>
      <c r="L14" s="94"/>
      <c r="M14" s="86">
        <f t="shared" si="4"/>
        <v>0</v>
      </c>
      <c r="N14" s="89" t="e">
        <f t="shared" si="5"/>
        <v>#DIV/0!</v>
      </c>
    </row>
    <row r="15" spans="1:15">
      <c r="A15" s="205"/>
      <c r="B15" s="116" t="s">
        <v>98</v>
      </c>
      <c r="C15" s="117"/>
      <c r="D15" s="115"/>
      <c r="E15" s="86">
        <f t="shared" si="0"/>
        <v>0</v>
      </c>
      <c r="F15" s="87" t="e">
        <f t="shared" si="1"/>
        <v>#DIV/0!</v>
      </c>
      <c r="G15" s="128"/>
      <c r="H15" s="115"/>
      <c r="I15" s="86">
        <f t="shared" si="2"/>
        <v>0</v>
      </c>
      <c r="J15" s="87" t="e">
        <f t="shared" si="3"/>
        <v>#DIV/0!</v>
      </c>
      <c r="K15" s="128"/>
      <c r="L15" s="115"/>
      <c r="M15" s="86">
        <f t="shared" si="4"/>
        <v>0</v>
      </c>
      <c r="N15" s="89" t="e">
        <f t="shared" si="5"/>
        <v>#DIV/0!</v>
      </c>
    </row>
    <row r="16" spans="1:15">
      <c r="A16" s="205"/>
      <c r="B16" s="105" t="s">
        <v>99</v>
      </c>
      <c r="C16" s="106"/>
      <c r="D16" s="97"/>
      <c r="E16" s="100">
        <f>D16-C16</f>
        <v>0</v>
      </c>
      <c r="F16" s="87" t="e">
        <f t="shared" si="1"/>
        <v>#DIV/0!</v>
      </c>
      <c r="G16" s="96"/>
      <c r="H16" s="97"/>
      <c r="I16" s="100">
        <f>H16-G16</f>
        <v>0</v>
      </c>
      <c r="J16" s="87" t="e">
        <f t="shared" si="3"/>
        <v>#DIV/0!</v>
      </c>
      <c r="K16" s="96"/>
      <c r="L16" s="97"/>
      <c r="M16" s="100">
        <f>L16-K16</f>
        <v>0</v>
      </c>
      <c r="N16" s="89" t="e">
        <f t="shared" si="5"/>
        <v>#DIV/0!</v>
      </c>
    </row>
    <row r="17" spans="1:14">
      <c r="A17" s="201" t="s">
        <v>100</v>
      </c>
      <c r="B17" s="118" t="s">
        <v>101</v>
      </c>
      <c r="C17" s="119"/>
      <c r="D17" s="120"/>
      <c r="E17" s="98">
        <f>D17-C17</f>
        <v>0</v>
      </c>
      <c r="F17" s="104" t="e">
        <f>((D17*100/C17)-100)</f>
        <v>#DIV/0!</v>
      </c>
      <c r="G17" s="129"/>
      <c r="H17" s="120"/>
      <c r="I17" s="98">
        <f>H17-G17</f>
        <v>0</v>
      </c>
      <c r="J17" s="104" t="e">
        <f>((H17*100/G17)-100)</f>
        <v>#DIV/0!</v>
      </c>
      <c r="K17" s="129"/>
      <c r="L17" s="120"/>
      <c r="M17" s="98">
        <f>L17-K17</f>
        <v>0</v>
      </c>
      <c r="N17" s="99" t="e">
        <f>((L17*100/K17)-100)</f>
        <v>#DIV/0!</v>
      </c>
    </row>
    <row r="18" spans="1:14">
      <c r="A18" s="201"/>
      <c r="B18" s="90" t="s">
        <v>102</v>
      </c>
      <c r="C18" s="93"/>
      <c r="D18" s="94"/>
      <c r="E18" s="86">
        <f>D18-C18</f>
        <v>0</v>
      </c>
      <c r="F18" s="87" t="e">
        <f>((D18*100/C18)-100)</f>
        <v>#DIV/0!</v>
      </c>
      <c r="G18" s="95"/>
      <c r="H18" s="94"/>
      <c r="I18" s="86">
        <f>H18-G18</f>
        <v>0</v>
      </c>
      <c r="J18" s="87" t="e">
        <f>((H18*100/G18)-100)</f>
        <v>#DIV/0!</v>
      </c>
      <c r="K18" s="95"/>
      <c r="L18" s="94"/>
      <c r="M18" s="86">
        <f>L18-K18</f>
        <v>0</v>
      </c>
      <c r="N18" s="89" t="e">
        <f>((L18*100/K18)-100)</f>
        <v>#DIV/0!</v>
      </c>
    </row>
    <row r="19" spans="1:14">
      <c r="A19" s="201"/>
      <c r="B19" s="116" t="s">
        <v>103</v>
      </c>
      <c r="C19" s="117"/>
      <c r="D19" s="115"/>
      <c r="E19" s="86">
        <f t="shared" ref="E19:E20" si="6">D19-C19</f>
        <v>0</v>
      </c>
      <c r="F19" s="87" t="e">
        <f t="shared" ref="F19:F20" si="7">((D19*100/C19)-100)</f>
        <v>#DIV/0!</v>
      </c>
      <c r="G19" s="128"/>
      <c r="H19" s="115"/>
      <c r="I19" s="86">
        <f t="shared" ref="I19:I20" si="8">H19-G19</f>
        <v>0</v>
      </c>
      <c r="J19" s="87" t="e">
        <f t="shared" ref="J19:J20" si="9">((H19*100/G19)-100)</f>
        <v>#DIV/0!</v>
      </c>
      <c r="K19" s="128"/>
      <c r="L19" s="115"/>
      <c r="M19" s="86">
        <f t="shared" ref="M19:M20" si="10">L19-K19</f>
        <v>0</v>
      </c>
      <c r="N19" s="89" t="e">
        <f t="shared" ref="N19:N20" si="11">((L19*100/K19)-100)</f>
        <v>#DIV/0!</v>
      </c>
    </row>
    <row r="20" spans="1:14">
      <c r="A20" s="201"/>
      <c r="B20" s="90" t="s">
        <v>104</v>
      </c>
      <c r="C20" s="93"/>
      <c r="D20" s="94"/>
      <c r="E20" s="86">
        <f t="shared" si="6"/>
        <v>0</v>
      </c>
      <c r="F20" s="87" t="e">
        <f t="shared" si="7"/>
        <v>#DIV/0!</v>
      </c>
      <c r="G20" s="95"/>
      <c r="H20" s="94"/>
      <c r="I20" s="86">
        <f t="shared" si="8"/>
        <v>0</v>
      </c>
      <c r="J20" s="87" t="e">
        <f t="shared" si="9"/>
        <v>#DIV/0!</v>
      </c>
      <c r="K20" s="95"/>
      <c r="L20" s="94"/>
      <c r="M20" s="86">
        <f t="shared" si="10"/>
        <v>0</v>
      </c>
      <c r="N20" s="89" t="e">
        <f t="shared" si="11"/>
        <v>#DIV/0!</v>
      </c>
    </row>
    <row r="21" spans="1:14">
      <c r="A21" s="201"/>
      <c r="B21" s="121" t="s">
        <v>105</v>
      </c>
      <c r="C21" s="122"/>
      <c r="D21" s="123"/>
      <c r="E21" s="100">
        <f t="shared" ref="E21:E32" si="12">D21-C21</f>
        <v>0</v>
      </c>
      <c r="F21" s="87" t="e">
        <f t="shared" ref="F21:F32" si="13">((D21*100/C21)-100)</f>
        <v>#DIV/0!</v>
      </c>
      <c r="G21" s="130"/>
      <c r="H21" s="123"/>
      <c r="I21" s="100">
        <f t="shared" ref="I21:I32" si="14">H21-G21</f>
        <v>0</v>
      </c>
      <c r="J21" s="87" t="e">
        <f t="shared" ref="J21:J32" si="15">((H21*100/G21)-100)</f>
        <v>#DIV/0!</v>
      </c>
      <c r="K21" s="130"/>
      <c r="L21" s="123"/>
      <c r="M21" s="100">
        <f t="shared" ref="M21:M32" si="16">L21-K21</f>
        <v>0</v>
      </c>
      <c r="N21" s="89" t="e">
        <f t="shared" ref="N21:N32" si="17">((L21*100/K21)-100)</f>
        <v>#DIV/0!</v>
      </c>
    </row>
    <row r="22" spans="1:14">
      <c r="A22" s="201" t="s">
        <v>106</v>
      </c>
      <c r="B22" s="102" t="s">
        <v>107</v>
      </c>
      <c r="C22" s="103"/>
      <c r="D22" s="92"/>
      <c r="E22" s="98">
        <f t="shared" si="12"/>
        <v>0</v>
      </c>
      <c r="F22" s="104" t="e">
        <f t="shared" si="13"/>
        <v>#DIV/0!</v>
      </c>
      <c r="G22" s="91"/>
      <c r="H22" s="92"/>
      <c r="I22" s="98">
        <f t="shared" si="14"/>
        <v>0</v>
      </c>
      <c r="J22" s="104" t="e">
        <f t="shared" si="15"/>
        <v>#DIV/0!</v>
      </c>
      <c r="K22" s="91"/>
      <c r="L22" s="92"/>
      <c r="M22" s="98">
        <f t="shared" si="16"/>
        <v>0</v>
      </c>
      <c r="N22" s="99" t="e">
        <f t="shared" si="17"/>
        <v>#DIV/0!</v>
      </c>
    </row>
    <row r="23" spans="1:14">
      <c r="A23" s="201"/>
      <c r="B23" s="121" t="s">
        <v>108</v>
      </c>
      <c r="C23" s="122"/>
      <c r="D23" s="123"/>
      <c r="E23" s="100">
        <f t="shared" si="12"/>
        <v>0</v>
      </c>
      <c r="F23" s="107" t="e">
        <f t="shared" si="13"/>
        <v>#DIV/0!</v>
      </c>
      <c r="G23" s="130"/>
      <c r="H23" s="123"/>
      <c r="I23" s="100">
        <f t="shared" si="14"/>
        <v>0</v>
      </c>
      <c r="J23" s="107" t="e">
        <f t="shared" si="15"/>
        <v>#DIV/0!</v>
      </c>
      <c r="K23" s="130"/>
      <c r="L23" s="123"/>
      <c r="M23" s="100">
        <f t="shared" si="16"/>
        <v>0</v>
      </c>
      <c r="N23" s="101" t="e">
        <f t="shared" si="17"/>
        <v>#DIV/0!</v>
      </c>
    </row>
    <row r="24" spans="1:14">
      <c r="A24" s="201" t="s">
        <v>109</v>
      </c>
      <c r="B24" s="102" t="s">
        <v>110</v>
      </c>
      <c r="C24" s="103"/>
      <c r="D24" s="92"/>
      <c r="E24" s="98">
        <f t="shared" si="12"/>
        <v>0</v>
      </c>
      <c r="F24" s="104" t="e">
        <f t="shared" si="13"/>
        <v>#DIV/0!</v>
      </c>
      <c r="G24" s="91"/>
      <c r="H24" s="92"/>
      <c r="I24" s="98">
        <f t="shared" si="14"/>
        <v>0</v>
      </c>
      <c r="J24" s="104" t="e">
        <f t="shared" si="15"/>
        <v>#DIV/0!</v>
      </c>
      <c r="K24" s="91"/>
      <c r="L24" s="92"/>
      <c r="M24" s="98">
        <f t="shared" si="16"/>
        <v>0</v>
      </c>
      <c r="N24" s="99" t="e">
        <f t="shared" si="17"/>
        <v>#DIV/0!</v>
      </c>
    </row>
    <row r="25" spans="1:14">
      <c r="A25" s="201"/>
      <c r="B25" s="116" t="s">
        <v>111</v>
      </c>
      <c r="C25" s="117"/>
      <c r="D25" s="115"/>
      <c r="E25" s="86">
        <f t="shared" si="12"/>
        <v>0</v>
      </c>
      <c r="F25" s="87" t="e">
        <f t="shared" si="13"/>
        <v>#DIV/0!</v>
      </c>
      <c r="G25" s="128"/>
      <c r="H25" s="115"/>
      <c r="I25" s="86">
        <f t="shared" si="14"/>
        <v>0</v>
      </c>
      <c r="J25" s="87" t="e">
        <f t="shared" si="15"/>
        <v>#DIV/0!</v>
      </c>
      <c r="K25" s="128"/>
      <c r="L25" s="115"/>
      <c r="M25" s="86">
        <f t="shared" si="16"/>
        <v>0</v>
      </c>
      <c r="N25" s="89" t="e">
        <f t="shared" si="17"/>
        <v>#DIV/0!</v>
      </c>
    </row>
    <row r="26" spans="1:14">
      <c r="A26" s="201"/>
      <c r="B26" s="108" t="s">
        <v>112</v>
      </c>
      <c r="C26" s="106"/>
      <c r="D26" s="97"/>
      <c r="E26" s="100">
        <f t="shared" si="12"/>
        <v>0</v>
      </c>
      <c r="F26" s="87" t="e">
        <f t="shared" si="13"/>
        <v>#DIV/0!</v>
      </c>
      <c r="G26" s="96"/>
      <c r="H26" s="97"/>
      <c r="I26" s="100">
        <f t="shared" si="14"/>
        <v>0</v>
      </c>
      <c r="J26" s="87" t="e">
        <f t="shared" si="15"/>
        <v>#DIV/0!</v>
      </c>
      <c r="K26" s="96"/>
      <c r="L26" s="97"/>
      <c r="M26" s="100">
        <f t="shared" si="16"/>
        <v>0</v>
      </c>
      <c r="N26" s="89" t="e">
        <f t="shared" si="17"/>
        <v>#DIV/0!</v>
      </c>
    </row>
    <row r="27" spans="1:14" ht="25.5">
      <c r="A27" s="112" t="s">
        <v>113</v>
      </c>
      <c r="B27" s="124" t="s">
        <v>114</v>
      </c>
      <c r="C27" s="125"/>
      <c r="D27" s="126"/>
      <c r="E27" s="109">
        <f t="shared" si="12"/>
        <v>0</v>
      </c>
      <c r="F27" s="110" t="e">
        <f t="shared" si="13"/>
        <v>#DIV/0!</v>
      </c>
      <c r="G27" s="131"/>
      <c r="H27" s="126"/>
      <c r="I27" s="109">
        <f t="shared" si="14"/>
        <v>0</v>
      </c>
      <c r="J27" s="110" t="e">
        <f t="shared" si="15"/>
        <v>#DIV/0!</v>
      </c>
      <c r="K27" s="131"/>
      <c r="L27" s="126"/>
      <c r="M27" s="109">
        <f t="shared" si="16"/>
        <v>0</v>
      </c>
      <c r="N27" s="111" t="e">
        <f t="shared" si="17"/>
        <v>#DIV/0!</v>
      </c>
    </row>
    <row r="28" spans="1:14">
      <c r="A28" s="201" t="s">
        <v>115</v>
      </c>
      <c r="B28" s="102" t="s">
        <v>116</v>
      </c>
      <c r="C28" s="103"/>
      <c r="D28" s="92"/>
      <c r="E28" s="86">
        <f t="shared" si="12"/>
        <v>0</v>
      </c>
      <c r="F28" s="104" t="e">
        <f t="shared" si="13"/>
        <v>#DIV/0!</v>
      </c>
      <c r="G28" s="91"/>
      <c r="H28" s="92"/>
      <c r="I28" s="86">
        <f t="shared" si="14"/>
        <v>0</v>
      </c>
      <c r="J28" s="104" t="e">
        <f t="shared" si="15"/>
        <v>#DIV/0!</v>
      </c>
      <c r="K28" s="91"/>
      <c r="L28" s="92"/>
      <c r="M28" s="86">
        <f t="shared" si="16"/>
        <v>0</v>
      </c>
      <c r="N28" s="99" t="e">
        <f t="shared" si="17"/>
        <v>#DIV/0!</v>
      </c>
    </row>
    <row r="29" spans="1:14">
      <c r="A29" s="201"/>
      <c r="B29" s="116" t="s">
        <v>117</v>
      </c>
      <c r="C29" s="117"/>
      <c r="D29" s="115"/>
      <c r="E29" s="86">
        <f t="shared" si="12"/>
        <v>0</v>
      </c>
      <c r="F29" s="87" t="e">
        <f t="shared" si="13"/>
        <v>#DIV/0!</v>
      </c>
      <c r="G29" s="128"/>
      <c r="H29" s="115"/>
      <c r="I29" s="86">
        <f t="shared" si="14"/>
        <v>0</v>
      </c>
      <c r="J29" s="87" t="e">
        <f t="shared" si="15"/>
        <v>#DIV/0!</v>
      </c>
      <c r="K29" s="128"/>
      <c r="L29" s="115"/>
      <c r="M29" s="86">
        <f t="shared" si="16"/>
        <v>0</v>
      </c>
      <c r="N29" s="89" t="e">
        <f t="shared" si="17"/>
        <v>#DIV/0!</v>
      </c>
    </row>
    <row r="30" spans="1:14">
      <c r="A30" s="201"/>
      <c r="B30" s="105" t="s">
        <v>118</v>
      </c>
      <c r="C30" s="106"/>
      <c r="D30" s="97"/>
      <c r="E30" s="100">
        <f t="shared" si="12"/>
        <v>0</v>
      </c>
      <c r="F30" s="107" t="e">
        <f t="shared" si="13"/>
        <v>#DIV/0!</v>
      </c>
      <c r="G30" s="96"/>
      <c r="H30" s="97"/>
      <c r="I30" s="100">
        <f t="shared" si="14"/>
        <v>0</v>
      </c>
      <c r="J30" s="107" t="e">
        <f t="shared" si="15"/>
        <v>#DIV/0!</v>
      </c>
      <c r="K30" s="96"/>
      <c r="L30" s="97"/>
      <c r="M30" s="100">
        <f t="shared" si="16"/>
        <v>0</v>
      </c>
      <c r="N30" s="101" t="e">
        <f t="shared" si="17"/>
        <v>#DIV/0!</v>
      </c>
    </row>
    <row r="31" spans="1:14">
      <c r="A31" s="201" t="s">
        <v>119</v>
      </c>
      <c r="B31" s="118" t="s">
        <v>120</v>
      </c>
      <c r="C31" s="119"/>
      <c r="D31" s="120"/>
      <c r="E31" s="86">
        <f t="shared" si="12"/>
        <v>0</v>
      </c>
      <c r="F31" s="104" t="e">
        <f t="shared" si="13"/>
        <v>#DIV/0!</v>
      </c>
      <c r="G31" s="129"/>
      <c r="H31" s="120"/>
      <c r="I31" s="86">
        <f t="shared" si="14"/>
        <v>0</v>
      </c>
      <c r="J31" s="104" t="e">
        <f t="shared" si="15"/>
        <v>#DIV/0!</v>
      </c>
      <c r="K31" s="129"/>
      <c r="L31" s="120"/>
      <c r="M31" s="86">
        <f t="shared" si="16"/>
        <v>0</v>
      </c>
      <c r="N31" s="99" t="e">
        <f t="shared" si="17"/>
        <v>#DIV/0!</v>
      </c>
    </row>
    <row r="32" spans="1:14">
      <c r="A32" s="201"/>
      <c r="B32" s="90" t="s">
        <v>121</v>
      </c>
      <c r="C32" s="93"/>
      <c r="D32" s="94"/>
      <c r="E32" s="86">
        <f t="shared" si="12"/>
        <v>0</v>
      </c>
      <c r="F32" s="87" t="e">
        <f t="shared" si="13"/>
        <v>#DIV/0!</v>
      </c>
      <c r="G32" s="95"/>
      <c r="H32" s="94"/>
      <c r="I32" s="86">
        <f t="shared" si="14"/>
        <v>0</v>
      </c>
      <c r="J32" s="87" t="e">
        <f t="shared" si="15"/>
        <v>#DIV/0!</v>
      </c>
      <c r="K32" s="95"/>
      <c r="L32" s="94"/>
      <c r="M32" s="86">
        <f t="shared" si="16"/>
        <v>0</v>
      </c>
      <c r="N32" s="89" t="e">
        <f t="shared" si="17"/>
        <v>#DIV/0!</v>
      </c>
    </row>
    <row r="33" spans="1:14">
      <c r="A33" s="201"/>
      <c r="B33" s="116" t="s">
        <v>122</v>
      </c>
      <c r="C33" s="117"/>
      <c r="D33" s="115"/>
      <c r="E33" s="86">
        <f t="shared" ref="E33:E39" si="18">D33-C33</f>
        <v>0</v>
      </c>
      <c r="F33" s="87" t="e">
        <f t="shared" ref="F33:F40" si="19">((D33*100/C33)-100)</f>
        <v>#DIV/0!</v>
      </c>
      <c r="G33" s="128"/>
      <c r="H33" s="115"/>
      <c r="I33" s="86">
        <f t="shared" ref="I33:I39" si="20">H33-G33</f>
        <v>0</v>
      </c>
      <c r="J33" s="87" t="e">
        <f t="shared" ref="J33:J40" si="21">((H33*100/G33)-100)</f>
        <v>#DIV/0!</v>
      </c>
      <c r="K33" s="128"/>
      <c r="L33" s="115"/>
      <c r="M33" s="86">
        <f t="shared" ref="M33:M39" si="22">L33-K33</f>
        <v>0</v>
      </c>
      <c r="N33" s="89" t="e">
        <f t="shared" ref="N33:N40" si="23">((L33*100/K33)-100)</f>
        <v>#DIV/0!</v>
      </c>
    </row>
    <row r="34" spans="1:14">
      <c r="A34" s="201"/>
      <c r="B34" s="90" t="s">
        <v>123</v>
      </c>
      <c r="C34" s="93"/>
      <c r="D34" s="94"/>
      <c r="E34" s="86">
        <f t="shared" si="18"/>
        <v>0</v>
      </c>
      <c r="F34" s="87" t="e">
        <f>((D34*100/C34)-100)</f>
        <v>#DIV/0!</v>
      </c>
      <c r="G34" s="95"/>
      <c r="H34" s="94"/>
      <c r="I34" s="86">
        <f t="shared" si="20"/>
        <v>0</v>
      </c>
      <c r="J34" s="87" t="e">
        <f>((H34*100/G34)-100)</f>
        <v>#DIV/0!</v>
      </c>
      <c r="K34" s="95"/>
      <c r="L34" s="94"/>
      <c r="M34" s="86">
        <f t="shared" si="22"/>
        <v>0</v>
      </c>
      <c r="N34" s="89" t="e">
        <f>((L34*100/K34)-100)</f>
        <v>#DIV/0!</v>
      </c>
    </row>
    <row r="35" spans="1:14">
      <c r="A35" s="201"/>
      <c r="B35" s="116" t="s">
        <v>124</v>
      </c>
      <c r="C35" s="117"/>
      <c r="D35" s="115"/>
      <c r="E35" s="86">
        <f t="shared" si="18"/>
        <v>0</v>
      </c>
      <c r="F35" s="87" t="e">
        <f t="shared" si="19"/>
        <v>#DIV/0!</v>
      </c>
      <c r="G35" s="128"/>
      <c r="H35" s="115"/>
      <c r="I35" s="86">
        <f t="shared" si="20"/>
        <v>0</v>
      </c>
      <c r="J35" s="87" t="e">
        <f t="shared" si="21"/>
        <v>#DIV/0!</v>
      </c>
      <c r="K35" s="128"/>
      <c r="L35" s="115"/>
      <c r="M35" s="86">
        <f t="shared" si="22"/>
        <v>0</v>
      </c>
      <c r="N35" s="89" t="e">
        <f t="shared" si="23"/>
        <v>#DIV/0!</v>
      </c>
    </row>
    <row r="36" spans="1:14">
      <c r="A36" s="201"/>
      <c r="B36" s="90" t="s">
        <v>125</v>
      </c>
      <c r="C36" s="93"/>
      <c r="D36" s="94"/>
      <c r="E36" s="86">
        <f t="shared" si="18"/>
        <v>0</v>
      </c>
      <c r="F36" s="87" t="e">
        <f t="shared" si="19"/>
        <v>#DIV/0!</v>
      </c>
      <c r="G36" s="95"/>
      <c r="H36" s="94"/>
      <c r="I36" s="86">
        <f t="shared" si="20"/>
        <v>0</v>
      </c>
      <c r="J36" s="87" t="e">
        <f t="shared" si="21"/>
        <v>#DIV/0!</v>
      </c>
      <c r="K36" s="95"/>
      <c r="L36" s="94"/>
      <c r="M36" s="86">
        <f t="shared" si="22"/>
        <v>0</v>
      </c>
      <c r="N36" s="89" t="e">
        <f t="shared" si="23"/>
        <v>#DIV/0!</v>
      </c>
    </row>
    <row r="37" spans="1:14">
      <c r="A37" s="201"/>
      <c r="B37" s="127" t="s">
        <v>126</v>
      </c>
      <c r="C37" s="117"/>
      <c r="D37" s="115"/>
      <c r="E37" s="86">
        <f t="shared" si="18"/>
        <v>0</v>
      </c>
      <c r="F37" s="87" t="e">
        <f t="shared" si="19"/>
        <v>#DIV/0!</v>
      </c>
      <c r="G37" s="128"/>
      <c r="H37" s="115"/>
      <c r="I37" s="86">
        <f t="shared" si="20"/>
        <v>0</v>
      </c>
      <c r="J37" s="87" t="e">
        <f t="shared" si="21"/>
        <v>#DIV/0!</v>
      </c>
      <c r="K37" s="128"/>
      <c r="L37" s="115"/>
      <c r="M37" s="86">
        <f t="shared" si="22"/>
        <v>0</v>
      </c>
      <c r="N37" s="89" t="e">
        <f t="shared" si="23"/>
        <v>#DIV/0!</v>
      </c>
    </row>
    <row r="38" spans="1:14">
      <c r="A38" s="201"/>
      <c r="B38" s="90" t="s">
        <v>127</v>
      </c>
      <c r="C38" s="93"/>
      <c r="D38" s="94"/>
      <c r="E38" s="86">
        <f t="shared" si="18"/>
        <v>0</v>
      </c>
      <c r="F38" s="87" t="e">
        <f t="shared" si="19"/>
        <v>#DIV/0!</v>
      </c>
      <c r="G38" s="95"/>
      <c r="H38" s="94"/>
      <c r="I38" s="86">
        <f t="shared" si="20"/>
        <v>0</v>
      </c>
      <c r="J38" s="87" t="e">
        <f t="shared" si="21"/>
        <v>#DIV/0!</v>
      </c>
      <c r="K38" s="95"/>
      <c r="L38" s="94"/>
      <c r="M38" s="86">
        <f t="shared" si="22"/>
        <v>0</v>
      </c>
      <c r="N38" s="89" t="e">
        <f t="shared" si="23"/>
        <v>#DIV/0!</v>
      </c>
    </row>
    <row r="39" spans="1:14">
      <c r="A39" s="201"/>
      <c r="B39" s="116" t="s">
        <v>128</v>
      </c>
      <c r="C39" s="117"/>
      <c r="D39" s="115"/>
      <c r="E39" s="86">
        <f t="shared" si="18"/>
        <v>0</v>
      </c>
      <c r="F39" s="87" t="e">
        <f t="shared" si="19"/>
        <v>#DIV/0!</v>
      </c>
      <c r="G39" s="128"/>
      <c r="H39" s="115"/>
      <c r="I39" s="86">
        <f t="shared" si="20"/>
        <v>0</v>
      </c>
      <c r="J39" s="87" t="e">
        <f t="shared" si="21"/>
        <v>#DIV/0!</v>
      </c>
      <c r="K39" s="128"/>
      <c r="L39" s="115"/>
      <c r="M39" s="86">
        <f t="shared" si="22"/>
        <v>0</v>
      </c>
      <c r="N39" s="89" t="e">
        <f t="shared" si="23"/>
        <v>#DIV/0!</v>
      </c>
    </row>
    <row r="40" spans="1:14">
      <c r="A40" s="201"/>
      <c r="B40" s="105" t="s">
        <v>129</v>
      </c>
      <c r="C40" s="106"/>
      <c r="D40" s="97"/>
      <c r="E40" s="100">
        <f>D40-C40</f>
        <v>0</v>
      </c>
      <c r="F40" s="87" t="e">
        <f t="shared" si="19"/>
        <v>#DIV/0!</v>
      </c>
      <c r="G40" s="96"/>
      <c r="H40" s="97"/>
      <c r="I40" s="100">
        <f>H40-G40</f>
        <v>0</v>
      </c>
      <c r="J40" s="87" t="e">
        <f t="shared" si="21"/>
        <v>#DIV/0!</v>
      </c>
      <c r="K40" s="96"/>
      <c r="L40" s="97"/>
      <c r="M40" s="100">
        <f>L40-K40</f>
        <v>0</v>
      </c>
      <c r="N40" s="89" t="e">
        <f t="shared" si="23"/>
        <v>#DIV/0!</v>
      </c>
    </row>
    <row r="41" spans="1:14">
      <c r="A41" s="201" t="s">
        <v>130</v>
      </c>
      <c r="B41" s="118" t="s">
        <v>131</v>
      </c>
      <c r="C41" s="119"/>
      <c r="D41" s="120"/>
      <c r="E41" s="98">
        <f>D41-C41</f>
        <v>0</v>
      </c>
      <c r="F41" s="104" t="e">
        <f t="shared" ref="F41:F48" si="24">((D41*100/C41)-100)</f>
        <v>#DIV/0!</v>
      </c>
      <c r="G41" s="129"/>
      <c r="H41" s="120"/>
      <c r="I41" s="98">
        <f>H41-G41</f>
        <v>0</v>
      </c>
      <c r="J41" s="104" t="e">
        <f t="shared" ref="J41:J48" si="25">((H41*100/G41)-100)</f>
        <v>#DIV/0!</v>
      </c>
      <c r="K41" s="129"/>
      <c r="L41" s="120"/>
      <c r="M41" s="98">
        <f>L41-K41</f>
        <v>0</v>
      </c>
      <c r="N41" s="99" t="e">
        <f t="shared" ref="N41:N48" si="26">((L41*100/K41)-100)</f>
        <v>#DIV/0!</v>
      </c>
    </row>
    <row r="42" spans="1:14">
      <c r="A42" s="201"/>
      <c r="B42" s="90" t="s">
        <v>132</v>
      </c>
      <c r="C42" s="93"/>
      <c r="D42" s="94"/>
      <c r="E42" s="86">
        <f>D42-C42</f>
        <v>0</v>
      </c>
      <c r="F42" s="87" t="e">
        <f t="shared" si="24"/>
        <v>#DIV/0!</v>
      </c>
      <c r="G42" s="95"/>
      <c r="H42" s="94"/>
      <c r="I42" s="86">
        <f>H42-G42</f>
        <v>0</v>
      </c>
      <c r="J42" s="87" t="e">
        <f t="shared" si="25"/>
        <v>#DIV/0!</v>
      </c>
      <c r="K42" s="95"/>
      <c r="L42" s="94"/>
      <c r="M42" s="86">
        <f>L42-K42</f>
        <v>0</v>
      </c>
      <c r="N42" s="89" t="e">
        <f t="shared" si="26"/>
        <v>#DIV/0!</v>
      </c>
    </row>
    <row r="43" spans="1:14">
      <c r="A43" s="201"/>
      <c r="B43" s="116" t="s">
        <v>133</v>
      </c>
      <c r="C43" s="117"/>
      <c r="D43" s="115"/>
      <c r="E43" s="86">
        <f t="shared" ref="E43:E44" si="27">D43-C43</f>
        <v>0</v>
      </c>
      <c r="F43" s="87" t="e">
        <f t="shared" si="24"/>
        <v>#DIV/0!</v>
      </c>
      <c r="G43" s="128"/>
      <c r="H43" s="115"/>
      <c r="I43" s="86">
        <f t="shared" ref="I43:I44" si="28">H43-G43</f>
        <v>0</v>
      </c>
      <c r="J43" s="87" t="e">
        <f t="shared" si="25"/>
        <v>#DIV/0!</v>
      </c>
      <c r="K43" s="128"/>
      <c r="L43" s="115"/>
      <c r="M43" s="86">
        <f t="shared" ref="M43:M44" si="29">L43-K43</f>
        <v>0</v>
      </c>
      <c r="N43" s="89" t="e">
        <f t="shared" si="26"/>
        <v>#DIV/0!</v>
      </c>
    </row>
    <row r="44" spans="1:14">
      <c r="A44" s="201"/>
      <c r="B44" s="105" t="s">
        <v>134</v>
      </c>
      <c r="C44" s="106"/>
      <c r="D44" s="97"/>
      <c r="E44" s="86">
        <f t="shared" si="27"/>
        <v>0</v>
      </c>
      <c r="F44" s="107" t="e">
        <f t="shared" si="24"/>
        <v>#DIV/0!</v>
      </c>
      <c r="G44" s="96"/>
      <c r="H44" s="97"/>
      <c r="I44" s="86">
        <f t="shared" si="28"/>
        <v>0</v>
      </c>
      <c r="J44" s="107" t="e">
        <f t="shared" si="25"/>
        <v>#DIV/0!</v>
      </c>
      <c r="K44" s="96"/>
      <c r="L44" s="97"/>
      <c r="M44" s="86">
        <f t="shared" si="29"/>
        <v>0</v>
      </c>
      <c r="N44" s="101" t="e">
        <f t="shared" si="26"/>
        <v>#DIV/0!</v>
      </c>
    </row>
    <row r="45" spans="1:14">
      <c r="A45" s="202" t="s">
        <v>135</v>
      </c>
      <c r="B45" s="118" t="s">
        <v>136</v>
      </c>
      <c r="C45" s="119"/>
      <c r="D45" s="120"/>
      <c r="E45" s="98">
        <f>D45-C45</f>
        <v>0</v>
      </c>
      <c r="F45" s="104" t="e">
        <f t="shared" si="24"/>
        <v>#DIV/0!</v>
      </c>
      <c r="G45" s="129"/>
      <c r="H45" s="120"/>
      <c r="I45" s="98">
        <f>H45-G45</f>
        <v>0</v>
      </c>
      <c r="J45" s="104" t="e">
        <f t="shared" si="25"/>
        <v>#DIV/0!</v>
      </c>
      <c r="K45" s="129"/>
      <c r="L45" s="120"/>
      <c r="M45" s="98">
        <f>L45-K45</f>
        <v>0</v>
      </c>
      <c r="N45" s="99" t="e">
        <f t="shared" si="26"/>
        <v>#DIV/0!</v>
      </c>
    </row>
    <row r="46" spans="1:14">
      <c r="A46" s="202"/>
      <c r="B46" s="90" t="s">
        <v>137</v>
      </c>
      <c r="C46" s="93"/>
      <c r="D46" s="94"/>
      <c r="E46" s="86">
        <f>D46-C46</f>
        <v>0</v>
      </c>
      <c r="F46" s="87" t="e">
        <f t="shared" si="24"/>
        <v>#DIV/0!</v>
      </c>
      <c r="G46" s="95"/>
      <c r="H46" s="94"/>
      <c r="I46" s="86">
        <f>H46-G46</f>
        <v>0</v>
      </c>
      <c r="J46" s="87" t="e">
        <f t="shared" si="25"/>
        <v>#DIV/0!</v>
      </c>
      <c r="K46" s="95"/>
      <c r="L46" s="94"/>
      <c r="M46" s="86">
        <f>L46-K46</f>
        <v>0</v>
      </c>
      <c r="N46" s="89" t="e">
        <f t="shared" si="26"/>
        <v>#DIV/0!</v>
      </c>
    </row>
    <row r="47" spans="1:14">
      <c r="A47" s="202"/>
      <c r="B47" s="121" t="s">
        <v>138</v>
      </c>
      <c r="C47" s="122"/>
      <c r="D47" s="123"/>
      <c r="E47" s="100">
        <f>D47-C47</f>
        <v>0</v>
      </c>
      <c r="F47" s="107" t="e">
        <f t="shared" si="24"/>
        <v>#DIV/0!</v>
      </c>
      <c r="G47" s="130"/>
      <c r="H47" s="123"/>
      <c r="I47" s="100">
        <f>H47-G47</f>
        <v>0</v>
      </c>
      <c r="J47" s="107" t="e">
        <f t="shared" si="25"/>
        <v>#DIV/0!</v>
      </c>
      <c r="K47" s="130"/>
      <c r="L47" s="123"/>
      <c r="M47" s="100">
        <f>L47-K47</f>
        <v>0</v>
      </c>
      <c r="N47" s="101" t="e">
        <f t="shared" si="26"/>
        <v>#DIV/0!</v>
      </c>
    </row>
    <row r="48" spans="1:14">
      <c r="A48" s="203" t="s">
        <v>139</v>
      </c>
      <c r="B48" s="203"/>
      <c r="C48" s="84">
        <f>SUM(C8:C47)</f>
        <v>0</v>
      </c>
      <c r="D48" s="84">
        <f>SUM(D8:D47)</f>
        <v>0</v>
      </c>
      <c r="E48" s="84">
        <f>D48-C48</f>
        <v>0</v>
      </c>
      <c r="F48" s="85" t="e">
        <f t="shared" si="24"/>
        <v>#DIV/0!</v>
      </c>
      <c r="G48" s="84">
        <f>SUM(G8:G47)</f>
        <v>0</v>
      </c>
      <c r="H48" s="84">
        <f>SUM(H8:H47)</f>
        <v>0</v>
      </c>
      <c r="I48" s="84">
        <f>H48-G48</f>
        <v>0</v>
      </c>
      <c r="J48" s="85" t="e">
        <f t="shared" si="25"/>
        <v>#DIV/0!</v>
      </c>
      <c r="K48" s="84">
        <f>SUM(K8:K47)</f>
        <v>0</v>
      </c>
      <c r="L48" s="84">
        <f>SUM(L8:L47)</f>
        <v>0</v>
      </c>
      <c r="M48" s="84">
        <f>L48-K48</f>
        <v>0</v>
      </c>
      <c r="N48" s="85" t="e">
        <f t="shared" si="26"/>
        <v>#DIV/0!</v>
      </c>
    </row>
    <row r="49" spans="1:14">
      <c r="A49" s="114" t="s">
        <v>49</v>
      </c>
      <c r="B49" s="8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</sheetData>
  <mergeCells count="19">
    <mergeCell ref="C5:F5"/>
    <mergeCell ref="G5:J5"/>
    <mergeCell ref="K5:N5"/>
    <mergeCell ref="C6:D6"/>
    <mergeCell ref="E6:F6"/>
    <mergeCell ref="G6:H6"/>
    <mergeCell ref="I6:J6"/>
    <mergeCell ref="K6:L6"/>
    <mergeCell ref="M6:N6"/>
    <mergeCell ref="A6:B7"/>
    <mergeCell ref="A8:A16"/>
    <mergeCell ref="A17:A21"/>
    <mergeCell ref="A22:A23"/>
    <mergeCell ref="A24:A26"/>
    <mergeCell ref="A28:A30"/>
    <mergeCell ref="A31:A40"/>
    <mergeCell ref="A41:A44"/>
    <mergeCell ref="A45:A47"/>
    <mergeCell ref="A48:B48"/>
  </mergeCells>
  <conditionalFormatting sqref="E8:E47">
    <cfRule type="dataBar" priority="3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{28EAD48D-4ED3-44E6-8D7B-B45CF261476F}</x14:id>
        </ext>
      </extLst>
    </cfRule>
  </conditionalFormatting>
  <conditionalFormatting sqref="E8:F48">
    <cfRule type="expression" dxfId="73" priority="8">
      <formula>E8&lt;0</formula>
    </cfRule>
  </conditionalFormatting>
  <conditionalFormatting sqref="I8:I47">
    <cfRule type="dataBar" priority="2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{DCB8A62D-9270-4BCF-A841-A4721CA02C8D}</x14:id>
        </ext>
      </extLst>
    </cfRule>
  </conditionalFormatting>
  <conditionalFormatting sqref="I8:J48">
    <cfRule type="expression" dxfId="72" priority="6">
      <formula>I8&lt;0</formula>
    </cfRule>
  </conditionalFormatting>
  <conditionalFormatting sqref="M8:M47">
    <cfRule type="dataBar" priority="1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{7D982779-69C9-49CE-8E61-72A357EFC91F}</x14:id>
        </ext>
      </extLst>
    </cfRule>
  </conditionalFormatting>
  <conditionalFormatting sqref="M8:N48">
    <cfRule type="expression" dxfId="71" priority="4">
      <formula>M8&lt;0</formula>
    </cfRule>
  </conditionalFormatting>
  <pageMargins left="0.70866141732283505" right="0.70866141732283505" top="0.74803149606299202" bottom="0.74803149606299202" header="0.31496062992126" footer="0.31496062992126"/>
  <pageSetup paperSize="9" scale="55" orientation="landscape" r:id="rId1"/>
  <ignoredErrors>
    <ignoredError sqref="E8" evalError="1" listDataValidation="1" calculatedColumn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EAD48D-4ED3-44E6-8D7B-B45CF2614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E8:E47</xm:sqref>
        </x14:conditionalFormatting>
        <x14:conditionalFormatting xmlns:xm="http://schemas.microsoft.com/office/excel/2006/main">
          <x14:cfRule type="dataBar" id="{DCB8A62D-9270-4BCF-A841-A4721CA02C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7D982779-69C9-49CE-8E61-72A357EFC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M8:M47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8E59-12D2-4A2C-AB5D-2309AC3C3FF5}">
  <sheetPr codeName="Hoja5">
    <pageSetUpPr fitToPage="1"/>
  </sheetPr>
  <dimension ref="A1:O62"/>
  <sheetViews>
    <sheetView zoomScale="80" zoomScaleNormal="80" workbookViewId="0"/>
  </sheetViews>
  <sheetFormatPr baseColWidth="10" defaultColWidth="11.42578125" defaultRowHeight="15"/>
  <cols>
    <col min="1" max="1" width="39.7109375" customWidth="1"/>
    <col min="2" max="2" width="42.140625" customWidth="1"/>
    <col min="3" max="4" width="14.7109375" customWidth="1"/>
    <col min="5" max="5" width="16.7109375" customWidth="1"/>
    <col min="6" max="6" width="8" customWidth="1"/>
    <col min="7" max="8" width="14.7109375" customWidth="1"/>
    <col min="9" max="9" width="16.7109375" customWidth="1"/>
    <col min="10" max="10" width="8" customWidth="1"/>
    <col min="11" max="12" width="14.7109375" customWidth="1"/>
    <col min="13" max="13" width="16.7109375" customWidth="1"/>
    <col min="14" max="14" width="8" customWidth="1"/>
  </cols>
  <sheetData>
    <row r="1" spans="1:15" ht="19.149999999999999" customHeight="1">
      <c r="A1" s="32" t="s">
        <v>47</v>
      </c>
      <c r="B1" s="32"/>
      <c r="C1" s="82"/>
      <c r="D1" s="32"/>
      <c r="E1" s="32"/>
      <c r="H1" s="32"/>
      <c r="I1" s="32"/>
      <c r="L1" s="32"/>
      <c r="M1" s="32"/>
    </row>
    <row r="2" spans="1:15" ht="15" customHeight="1">
      <c r="A2" s="79"/>
      <c r="B2" s="79"/>
      <c r="C2" s="82"/>
    </row>
    <row r="3" spans="1:15" ht="15" customHeight="1">
      <c r="A3" s="82"/>
      <c r="B3" s="82"/>
      <c r="C3" s="82"/>
    </row>
    <row r="4" spans="1:15" ht="15" customHeight="1">
      <c r="A4" s="83" t="s">
        <v>51</v>
      </c>
      <c r="B4" s="31"/>
      <c r="N4" s="113" t="s">
        <v>172</v>
      </c>
    </row>
    <row r="5" spans="1:15" ht="19.149999999999999" customHeight="1">
      <c r="A5" s="83"/>
      <c r="B5" s="83"/>
      <c r="C5" s="206" t="s">
        <v>3</v>
      </c>
      <c r="D5" s="206"/>
      <c r="E5" s="206"/>
      <c r="F5" s="206"/>
      <c r="G5" s="206" t="s">
        <v>4</v>
      </c>
      <c r="H5" s="206"/>
      <c r="I5" s="206"/>
      <c r="J5" s="206"/>
      <c r="K5" s="206" t="s">
        <v>5</v>
      </c>
      <c r="L5" s="206"/>
      <c r="M5" s="206"/>
      <c r="N5" s="206"/>
    </row>
    <row r="6" spans="1:15" ht="19.5" customHeight="1">
      <c r="A6" s="209" t="s">
        <v>88</v>
      </c>
      <c r="B6" s="209"/>
      <c r="C6" s="207" t="s">
        <v>89</v>
      </c>
      <c r="D6" s="207"/>
      <c r="E6" s="208" t="s">
        <v>12</v>
      </c>
      <c r="F6" s="208"/>
      <c r="G6" s="208" t="s">
        <v>89</v>
      </c>
      <c r="H6" s="208"/>
      <c r="I6" s="208" t="s">
        <v>12</v>
      </c>
      <c r="J6" s="208"/>
      <c r="K6" s="208" t="s">
        <v>89</v>
      </c>
      <c r="L6" s="208"/>
      <c r="M6" s="208" t="s">
        <v>12</v>
      </c>
      <c r="N6" s="208"/>
    </row>
    <row r="7" spans="1:15" ht="19.5" customHeight="1">
      <c r="A7" s="209"/>
      <c r="B7" s="209"/>
      <c r="C7" s="180">
        <v>2024</v>
      </c>
      <c r="D7" s="180">
        <v>2025</v>
      </c>
      <c r="E7" s="88" t="s">
        <v>13</v>
      </c>
      <c r="F7" s="88" t="s">
        <v>14</v>
      </c>
      <c r="G7" s="180">
        <v>2024</v>
      </c>
      <c r="H7" s="180">
        <v>2025</v>
      </c>
      <c r="I7" s="88" t="s">
        <v>13</v>
      </c>
      <c r="J7" s="88" t="s">
        <v>14</v>
      </c>
      <c r="K7" s="180">
        <v>2024</v>
      </c>
      <c r="L7" s="180">
        <v>2025</v>
      </c>
      <c r="M7" s="88" t="s">
        <v>13</v>
      </c>
      <c r="N7" s="88" t="s">
        <v>14</v>
      </c>
    </row>
    <row r="8" spans="1:15" s="138" customFormat="1" ht="19.5" customHeight="1">
      <c r="A8" s="181" t="s">
        <v>90</v>
      </c>
      <c r="B8" s="182" t="s">
        <v>91</v>
      </c>
      <c r="C8" s="183">
        <v>11047411</v>
      </c>
      <c r="D8" s="184">
        <v>10303283</v>
      </c>
      <c r="E8" s="185">
        <v>-744128</v>
      </c>
      <c r="F8" s="186">
        <v>-6.7357682266007837</v>
      </c>
      <c r="G8" s="187">
        <v>0</v>
      </c>
      <c r="H8" s="184">
        <v>0</v>
      </c>
      <c r="I8" s="185">
        <v>0</v>
      </c>
      <c r="J8" s="186" t="s">
        <v>151</v>
      </c>
      <c r="K8" s="187">
        <v>284</v>
      </c>
      <c r="L8" s="184">
        <v>971</v>
      </c>
      <c r="M8" s="185">
        <v>687</v>
      </c>
      <c r="N8" s="186">
        <v>241.90140845070431</v>
      </c>
      <c r="O8" s="152"/>
    </row>
    <row r="9" spans="1:15" s="138" customFormat="1" ht="19.5" customHeight="1">
      <c r="A9" s="181" t="s">
        <v>90</v>
      </c>
      <c r="B9" s="182" t="s">
        <v>92</v>
      </c>
      <c r="C9" s="183">
        <v>3175370</v>
      </c>
      <c r="D9" s="184">
        <v>1701152</v>
      </c>
      <c r="E9" s="185">
        <v>-1474218</v>
      </c>
      <c r="F9" s="186">
        <v>-46.426652642054307</v>
      </c>
      <c r="G9" s="187">
        <v>0</v>
      </c>
      <c r="H9" s="184">
        <v>0</v>
      </c>
      <c r="I9" s="185">
        <v>0</v>
      </c>
      <c r="J9" s="186" t="s">
        <v>151</v>
      </c>
      <c r="K9" s="187">
        <v>70023</v>
      </c>
      <c r="L9" s="184">
        <v>75252</v>
      </c>
      <c r="M9" s="185">
        <v>5229</v>
      </c>
      <c r="N9" s="186">
        <v>7.4675463776187883</v>
      </c>
      <c r="O9" s="152"/>
    </row>
    <row r="10" spans="1:15" s="138" customFormat="1" ht="19.5" customHeight="1">
      <c r="A10" s="181" t="s">
        <v>90</v>
      </c>
      <c r="B10" s="182" t="s">
        <v>93</v>
      </c>
      <c r="C10" s="183">
        <v>3516795</v>
      </c>
      <c r="D10" s="184">
        <v>3363807</v>
      </c>
      <c r="E10" s="185">
        <v>-152988</v>
      </c>
      <c r="F10" s="186">
        <v>-4.3502109164736709</v>
      </c>
      <c r="G10" s="187">
        <v>0</v>
      </c>
      <c r="H10" s="184">
        <v>0</v>
      </c>
      <c r="I10" s="185">
        <v>0</v>
      </c>
      <c r="J10" s="186" t="s">
        <v>151</v>
      </c>
      <c r="K10" s="187">
        <v>3898</v>
      </c>
      <c r="L10" s="184">
        <v>7657</v>
      </c>
      <c r="M10" s="185">
        <v>3759</v>
      </c>
      <c r="N10" s="186">
        <v>96.434068753206759</v>
      </c>
      <c r="O10" s="152"/>
    </row>
    <row r="11" spans="1:15" s="138" customFormat="1" ht="19.5" customHeight="1">
      <c r="A11" s="181" t="s">
        <v>90</v>
      </c>
      <c r="B11" s="182" t="s">
        <v>94</v>
      </c>
      <c r="C11" s="183">
        <v>2726483</v>
      </c>
      <c r="D11" s="184">
        <v>3195386</v>
      </c>
      <c r="E11" s="185">
        <v>468903</v>
      </c>
      <c r="F11" s="186">
        <v>17.198089993592479</v>
      </c>
      <c r="G11" s="187">
        <v>0</v>
      </c>
      <c r="H11" s="184">
        <v>0</v>
      </c>
      <c r="I11" s="185">
        <v>0</v>
      </c>
      <c r="J11" s="186" t="s">
        <v>151</v>
      </c>
      <c r="K11" s="187">
        <v>1809</v>
      </c>
      <c r="L11" s="184">
        <v>1531</v>
      </c>
      <c r="M11" s="185">
        <v>-278</v>
      </c>
      <c r="N11" s="186">
        <v>-15.36760641238253</v>
      </c>
      <c r="O11" s="152"/>
    </row>
    <row r="12" spans="1:15" s="138" customFormat="1" ht="19.5" customHeight="1">
      <c r="A12" s="181" t="s">
        <v>90</v>
      </c>
      <c r="B12" s="182" t="s">
        <v>95</v>
      </c>
      <c r="C12" s="183">
        <v>1443423</v>
      </c>
      <c r="D12" s="184">
        <v>922784</v>
      </c>
      <c r="E12" s="185">
        <v>-520639</v>
      </c>
      <c r="F12" s="186">
        <v>-36.069745320671757</v>
      </c>
      <c r="G12" s="187">
        <v>0</v>
      </c>
      <c r="H12" s="184">
        <v>0</v>
      </c>
      <c r="I12" s="185">
        <v>0</v>
      </c>
      <c r="J12" s="186" t="s">
        <v>151</v>
      </c>
      <c r="K12" s="187">
        <v>52631</v>
      </c>
      <c r="L12" s="184">
        <v>57747</v>
      </c>
      <c r="M12" s="185">
        <v>5116</v>
      </c>
      <c r="N12" s="186">
        <v>9.7205069255761742</v>
      </c>
      <c r="O12" s="152"/>
    </row>
    <row r="13" spans="1:15" s="138" customFormat="1" ht="19.5" customHeight="1">
      <c r="A13" s="181" t="s">
        <v>90</v>
      </c>
      <c r="B13" s="182" t="s">
        <v>96</v>
      </c>
      <c r="C13" s="183">
        <v>391551</v>
      </c>
      <c r="D13" s="184">
        <v>362066</v>
      </c>
      <c r="E13" s="185">
        <v>-29485</v>
      </c>
      <c r="F13" s="186">
        <v>-7.5303089508135628</v>
      </c>
      <c r="G13" s="187">
        <v>0</v>
      </c>
      <c r="H13" s="184">
        <v>0</v>
      </c>
      <c r="I13" s="185">
        <v>0</v>
      </c>
      <c r="J13" s="186" t="s">
        <v>151</v>
      </c>
      <c r="K13" s="187">
        <v>22182</v>
      </c>
      <c r="L13" s="184">
        <v>26185</v>
      </c>
      <c r="M13" s="185">
        <v>4003</v>
      </c>
      <c r="N13" s="186">
        <v>18.046163556036429</v>
      </c>
      <c r="O13" s="152"/>
    </row>
    <row r="14" spans="1:15" s="138" customFormat="1" ht="19.5" customHeight="1">
      <c r="A14" s="181" t="s">
        <v>90</v>
      </c>
      <c r="B14" s="182" t="s">
        <v>97</v>
      </c>
      <c r="C14" s="183">
        <v>0</v>
      </c>
      <c r="D14" s="184">
        <v>0</v>
      </c>
      <c r="E14" s="185">
        <v>0</v>
      </c>
      <c r="F14" s="186" t="s">
        <v>151</v>
      </c>
      <c r="G14" s="187">
        <v>1805683</v>
      </c>
      <c r="H14" s="184">
        <v>1349382</v>
      </c>
      <c r="I14" s="185">
        <v>-456301</v>
      </c>
      <c r="J14" s="186">
        <v>-25.270271692207331</v>
      </c>
      <c r="K14" s="187">
        <v>52991</v>
      </c>
      <c r="L14" s="184">
        <v>47218</v>
      </c>
      <c r="M14" s="185">
        <v>-5773</v>
      </c>
      <c r="N14" s="186">
        <v>-10.89430280613689</v>
      </c>
      <c r="O14" s="152"/>
    </row>
    <row r="15" spans="1:15" s="138" customFormat="1" ht="19.5" customHeight="1">
      <c r="A15" s="181" t="s">
        <v>90</v>
      </c>
      <c r="B15" s="182" t="s">
        <v>98</v>
      </c>
      <c r="C15" s="183">
        <v>2905178</v>
      </c>
      <c r="D15" s="184">
        <v>2647517</v>
      </c>
      <c r="E15" s="185">
        <v>-257661</v>
      </c>
      <c r="F15" s="186">
        <v>-8.8690262696468238</v>
      </c>
      <c r="G15" s="187">
        <v>0</v>
      </c>
      <c r="H15" s="184">
        <v>0</v>
      </c>
      <c r="I15" s="185">
        <v>0</v>
      </c>
      <c r="J15" s="186" t="s">
        <v>151</v>
      </c>
      <c r="K15" s="187">
        <v>176</v>
      </c>
      <c r="L15" s="184">
        <v>577</v>
      </c>
      <c r="M15" s="185">
        <v>401</v>
      </c>
      <c r="N15" s="186">
        <v>227.84090909090909</v>
      </c>
      <c r="O15" s="152"/>
    </row>
    <row r="16" spans="1:15" s="138" customFormat="1" ht="19.5" customHeight="1">
      <c r="A16" s="181" t="s">
        <v>90</v>
      </c>
      <c r="B16" s="182" t="s">
        <v>99</v>
      </c>
      <c r="C16" s="183">
        <v>695682</v>
      </c>
      <c r="D16" s="184">
        <v>594787</v>
      </c>
      <c r="E16" s="185">
        <v>-100895</v>
      </c>
      <c r="F16" s="186">
        <v>-14.50303443239871</v>
      </c>
      <c r="G16" s="187">
        <v>0</v>
      </c>
      <c r="H16" s="184">
        <v>0</v>
      </c>
      <c r="I16" s="185">
        <v>0</v>
      </c>
      <c r="J16" s="186" t="s">
        <v>151</v>
      </c>
      <c r="K16" s="187">
        <v>128357</v>
      </c>
      <c r="L16" s="184">
        <v>149682</v>
      </c>
      <c r="M16" s="185">
        <v>21325</v>
      </c>
      <c r="N16" s="186">
        <v>16.613819269693121</v>
      </c>
      <c r="O16" s="152"/>
    </row>
    <row r="17" spans="1:15" s="138" customFormat="1" ht="19.5" customHeight="1">
      <c r="A17" s="181" t="s">
        <v>100</v>
      </c>
      <c r="B17" s="182" t="s">
        <v>101</v>
      </c>
      <c r="C17" s="183">
        <v>0</v>
      </c>
      <c r="D17" s="184">
        <v>0</v>
      </c>
      <c r="E17" s="185">
        <v>0</v>
      </c>
      <c r="F17" s="186" t="s">
        <v>151</v>
      </c>
      <c r="G17" s="187">
        <v>844237</v>
      </c>
      <c r="H17" s="184">
        <v>1282662</v>
      </c>
      <c r="I17" s="185">
        <v>438425</v>
      </c>
      <c r="J17" s="186">
        <v>51.931507384774648</v>
      </c>
      <c r="K17" s="187">
        <v>5117</v>
      </c>
      <c r="L17" s="184">
        <v>28160</v>
      </c>
      <c r="M17" s="185">
        <v>23043</v>
      </c>
      <c r="N17" s="186">
        <v>450.32245456322062</v>
      </c>
      <c r="O17" s="152"/>
    </row>
    <row r="18" spans="1:15" s="138" customFormat="1" ht="19.5" customHeight="1">
      <c r="A18" s="181" t="s">
        <v>100</v>
      </c>
      <c r="B18" s="182" t="s">
        <v>102</v>
      </c>
      <c r="C18" s="183">
        <v>0</v>
      </c>
      <c r="D18" s="184">
        <v>0</v>
      </c>
      <c r="E18" s="185">
        <v>0</v>
      </c>
      <c r="F18" s="186" t="s">
        <v>151</v>
      </c>
      <c r="G18" s="187">
        <v>756493</v>
      </c>
      <c r="H18" s="184">
        <v>894371</v>
      </c>
      <c r="I18" s="185">
        <v>137878</v>
      </c>
      <c r="J18" s="186">
        <v>18.225945249989099</v>
      </c>
      <c r="K18" s="187">
        <v>318932</v>
      </c>
      <c r="L18" s="184">
        <v>342644</v>
      </c>
      <c r="M18" s="185">
        <v>23712</v>
      </c>
      <c r="N18" s="186">
        <v>7.4348136906926916</v>
      </c>
      <c r="O18" s="152"/>
    </row>
    <row r="19" spans="1:15" s="138" customFormat="1" ht="19.5" customHeight="1">
      <c r="A19" s="181" t="s">
        <v>100</v>
      </c>
      <c r="B19" s="182" t="s">
        <v>103</v>
      </c>
      <c r="C19" s="183">
        <v>0</v>
      </c>
      <c r="D19" s="184">
        <v>0</v>
      </c>
      <c r="E19" s="185">
        <v>0</v>
      </c>
      <c r="F19" s="186" t="s">
        <v>151</v>
      </c>
      <c r="G19" s="187">
        <v>242886</v>
      </c>
      <c r="H19" s="184">
        <v>252681</v>
      </c>
      <c r="I19" s="185">
        <v>9795</v>
      </c>
      <c r="J19" s="186">
        <v>4.0327561078036638</v>
      </c>
      <c r="K19" s="187">
        <v>368270</v>
      </c>
      <c r="L19" s="184">
        <v>218133</v>
      </c>
      <c r="M19" s="185">
        <v>-150137</v>
      </c>
      <c r="N19" s="186">
        <v>-40.768186384989271</v>
      </c>
      <c r="O19" s="152"/>
    </row>
    <row r="20" spans="1:15" s="138" customFormat="1" ht="19.5" customHeight="1">
      <c r="A20" s="181" t="s">
        <v>100</v>
      </c>
      <c r="B20" s="182" t="s">
        <v>104</v>
      </c>
      <c r="C20" s="183">
        <v>0</v>
      </c>
      <c r="D20" s="184">
        <v>0</v>
      </c>
      <c r="E20" s="185">
        <v>0</v>
      </c>
      <c r="F20" s="186" t="s">
        <v>151</v>
      </c>
      <c r="G20" s="187">
        <v>59393</v>
      </c>
      <c r="H20" s="184">
        <v>81709</v>
      </c>
      <c r="I20" s="185">
        <v>22316</v>
      </c>
      <c r="J20" s="186">
        <v>37.57345141683362</v>
      </c>
      <c r="K20" s="187">
        <v>2315018</v>
      </c>
      <c r="L20" s="184">
        <v>2336491</v>
      </c>
      <c r="M20" s="185">
        <v>21473</v>
      </c>
      <c r="N20" s="186">
        <v>0.92755218317957144</v>
      </c>
      <c r="O20" s="152"/>
    </row>
    <row r="21" spans="1:15" s="138" customFormat="1" ht="19.5" customHeight="1">
      <c r="A21" s="181" t="s">
        <v>100</v>
      </c>
      <c r="B21" s="182" t="s">
        <v>105</v>
      </c>
      <c r="C21" s="183">
        <v>0</v>
      </c>
      <c r="D21" s="184">
        <v>0</v>
      </c>
      <c r="E21" s="185">
        <v>0</v>
      </c>
      <c r="F21" s="186" t="s">
        <v>151</v>
      </c>
      <c r="G21" s="187">
        <v>0</v>
      </c>
      <c r="H21" s="184">
        <v>0</v>
      </c>
      <c r="I21" s="185">
        <v>0</v>
      </c>
      <c r="J21" s="186" t="s">
        <v>151</v>
      </c>
      <c r="K21" s="187">
        <v>561869</v>
      </c>
      <c r="L21" s="184">
        <v>642443</v>
      </c>
      <c r="M21" s="185">
        <v>80574</v>
      </c>
      <c r="N21" s="186">
        <v>14.34035335638734</v>
      </c>
      <c r="O21" s="152"/>
    </row>
    <row r="22" spans="1:15" s="138" customFormat="1" ht="19.5" customHeight="1">
      <c r="A22" s="181" t="s">
        <v>106</v>
      </c>
      <c r="B22" s="182" t="s">
        <v>107</v>
      </c>
      <c r="C22" s="183">
        <v>0</v>
      </c>
      <c r="D22" s="184">
        <v>0</v>
      </c>
      <c r="E22" s="185">
        <v>0</v>
      </c>
      <c r="F22" s="186" t="s">
        <v>151</v>
      </c>
      <c r="G22" s="187">
        <v>114125</v>
      </c>
      <c r="H22" s="184">
        <v>82212</v>
      </c>
      <c r="I22" s="185">
        <v>-31913</v>
      </c>
      <c r="J22" s="186">
        <v>-27.963198247535601</v>
      </c>
      <c r="K22" s="187">
        <v>64608</v>
      </c>
      <c r="L22" s="184">
        <v>45080</v>
      </c>
      <c r="M22" s="185">
        <v>-19528</v>
      </c>
      <c r="N22" s="186">
        <v>-30.225359088657751</v>
      </c>
      <c r="O22" s="152"/>
    </row>
    <row r="23" spans="1:15" s="138" customFormat="1" ht="19.5" customHeight="1">
      <c r="A23" s="181" t="s">
        <v>106</v>
      </c>
      <c r="B23" s="182" t="s">
        <v>108</v>
      </c>
      <c r="C23" s="183">
        <v>11613</v>
      </c>
      <c r="D23" s="184">
        <v>11521</v>
      </c>
      <c r="E23" s="185">
        <v>-92</v>
      </c>
      <c r="F23" s="186">
        <v>-0.79221562042538096</v>
      </c>
      <c r="G23" s="187">
        <v>1740843</v>
      </c>
      <c r="H23" s="184">
        <v>2503721</v>
      </c>
      <c r="I23" s="185">
        <v>762878</v>
      </c>
      <c r="J23" s="186">
        <v>43.822332054068063</v>
      </c>
      <c r="K23" s="187">
        <v>607699</v>
      </c>
      <c r="L23" s="184">
        <v>431508</v>
      </c>
      <c r="M23" s="185">
        <v>-176191</v>
      </c>
      <c r="N23" s="186">
        <v>-28.993136404700351</v>
      </c>
      <c r="O23" s="152"/>
    </row>
    <row r="24" spans="1:15" s="138" customFormat="1" ht="19.5" customHeight="1">
      <c r="A24" s="181" t="s">
        <v>109</v>
      </c>
      <c r="B24" s="182" t="s">
        <v>110</v>
      </c>
      <c r="C24" s="183">
        <v>0</v>
      </c>
      <c r="D24" s="184">
        <v>0</v>
      </c>
      <c r="E24" s="185">
        <v>0</v>
      </c>
      <c r="F24" s="186" t="s">
        <v>151</v>
      </c>
      <c r="G24" s="187">
        <v>113697</v>
      </c>
      <c r="H24" s="184">
        <v>33517</v>
      </c>
      <c r="I24" s="185">
        <v>-80180</v>
      </c>
      <c r="J24" s="186">
        <v>-70.520770117065538</v>
      </c>
      <c r="K24" s="187">
        <v>204</v>
      </c>
      <c r="L24" s="184">
        <v>10871</v>
      </c>
      <c r="M24" s="185">
        <v>10667</v>
      </c>
      <c r="N24" s="186">
        <v>5228.9215686274511</v>
      </c>
      <c r="O24" s="152"/>
    </row>
    <row r="25" spans="1:15" s="138" customFormat="1" ht="19.5" customHeight="1">
      <c r="A25" s="181" t="s">
        <v>109</v>
      </c>
      <c r="B25" s="182" t="s">
        <v>111</v>
      </c>
      <c r="C25" s="183">
        <v>0</v>
      </c>
      <c r="D25" s="184">
        <v>0</v>
      </c>
      <c r="E25" s="185">
        <v>0</v>
      </c>
      <c r="F25" s="186" t="s">
        <v>151</v>
      </c>
      <c r="G25" s="187">
        <v>116711</v>
      </c>
      <c r="H25" s="184">
        <v>74298</v>
      </c>
      <c r="I25" s="185">
        <v>-42413</v>
      </c>
      <c r="J25" s="186">
        <v>-36.340190727523542</v>
      </c>
      <c r="K25" s="187">
        <v>29205</v>
      </c>
      <c r="L25" s="184">
        <v>31311</v>
      </c>
      <c r="M25" s="185">
        <v>2106</v>
      </c>
      <c r="N25" s="186">
        <v>7.2110939907550016</v>
      </c>
      <c r="O25" s="152"/>
    </row>
    <row r="26" spans="1:15" s="138" customFormat="1" ht="19.5" customHeight="1">
      <c r="A26" s="181" t="s">
        <v>109</v>
      </c>
      <c r="B26" s="182" t="s">
        <v>112</v>
      </c>
      <c r="C26" s="183">
        <v>58298</v>
      </c>
      <c r="D26" s="184">
        <v>40090</v>
      </c>
      <c r="E26" s="185">
        <v>-18208</v>
      </c>
      <c r="F26" s="186">
        <v>-31.23263233730145</v>
      </c>
      <c r="G26" s="187">
        <v>564964</v>
      </c>
      <c r="H26" s="184">
        <v>644525</v>
      </c>
      <c r="I26" s="185">
        <v>79561</v>
      </c>
      <c r="J26" s="186">
        <v>14.0824902117657</v>
      </c>
      <c r="K26" s="187">
        <v>332977</v>
      </c>
      <c r="L26" s="184">
        <v>343539</v>
      </c>
      <c r="M26" s="185">
        <v>10562</v>
      </c>
      <c r="N26" s="186">
        <v>3.1719908582274461</v>
      </c>
      <c r="O26" s="152"/>
    </row>
    <row r="27" spans="1:15" s="138" customFormat="1" ht="19.5" customHeight="1">
      <c r="A27" s="181" t="s">
        <v>113</v>
      </c>
      <c r="B27" s="182" t="s">
        <v>114</v>
      </c>
      <c r="C27" s="183">
        <v>2902777</v>
      </c>
      <c r="D27" s="184">
        <v>3612383</v>
      </c>
      <c r="E27" s="185">
        <v>709606</v>
      </c>
      <c r="F27" s="186">
        <v>24.445763487860081</v>
      </c>
      <c r="G27" s="187">
        <v>374721</v>
      </c>
      <c r="H27" s="184">
        <v>408578</v>
      </c>
      <c r="I27" s="185">
        <v>33857</v>
      </c>
      <c r="J27" s="186">
        <v>9.0352555634725604</v>
      </c>
      <c r="K27" s="187">
        <v>3653671</v>
      </c>
      <c r="L27" s="184">
        <v>4195081</v>
      </c>
      <c r="M27" s="185">
        <v>541410</v>
      </c>
      <c r="N27" s="186">
        <v>14.818247182080709</v>
      </c>
      <c r="O27" s="152"/>
    </row>
    <row r="28" spans="1:15" s="138" customFormat="1" ht="19.5" customHeight="1">
      <c r="A28" s="181" t="s">
        <v>115</v>
      </c>
      <c r="B28" s="182" t="s">
        <v>116</v>
      </c>
      <c r="C28" s="183">
        <v>238780</v>
      </c>
      <c r="D28" s="184">
        <v>298428</v>
      </c>
      <c r="E28" s="185">
        <v>59648</v>
      </c>
      <c r="F28" s="186">
        <v>24.98031660943127</v>
      </c>
      <c r="G28" s="187">
        <v>20875</v>
      </c>
      <c r="H28" s="184">
        <v>25661</v>
      </c>
      <c r="I28" s="185">
        <v>4786</v>
      </c>
      <c r="J28" s="186">
        <v>22.926946107784431</v>
      </c>
      <c r="K28" s="187">
        <v>22703</v>
      </c>
      <c r="L28" s="184">
        <v>14183</v>
      </c>
      <c r="M28" s="185">
        <v>-8520</v>
      </c>
      <c r="N28" s="186">
        <v>-37.528079989428711</v>
      </c>
      <c r="O28" s="152"/>
    </row>
    <row r="29" spans="1:15" s="138" customFormat="1" ht="19.5" customHeight="1">
      <c r="A29" s="181" t="s">
        <v>115</v>
      </c>
      <c r="B29" s="182" t="s">
        <v>117</v>
      </c>
      <c r="C29" s="183">
        <v>0</v>
      </c>
      <c r="D29" s="184">
        <v>0</v>
      </c>
      <c r="E29" s="185">
        <v>0</v>
      </c>
      <c r="F29" s="186" t="s">
        <v>151</v>
      </c>
      <c r="G29" s="187">
        <v>941776</v>
      </c>
      <c r="H29" s="184">
        <v>1001441</v>
      </c>
      <c r="I29" s="185">
        <v>59665</v>
      </c>
      <c r="J29" s="186">
        <v>6.3353706189157464</v>
      </c>
      <c r="K29" s="187">
        <v>167335</v>
      </c>
      <c r="L29" s="184">
        <v>218218</v>
      </c>
      <c r="M29" s="185">
        <v>50883</v>
      </c>
      <c r="N29" s="186">
        <v>30.407864463501369</v>
      </c>
      <c r="O29" s="152"/>
    </row>
    <row r="30" spans="1:15" s="138" customFormat="1" ht="19.5" customHeight="1">
      <c r="A30" s="181" t="s">
        <v>115</v>
      </c>
      <c r="B30" s="182" t="s">
        <v>118</v>
      </c>
      <c r="C30" s="183">
        <v>0</v>
      </c>
      <c r="D30" s="184">
        <v>0</v>
      </c>
      <c r="E30" s="185">
        <v>0</v>
      </c>
      <c r="F30" s="186" t="s">
        <v>151</v>
      </c>
      <c r="G30" s="187">
        <v>244436</v>
      </c>
      <c r="H30" s="184">
        <v>157913</v>
      </c>
      <c r="I30" s="185">
        <v>-86523</v>
      </c>
      <c r="J30" s="186">
        <v>-35.396995532572937</v>
      </c>
      <c r="K30" s="187">
        <v>2815267</v>
      </c>
      <c r="L30" s="184">
        <v>3013233</v>
      </c>
      <c r="M30" s="185">
        <v>197966</v>
      </c>
      <c r="N30" s="186">
        <v>7.0318729981916439</v>
      </c>
      <c r="O30" s="152"/>
    </row>
    <row r="31" spans="1:15" s="138" customFormat="1" ht="19.5" customHeight="1">
      <c r="A31" s="181" t="s">
        <v>119</v>
      </c>
      <c r="B31" s="182" t="s">
        <v>120</v>
      </c>
      <c r="C31" s="183">
        <v>0</v>
      </c>
      <c r="D31" s="184">
        <v>0</v>
      </c>
      <c r="E31" s="185">
        <v>0</v>
      </c>
      <c r="F31" s="186" t="s">
        <v>151</v>
      </c>
      <c r="G31" s="187">
        <v>4053059</v>
      </c>
      <c r="H31" s="184">
        <v>2976240</v>
      </c>
      <c r="I31" s="185">
        <v>-1076819</v>
      </c>
      <c r="J31" s="186">
        <v>-26.568056374210201</v>
      </c>
      <c r="K31" s="187">
        <v>483988</v>
      </c>
      <c r="L31" s="184">
        <v>326165</v>
      </c>
      <c r="M31" s="185">
        <v>-157823</v>
      </c>
      <c r="N31" s="186">
        <v>-32.608866335528987</v>
      </c>
      <c r="O31" s="152"/>
    </row>
    <row r="32" spans="1:15" s="138" customFormat="1" ht="19.5" customHeight="1">
      <c r="A32" s="181" t="s">
        <v>119</v>
      </c>
      <c r="B32" s="182" t="s">
        <v>121</v>
      </c>
      <c r="C32" s="183">
        <v>0</v>
      </c>
      <c r="D32" s="184">
        <v>0</v>
      </c>
      <c r="E32" s="185">
        <v>0</v>
      </c>
      <c r="F32" s="186" t="s">
        <v>151</v>
      </c>
      <c r="G32" s="187">
        <v>586875</v>
      </c>
      <c r="H32" s="184">
        <v>384779</v>
      </c>
      <c r="I32" s="185">
        <v>-202096</v>
      </c>
      <c r="J32" s="186">
        <v>-34.435953141640042</v>
      </c>
      <c r="K32" s="187">
        <v>113541</v>
      </c>
      <c r="L32" s="184">
        <v>30092</v>
      </c>
      <c r="M32" s="185">
        <v>-83449</v>
      </c>
      <c r="N32" s="186">
        <v>-73.49679851331237</v>
      </c>
      <c r="O32" s="152"/>
    </row>
    <row r="33" spans="1:15" s="138" customFormat="1" ht="19.5" customHeight="1">
      <c r="A33" s="181" t="s">
        <v>119</v>
      </c>
      <c r="B33" s="182" t="s">
        <v>122</v>
      </c>
      <c r="C33" s="183">
        <v>0</v>
      </c>
      <c r="D33" s="184">
        <v>0</v>
      </c>
      <c r="E33" s="185">
        <v>0</v>
      </c>
      <c r="F33" s="186" t="s">
        <v>151</v>
      </c>
      <c r="G33" s="187">
        <v>110094</v>
      </c>
      <c r="H33" s="184">
        <v>8800</v>
      </c>
      <c r="I33" s="185">
        <v>-101294</v>
      </c>
      <c r="J33" s="186">
        <v>-92.006830526640869</v>
      </c>
      <c r="K33" s="187">
        <v>2083329</v>
      </c>
      <c r="L33" s="184">
        <v>1717175</v>
      </c>
      <c r="M33" s="185">
        <v>-366154</v>
      </c>
      <c r="N33" s="186">
        <v>-17.575428556891399</v>
      </c>
      <c r="O33" s="152"/>
    </row>
    <row r="34" spans="1:15" s="138" customFormat="1" ht="19.5" customHeight="1">
      <c r="A34" s="181" t="s">
        <v>119</v>
      </c>
      <c r="B34" s="182" t="s">
        <v>123</v>
      </c>
      <c r="C34" s="183">
        <v>38483</v>
      </c>
      <c r="D34" s="184">
        <v>24245</v>
      </c>
      <c r="E34" s="185">
        <v>-14238</v>
      </c>
      <c r="F34" s="186">
        <v>-36.998155029493553</v>
      </c>
      <c r="G34" s="187">
        <v>0</v>
      </c>
      <c r="H34" s="184">
        <v>0</v>
      </c>
      <c r="I34" s="185">
        <v>0</v>
      </c>
      <c r="J34" s="186" t="s">
        <v>151</v>
      </c>
      <c r="K34" s="187">
        <v>1343030</v>
      </c>
      <c r="L34" s="184">
        <v>1376526</v>
      </c>
      <c r="M34" s="185">
        <v>33496</v>
      </c>
      <c r="N34" s="186">
        <v>2.4940619345807562</v>
      </c>
      <c r="O34" s="152"/>
    </row>
    <row r="35" spans="1:15" s="138" customFormat="1" ht="19.5" customHeight="1">
      <c r="A35" s="181" t="s">
        <v>119</v>
      </c>
      <c r="B35" s="182" t="s">
        <v>124</v>
      </c>
      <c r="C35" s="183">
        <v>0</v>
      </c>
      <c r="D35" s="184">
        <v>0</v>
      </c>
      <c r="E35" s="185">
        <v>0</v>
      </c>
      <c r="F35" s="186" t="s">
        <v>151</v>
      </c>
      <c r="G35" s="187">
        <v>0</v>
      </c>
      <c r="H35" s="184">
        <v>0</v>
      </c>
      <c r="I35" s="185">
        <v>0</v>
      </c>
      <c r="J35" s="186" t="s">
        <v>151</v>
      </c>
      <c r="K35" s="187">
        <v>532677</v>
      </c>
      <c r="L35" s="184">
        <v>580575</v>
      </c>
      <c r="M35" s="185">
        <v>47898</v>
      </c>
      <c r="N35" s="186">
        <v>8.9919407070325974</v>
      </c>
      <c r="O35" s="152"/>
    </row>
    <row r="36" spans="1:15" s="138" customFormat="1" ht="19.5" customHeight="1">
      <c r="A36" s="181" t="s">
        <v>119</v>
      </c>
      <c r="B36" s="182" t="s">
        <v>125</v>
      </c>
      <c r="C36" s="183">
        <v>0</v>
      </c>
      <c r="D36" s="184">
        <v>0</v>
      </c>
      <c r="E36" s="185">
        <v>0</v>
      </c>
      <c r="F36" s="186" t="s">
        <v>151</v>
      </c>
      <c r="G36" s="187">
        <v>0</v>
      </c>
      <c r="H36" s="184">
        <v>0</v>
      </c>
      <c r="I36" s="185">
        <v>0</v>
      </c>
      <c r="J36" s="186" t="s">
        <v>151</v>
      </c>
      <c r="K36" s="187">
        <v>679355</v>
      </c>
      <c r="L36" s="184">
        <v>756219</v>
      </c>
      <c r="M36" s="185">
        <v>76864</v>
      </c>
      <c r="N36" s="186">
        <v>11.314261321400449</v>
      </c>
      <c r="O36" s="152"/>
    </row>
    <row r="37" spans="1:15" s="138" customFormat="1" ht="19.5" customHeight="1">
      <c r="A37" s="181" t="s">
        <v>119</v>
      </c>
      <c r="B37" s="182" t="s">
        <v>126</v>
      </c>
      <c r="C37" s="183">
        <v>706627</v>
      </c>
      <c r="D37" s="184">
        <v>714847</v>
      </c>
      <c r="E37" s="185">
        <v>8220</v>
      </c>
      <c r="F37" s="186">
        <v>1.163272844088894</v>
      </c>
      <c r="G37" s="187">
        <v>0</v>
      </c>
      <c r="H37" s="184">
        <v>0</v>
      </c>
      <c r="I37" s="185">
        <v>0</v>
      </c>
      <c r="J37" s="186" t="s">
        <v>151</v>
      </c>
      <c r="K37" s="187">
        <v>394960</v>
      </c>
      <c r="L37" s="184">
        <v>425610</v>
      </c>
      <c r="M37" s="185">
        <v>30650</v>
      </c>
      <c r="N37" s="186">
        <v>7.760279521976913</v>
      </c>
      <c r="O37" s="152"/>
    </row>
    <row r="38" spans="1:15" s="138" customFormat="1" ht="19.5" customHeight="1">
      <c r="A38" s="181" t="s">
        <v>119</v>
      </c>
      <c r="B38" s="182" t="s">
        <v>127</v>
      </c>
      <c r="C38" s="183">
        <v>41261</v>
      </c>
      <c r="D38" s="184">
        <v>16027</v>
      </c>
      <c r="E38" s="185">
        <v>-25234</v>
      </c>
      <c r="F38" s="186">
        <v>-61.15702479338843</v>
      </c>
      <c r="G38" s="187">
        <v>90356</v>
      </c>
      <c r="H38" s="184">
        <v>61183</v>
      </c>
      <c r="I38" s="185">
        <v>-29173</v>
      </c>
      <c r="J38" s="186">
        <v>-32.286732480410819</v>
      </c>
      <c r="K38" s="187">
        <v>3604722</v>
      </c>
      <c r="L38" s="184">
        <v>3240868</v>
      </c>
      <c r="M38" s="185">
        <v>-363854</v>
      </c>
      <c r="N38" s="186">
        <v>-10.093815833786911</v>
      </c>
      <c r="O38" s="152"/>
    </row>
    <row r="39" spans="1:15" s="138" customFormat="1" ht="19.5" customHeight="1">
      <c r="A39" s="181" t="s">
        <v>119</v>
      </c>
      <c r="B39" s="182" t="s">
        <v>128</v>
      </c>
      <c r="C39" s="183">
        <v>0</v>
      </c>
      <c r="D39" s="184">
        <v>0</v>
      </c>
      <c r="E39" s="185">
        <v>0</v>
      </c>
      <c r="F39" s="186" t="s">
        <v>151</v>
      </c>
      <c r="G39" s="187">
        <v>0</v>
      </c>
      <c r="H39" s="184">
        <v>0</v>
      </c>
      <c r="I39" s="185">
        <v>0</v>
      </c>
      <c r="J39" s="186" t="s">
        <v>151</v>
      </c>
      <c r="K39" s="187">
        <v>514667</v>
      </c>
      <c r="L39" s="184">
        <v>510584</v>
      </c>
      <c r="M39" s="185">
        <v>-4083</v>
      </c>
      <c r="N39" s="186">
        <v>-0.79332850173024383</v>
      </c>
      <c r="O39" s="152"/>
    </row>
    <row r="40" spans="1:15" s="138" customFormat="1" ht="19.5" customHeight="1">
      <c r="A40" s="181" t="s">
        <v>119</v>
      </c>
      <c r="B40" s="182" t="s">
        <v>129</v>
      </c>
      <c r="C40" s="183">
        <v>0</v>
      </c>
      <c r="D40" s="184">
        <v>0</v>
      </c>
      <c r="E40" s="185">
        <v>0</v>
      </c>
      <c r="F40" s="186" t="s">
        <v>151</v>
      </c>
      <c r="G40" s="187">
        <v>703811</v>
      </c>
      <c r="H40" s="184">
        <v>666239</v>
      </c>
      <c r="I40" s="185">
        <v>-37572</v>
      </c>
      <c r="J40" s="186">
        <v>-5.33836498719117</v>
      </c>
      <c r="K40" s="187">
        <v>520554</v>
      </c>
      <c r="L40" s="184">
        <v>802358</v>
      </c>
      <c r="M40" s="185">
        <v>281804</v>
      </c>
      <c r="N40" s="186">
        <v>54.135401898746323</v>
      </c>
      <c r="O40" s="152"/>
    </row>
    <row r="41" spans="1:15" s="138" customFormat="1" ht="19.5" customHeight="1">
      <c r="A41" s="181" t="s">
        <v>130</v>
      </c>
      <c r="B41" s="182" t="s">
        <v>131</v>
      </c>
      <c r="C41" s="183">
        <v>0</v>
      </c>
      <c r="D41" s="184">
        <v>0</v>
      </c>
      <c r="E41" s="185">
        <v>0</v>
      </c>
      <c r="F41" s="186" t="s">
        <v>151</v>
      </c>
      <c r="G41" s="187">
        <v>93159</v>
      </c>
      <c r="H41" s="184">
        <v>81951</v>
      </c>
      <c r="I41" s="185">
        <v>-11208</v>
      </c>
      <c r="J41" s="186">
        <v>-12.031043699481531</v>
      </c>
      <c r="K41" s="187">
        <v>805329</v>
      </c>
      <c r="L41" s="184">
        <v>792106</v>
      </c>
      <c r="M41" s="185">
        <v>-13223</v>
      </c>
      <c r="N41" s="186">
        <v>-1.641937642876385</v>
      </c>
      <c r="O41" s="152"/>
    </row>
    <row r="42" spans="1:15" s="138" customFormat="1" ht="19.5" customHeight="1">
      <c r="A42" s="181" t="s">
        <v>130</v>
      </c>
      <c r="B42" s="182" t="s">
        <v>132</v>
      </c>
      <c r="C42" s="183">
        <v>0</v>
      </c>
      <c r="D42" s="184">
        <v>0</v>
      </c>
      <c r="E42" s="185">
        <v>0</v>
      </c>
      <c r="F42" s="186" t="s">
        <v>151</v>
      </c>
      <c r="G42" s="187">
        <v>0</v>
      </c>
      <c r="H42" s="184">
        <v>0</v>
      </c>
      <c r="I42" s="185">
        <v>0</v>
      </c>
      <c r="J42" s="186" t="s">
        <v>151</v>
      </c>
      <c r="K42" s="187">
        <v>1858824</v>
      </c>
      <c r="L42" s="184">
        <v>1763532</v>
      </c>
      <c r="M42" s="185">
        <v>-95292</v>
      </c>
      <c r="N42" s="186">
        <v>-5.126467056590613</v>
      </c>
      <c r="O42" s="152"/>
    </row>
    <row r="43" spans="1:15" s="138" customFormat="1" ht="19.5" customHeight="1">
      <c r="A43" s="181" t="s">
        <v>130</v>
      </c>
      <c r="B43" s="182" t="s">
        <v>174</v>
      </c>
      <c r="C43" s="183">
        <v>0</v>
      </c>
      <c r="D43" s="184">
        <v>0</v>
      </c>
      <c r="E43" s="185">
        <v>0</v>
      </c>
      <c r="F43" s="186" t="s">
        <v>151</v>
      </c>
      <c r="G43" s="187">
        <v>0</v>
      </c>
      <c r="H43" s="184">
        <v>0</v>
      </c>
      <c r="I43" s="185">
        <v>0</v>
      </c>
      <c r="J43" s="186" t="s">
        <v>151</v>
      </c>
      <c r="K43" s="187">
        <v>2058214</v>
      </c>
      <c r="L43" s="184">
        <v>2191147</v>
      </c>
      <c r="M43" s="185">
        <v>132933</v>
      </c>
      <c r="N43" s="186">
        <v>6.4586578460743169</v>
      </c>
      <c r="O43" s="152"/>
    </row>
    <row r="44" spans="1:15" s="138" customFormat="1" ht="19.5" customHeight="1">
      <c r="A44" s="181" t="s">
        <v>130</v>
      </c>
      <c r="B44" s="182" t="s">
        <v>134</v>
      </c>
      <c r="C44" s="183">
        <v>21</v>
      </c>
      <c r="D44" s="184">
        <v>219</v>
      </c>
      <c r="E44" s="185">
        <v>198</v>
      </c>
      <c r="F44" s="186">
        <v>942.85714285714289</v>
      </c>
      <c r="G44" s="187">
        <v>30479</v>
      </c>
      <c r="H44" s="184">
        <v>6000</v>
      </c>
      <c r="I44" s="185">
        <v>-24479</v>
      </c>
      <c r="J44" s="186">
        <v>-80.314314774106762</v>
      </c>
      <c r="K44" s="187">
        <v>4272687</v>
      </c>
      <c r="L44" s="184">
        <v>4793634</v>
      </c>
      <c r="M44" s="185">
        <v>520947</v>
      </c>
      <c r="N44" s="186">
        <v>12.192491516462599</v>
      </c>
      <c r="O44" s="152"/>
    </row>
    <row r="45" spans="1:15" s="138" customFormat="1" ht="19.5" customHeight="1">
      <c r="A45" s="181" t="s">
        <v>135</v>
      </c>
      <c r="B45" s="182" t="s">
        <v>136</v>
      </c>
      <c r="C45" s="183">
        <v>0</v>
      </c>
      <c r="D45" s="184">
        <v>0</v>
      </c>
      <c r="E45" s="185">
        <v>0</v>
      </c>
      <c r="F45" s="186" t="s">
        <v>151</v>
      </c>
      <c r="G45" s="187">
        <v>0</v>
      </c>
      <c r="H45" s="184">
        <v>0</v>
      </c>
      <c r="I45" s="185">
        <v>0</v>
      </c>
      <c r="J45" s="186" t="s">
        <v>151</v>
      </c>
      <c r="K45" s="187">
        <v>1630921</v>
      </c>
      <c r="L45" s="184">
        <v>1460311</v>
      </c>
      <c r="M45" s="185">
        <v>-170610</v>
      </c>
      <c r="N45" s="186">
        <v>-10.46096040212862</v>
      </c>
      <c r="O45" s="152"/>
    </row>
    <row r="46" spans="1:15" s="138" customFormat="1" ht="19.5" customHeight="1">
      <c r="A46" s="181" t="s">
        <v>135</v>
      </c>
      <c r="B46" s="182" t="s">
        <v>137</v>
      </c>
      <c r="C46" s="183">
        <v>0</v>
      </c>
      <c r="D46" s="184">
        <v>0</v>
      </c>
      <c r="E46" s="185">
        <v>0</v>
      </c>
      <c r="F46" s="186" t="s">
        <v>151</v>
      </c>
      <c r="G46" s="187">
        <v>0</v>
      </c>
      <c r="H46" s="184">
        <v>0</v>
      </c>
      <c r="I46" s="185">
        <v>0</v>
      </c>
      <c r="J46" s="186" t="s">
        <v>151</v>
      </c>
      <c r="K46" s="187">
        <v>4634170</v>
      </c>
      <c r="L46" s="184">
        <v>4728487</v>
      </c>
      <c r="M46" s="185">
        <v>94317</v>
      </c>
      <c r="N46" s="186">
        <v>2.0352511884544531</v>
      </c>
      <c r="O46" s="152"/>
    </row>
    <row r="47" spans="1:15" s="138" customFormat="1" ht="19.5" customHeight="1">
      <c r="A47" s="181" t="s">
        <v>135</v>
      </c>
      <c r="B47" s="182" t="s">
        <v>53</v>
      </c>
      <c r="C47" s="183">
        <v>0</v>
      </c>
      <c r="D47" s="184">
        <v>0</v>
      </c>
      <c r="E47" s="185">
        <v>0</v>
      </c>
      <c r="F47" s="186" t="s">
        <v>151</v>
      </c>
      <c r="G47" s="187">
        <v>0</v>
      </c>
      <c r="H47" s="184">
        <v>0</v>
      </c>
      <c r="I47" s="185">
        <v>0</v>
      </c>
      <c r="J47" s="186" t="s">
        <v>151</v>
      </c>
      <c r="K47" s="187">
        <v>5678353</v>
      </c>
      <c r="L47" s="184">
        <v>5833882</v>
      </c>
      <c r="M47" s="185">
        <v>155529</v>
      </c>
      <c r="N47" s="186">
        <v>2.7389808277153662</v>
      </c>
      <c r="O47" s="152"/>
    </row>
    <row r="48" spans="1:15" ht="19.5" customHeight="1">
      <c r="A48" s="203" t="s">
        <v>162</v>
      </c>
      <c r="B48" s="203"/>
      <c r="C48" s="175">
        <f>SUM(C8:C47)</f>
        <v>29899753</v>
      </c>
      <c r="D48" s="175">
        <f>SUM(D8:D47)</f>
        <v>27808542</v>
      </c>
      <c r="E48" s="175">
        <f>D48-C48</f>
        <v>-2091211</v>
      </c>
      <c r="F48" s="176">
        <f t="shared" ref="F48" si="0">((D48*100/C48)-100)</f>
        <v>-6.9940744995451922</v>
      </c>
      <c r="G48" s="175">
        <f>SUM(G8:G47)</f>
        <v>13608673</v>
      </c>
      <c r="H48" s="175">
        <f>SUM(H8:H47)</f>
        <v>12977863</v>
      </c>
      <c r="I48" s="175">
        <f>H48-G48</f>
        <v>-630810</v>
      </c>
      <c r="J48" s="176">
        <f t="shared" ref="J48" si="1">((H48*100/G48)-100)</f>
        <v>-4.6353527636383092</v>
      </c>
      <c r="K48" s="175">
        <f>SUM(K8:K47)</f>
        <v>42804547</v>
      </c>
      <c r="L48" s="175">
        <f>SUM(L8:L47)</f>
        <v>43566986</v>
      </c>
      <c r="M48" s="175">
        <f>L48-K48</f>
        <v>762439</v>
      </c>
      <c r="N48" s="176">
        <f t="shared" ref="N48" si="2">((L48*100/K48)-100)</f>
        <v>1.7812102999244388</v>
      </c>
    </row>
    <row r="49" spans="1:14" ht="15" customHeight="1">
      <c r="A49" s="114" t="s">
        <v>49</v>
      </c>
      <c r="B49" s="8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3" spans="1:14">
      <c r="D53" s="134"/>
    </row>
    <row r="54" spans="1:14">
      <c r="C54" s="137"/>
      <c r="D54" s="133"/>
      <c r="E54" s="135"/>
    </row>
    <row r="55" spans="1:14">
      <c r="D55" s="136"/>
    </row>
    <row r="62" spans="1:14">
      <c r="D62" s="75"/>
    </row>
  </sheetData>
  <mergeCells count="11">
    <mergeCell ref="A6:B7"/>
    <mergeCell ref="A48:B48"/>
    <mergeCell ref="C5:F5"/>
    <mergeCell ref="G5:J5"/>
    <mergeCell ref="K5:N5"/>
    <mergeCell ref="C6:D6"/>
    <mergeCell ref="E6:F6"/>
    <mergeCell ref="G6:H6"/>
    <mergeCell ref="I6:J6"/>
    <mergeCell ref="K6:L6"/>
    <mergeCell ref="M6:N6"/>
  </mergeCells>
  <conditionalFormatting sqref="B8:D47 G8:H47 K8:L47">
    <cfRule type="expression" dxfId="70" priority="1">
      <formula>MOD(ROW(),2)&lt;&gt;0</formula>
    </cfRule>
  </conditionalFormatting>
  <conditionalFormatting sqref="E8:E47">
    <cfRule type="dataBar" priority="23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{3A66895E-0D24-493E-BD8C-780A1A9DB3E1}</x14:id>
        </ext>
      </extLst>
    </cfRule>
  </conditionalFormatting>
  <conditionalFormatting sqref="E8:F48 I8:J48 M8:N48">
    <cfRule type="expression" dxfId="69" priority="7">
      <formula>E8&lt;0</formula>
    </cfRule>
  </conditionalFormatting>
  <conditionalFormatting sqref="I8:I47">
    <cfRule type="dataBar" priority="24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{99D2901E-C5E7-40D7-93FD-E146C335BC32}</x14:id>
        </ext>
      </extLst>
    </cfRule>
  </conditionalFormatting>
  <conditionalFormatting sqref="M8:M47">
    <cfRule type="dataBar" priority="25">
      <dataBar>
        <cfvo type="min"/>
        <cfvo type="max"/>
        <color rgb="FF3CCC7A"/>
      </dataBar>
      <extLst>
        <ext xmlns:x14="http://schemas.microsoft.com/office/spreadsheetml/2009/9/main" uri="{B025F937-C7B1-47D3-B67F-A62EFF666E3E}">
          <x14:id>{39267451-35AB-47D2-925A-52227CEC1C92}</x14:id>
        </ext>
      </extLst>
    </cfRule>
  </conditionalFormatting>
  <pageMargins left="0.62992125984252001" right="0.23622047244094499" top="0.78740157480314998" bottom="0.23622047244094499" header="0.31496062992126" footer="0.15748031496063"/>
  <pageSetup paperSize="9" scale="5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66895E-0D24-493E-BD8C-780A1A9DB3E1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E8:E47</xm:sqref>
        </x14:conditionalFormatting>
        <x14:conditionalFormatting xmlns:xm="http://schemas.microsoft.com/office/excel/2006/main">
          <x14:cfRule type="dataBar" id="{99D2901E-C5E7-40D7-93FD-E146C335BC32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I8:I47</xm:sqref>
        </x14:conditionalFormatting>
        <x14:conditionalFormatting xmlns:xm="http://schemas.microsoft.com/office/excel/2006/main">
          <x14:cfRule type="dataBar" id="{39267451-35AB-47D2-925A-52227CEC1C92}">
            <x14:dataBar minLength="0" maxLength="100" gradient="0">
              <x14:cfvo type="autoMin"/>
              <x14:cfvo type="autoMax"/>
              <x14:negativeFillColor rgb="FFFFB7B7"/>
              <x14:axisColor rgb="FF000000"/>
            </x14:dataBar>
          </x14:cfRule>
          <xm:sqref>M8:M47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7398-25CD-49E0-9AD4-8959BB565163}">
  <sheetPr codeName="Hoja6">
    <pageSetUpPr fitToPage="1"/>
  </sheetPr>
  <dimension ref="A1:AA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27" ht="19.149999999999999" customHeight="1">
      <c r="A1" s="32" t="s">
        <v>50</v>
      </c>
      <c r="E1" s="5"/>
      <c r="H1" s="4"/>
      <c r="I1" s="4"/>
      <c r="J1" s="4"/>
      <c r="K1" s="4"/>
      <c r="L1" s="4"/>
      <c r="M1" s="4"/>
      <c r="AA1" s="39" t="str">
        <f>"Acumulado "&amp;E6</f>
        <v>Acumulado 2025</v>
      </c>
    </row>
    <row r="2" spans="1:27" ht="15.6" customHeight="1">
      <c r="A2" s="139"/>
      <c r="H2" s="3"/>
      <c r="I2" s="3"/>
      <c r="J2" s="3"/>
      <c r="K2" s="3"/>
      <c r="L2" s="3"/>
      <c r="M2" s="3"/>
      <c r="AA2" s="39" t="str">
        <f>"Acumulado "&amp;D6</f>
        <v>Acumulado 2024</v>
      </c>
    </row>
    <row r="3" spans="1:27" ht="15.6" customHeight="1">
      <c r="H3" s="3"/>
      <c r="I3" s="3"/>
      <c r="J3" s="3"/>
      <c r="K3" s="3"/>
      <c r="L3" s="3"/>
      <c r="M3" s="3"/>
    </row>
    <row r="4" spans="1:27" ht="15.6" customHeight="1">
      <c r="A4" s="31" t="s">
        <v>51</v>
      </c>
    </row>
    <row r="5" spans="1:27" ht="15.6" customHeight="1">
      <c r="A5" s="210" t="s">
        <v>1</v>
      </c>
      <c r="B5" s="197" t="s">
        <v>155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27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27" ht="15.6" customHeight="1">
      <c r="A7" s="188" t="s">
        <v>18</v>
      </c>
      <c r="B7" s="189">
        <v>1053346.014</v>
      </c>
      <c r="C7" s="189">
        <v>1219837.1580000001</v>
      </c>
      <c r="D7" s="189">
        <v>2212759.926</v>
      </c>
      <c r="E7" s="189">
        <v>2000178.0519999999</v>
      </c>
      <c r="F7" s="190">
        <v>-9.6070916461454487</v>
      </c>
      <c r="G7" s="37"/>
    </row>
    <row r="8" spans="1:27" ht="15.6" customHeight="1">
      <c r="A8" s="188" t="s">
        <v>11</v>
      </c>
      <c r="B8" s="189">
        <v>272484.69400000002</v>
      </c>
      <c r="C8" s="189">
        <v>215241</v>
      </c>
      <c r="D8" s="189">
        <v>477669.18300000002</v>
      </c>
      <c r="E8" s="189">
        <v>425585</v>
      </c>
      <c r="F8" s="190">
        <v>-10.903818972135801</v>
      </c>
      <c r="G8" s="6"/>
    </row>
    <row r="9" spans="1:27" ht="15.6" customHeight="1">
      <c r="A9" s="188" t="s">
        <v>8</v>
      </c>
      <c r="B9" s="189">
        <v>396883.66100000002</v>
      </c>
      <c r="C9" s="189">
        <v>597923.90099999995</v>
      </c>
      <c r="D9" s="189">
        <v>787184.16599999997</v>
      </c>
      <c r="E9" s="189">
        <v>954552.03799999994</v>
      </c>
      <c r="F9" s="190">
        <v>21.261590264253361</v>
      </c>
      <c r="G9" s="6"/>
    </row>
    <row r="10" spans="1:27" ht="15.6" customHeight="1">
      <c r="A10" s="188" t="s">
        <v>10</v>
      </c>
      <c r="B10" s="189">
        <v>270908.321</v>
      </c>
      <c r="C10" s="189">
        <v>420856.15</v>
      </c>
      <c r="D10" s="189">
        <v>654058.46699999995</v>
      </c>
      <c r="E10" s="189">
        <v>791507.02799999982</v>
      </c>
      <c r="F10" s="190">
        <v>21.014720844520468</v>
      </c>
    </row>
    <row r="11" spans="1:27" ht="15.6" customHeight="1">
      <c r="A11" s="188" t="s">
        <v>9</v>
      </c>
      <c r="B11" s="189">
        <v>8928247.4289999995</v>
      </c>
      <c r="C11" s="189">
        <v>8257327.9069999997</v>
      </c>
      <c r="D11" s="189">
        <v>17982310.965999998</v>
      </c>
      <c r="E11" s="189">
        <v>16429313.956</v>
      </c>
      <c r="F11" s="190">
        <v>-8.6362482160180889</v>
      </c>
    </row>
    <row r="12" spans="1:27" ht="15.6" customHeight="1">
      <c r="A12" s="188" t="s">
        <v>6</v>
      </c>
      <c r="B12" s="189">
        <v>353501.08399999997</v>
      </c>
      <c r="C12" s="189">
        <v>417734</v>
      </c>
      <c r="D12" s="189">
        <v>760488.71299999999</v>
      </c>
      <c r="E12" s="189">
        <v>896907.41599999997</v>
      </c>
      <c r="F12" s="190">
        <v>17.938294240009309</v>
      </c>
    </row>
    <row r="13" spans="1:27" ht="15.6" customHeight="1">
      <c r="A13" s="188" t="s">
        <v>175</v>
      </c>
      <c r="B13" s="189">
        <v>1233443.8330000001</v>
      </c>
      <c r="C13" s="189">
        <v>1269833.0789999999</v>
      </c>
      <c r="D13" s="189">
        <v>2347192.5699999998</v>
      </c>
      <c r="E13" s="189">
        <v>2512427.1120000002</v>
      </c>
      <c r="F13" s="190">
        <v>7.0396670521157736</v>
      </c>
    </row>
    <row r="14" spans="1:27" ht="15.6" customHeight="1">
      <c r="A14" s="188" t="s">
        <v>148</v>
      </c>
      <c r="B14" s="189">
        <v>5517555.307</v>
      </c>
      <c r="C14" s="189">
        <v>5309255.22</v>
      </c>
      <c r="D14" s="189">
        <v>10566314.515000001</v>
      </c>
      <c r="E14" s="189">
        <v>10108903.668</v>
      </c>
      <c r="F14" s="190">
        <v>-4.3289535471488989</v>
      </c>
    </row>
    <row r="15" spans="1:27" ht="15.6" customHeight="1">
      <c r="A15" s="188" t="s">
        <v>145</v>
      </c>
      <c r="B15" s="189">
        <v>2299314</v>
      </c>
      <c r="C15" s="189">
        <v>2888532</v>
      </c>
      <c r="D15" s="189">
        <v>5293060</v>
      </c>
      <c r="E15" s="189">
        <v>5276981</v>
      </c>
      <c r="F15" s="190">
        <v>-0.30377513196525291</v>
      </c>
    </row>
    <row r="16" spans="1:27" ht="15.6" customHeight="1">
      <c r="A16" s="188" t="s">
        <v>144</v>
      </c>
      <c r="B16" s="189">
        <v>3462480.8139999998</v>
      </c>
      <c r="C16" s="189">
        <v>2486023.8879999998</v>
      </c>
      <c r="D16" s="189">
        <v>6549446.1780000003</v>
      </c>
      <c r="E16" s="189">
        <v>5642485.5389999999</v>
      </c>
      <c r="F16" s="190">
        <v>-13.84789819399597</v>
      </c>
      <c r="G16" s="1"/>
    </row>
    <row r="17" spans="1:7" ht="15.6" customHeight="1">
      <c r="A17" s="188" t="s">
        <v>150</v>
      </c>
      <c r="B17" s="189">
        <v>1310944.94</v>
      </c>
      <c r="C17" s="189">
        <v>1444887.9480000001</v>
      </c>
      <c r="D17" s="189">
        <v>2363109.2779999999</v>
      </c>
      <c r="E17" s="189">
        <v>2918124.7779999999</v>
      </c>
      <c r="F17" s="190">
        <v>23.486662473338239</v>
      </c>
      <c r="G17" s="2"/>
    </row>
    <row r="18" spans="1:7" ht="15.6" customHeight="1">
      <c r="A18" s="188" t="s">
        <v>147</v>
      </c>
      <c r="B18" s="189">
        <v>86466</v>
      </c>
      <c r="C18" s="189">
        <v>188385</v>
      </c>
      <c r="D18" s="189">
        <v>263734</v>
      </c>
      <c r="E18" s="189">
        <v>336413</v>
      </c>
      <c r="F18" s="190">
        <v>27.55769070351187</v>
      </c>
    </row>
    <row r="19" spans="1:7" ht="15.6" customHeight="1">
      <c r="A19" s="188" t="s">
        <v>143</v>
      </c>
      <c r="B19" s="189">
        <v>427593.97899999999</v>
      </c>
      <c r="C19" s="189">
        <v>448223.08399999997</v>
      </c>
      <c r="D19" s="189">
        <v>1047041.819</v>
      </c>
      <c r="E19" s="189">
        <v>855807.33499999996</v>
      </c>
      <c r="F19" s="190">
        <v>-18.264264189814568</v>
      </c>
    </row>
    <row r="20" spans="1:7" ht="15.6" customHeight="1">
      <c r="A20" s="188" t="s">
        <v>142</v>
      </c>
      <c r="B20" s="189">
        <v>1063633.4129999999</v>
      </c>
      <c r="C20" s="189">
        <v>1218925.0959999999</v>
      </c>
      <c r="D20" s="189">
        <v>2397630.9879999999</v>
      </c>
      <c r="E20" s="189">
        <v>2561872.7790000001</v>
      </c>
      <c r="F20" s="190">
        <v>6.8501696809067179</v>
      </c>
    </row>
    <row r="21" spans="1:7" ht="15.6" customHeight="1">
      <c r="A21" s="188" t="s">
        <v>149</v>
      </c>
      <c r="B21" s="189">
        <v>2235916.767</v>
      </c>
      <c r="C21" s="189">
        <v>2281912.1690000002</v>
      </c>
      <c r="D21" s="189">
        <v>5248806.0480000004</v>
      </c>
      <c r="E21" s="189">
        <v>4856549.0470000003</v>
      </c>
      <c r="F21" s="190">
        <v>-7.4732614886668349</v>
      </c>
    </row>
    <row r="22" spans="1:7" ht="15.6" customHeight="1">
      <c r="A22" s="188" t="s">
        <v>146</v>
      </c>
      <c r="B22" s="189">
        <v>2335278.0759999999</v>
      </c>
      <c r="C22" s="189">
        <v>2274352.2629999998</v>
      </c>
      <c r="D22" s="189">
        <v>5007538.9350000015</v>
      </c>
      <c r="E22" s="189">
        <v>5402352.8530000001</v>
      </c>
      <c r="F22" s="190">
        <v>7.8843903786840741</v>
      </c>
    </row>
    <row r="23" spans="1:7" ht="15.6" customHeight="1">
      <c r="A23" s="188" t="s">
        <v>165</v>
      </c>
      <c r="B23" s="189">
        <v>170792.67199999999</v>
      </c>
      <c r="C23" s="189">
        <v>343090.38</v>
      </c>
      <c r="D23" s="189">
        <v>476273.13500000001</v>
      </c>
      <c r="E23" s="189">
        <v>745026.96900000004</v>
      </c>
      <c r="F23" s="190">
        <v>56.428510081720248</v>
      </c>
    </row>
    <row r="24" spans="1:7" ht="15.6" customHeight="1">
      <c r="A24" s="188" t="s">
        <v>141</v>
      </c>
      <c r="B24" s="189">
        <v>110426.43700000001</v>
      </c>
      <c r="C24" s="189">
        <v>224321.60800000001</v>
      </c>
      <c r="D24" s="189">
        <v>413220.9</v>
      </c>
      <c r="E24" s="189">
        <v>407216.76199999999</v>
      </c>
      <c r="F24" s="190">
        <v>-1.453009274216299</v>
      </c>
    </row>
    <row r="25" spans="1:7" ht="15.6" customHeight="1">
      <c r="A25" s="188" t="s">
        <v>140</v>
      </c>
      <c r="B25" s="189">
        <v>44900</v>
      </c>
      <c r="C25" s="189">
        <v>44016</v>
      </c>
      <c r="D25" s="189">
        <v>87257</v>
      </c>
      <c r="E25" s="189">
        <v>88295</v>
      </c>
      <c r="F25" s="190">
        <v>1.1895893739184229</v>
      </c>
    </row>
    <row r="26" spans="1:7" ht="15.6" customHeight="1">
      <c r="A26" s="188" t="s">
        <v>152</v>
      </c>
      <c r="B26" s="189">
        <v>251497.06599999999</v>
      </c>
      <c r="C26" s="189">
        <v>168141.94699999999</v>
      </c>
      <c r="D26" s="189">
        <v>514388.69799999997</v>
      </c>
      <c r="E26" s="189">
        <v>377736.32199999999</v>
      </c>
      <c r="F26" s="190">
        <v>-26.56597560003156</v>
      </c>
    </row>
    <row r="27" spans="1:7" ht="15.6" customHeight="1">
      <c r="A27" s="188" t="s">
        <v>173</v>
      </c>
      <c r="B27" s="189">
        <v>288437.19400000002</v>
      </c>
      <c r="C27" s="189">
        <v>333187.33600000001</v>
      </c>
      <c r="D27" s="189">
        <v>542297.44400000002</v>
      </c>
      <c r="E27" s="189">
        <v>543737.30900000001</v>
      </c>
      <c r="F27" s="190">
        <v>0.26551203881388119</v>
      </c>
    </row>
    <row r="28" spans="1:7" ht="15.6" customHeight="1">
      <c r="A28" s="188" t="s">
        <v>177</v>
      </c>
      <c r="B28" s="189">
        <v>1120967.1740000001</v>
      </c>
      <c r="C28" s="189">
        <v>1277351.0419999999</v>
      </c>
      <c r="D28" s="189">
        <v>2257670.4939999999</v>
      </c>
      <c r="E28" s="189">
        <v>2541732.605</v>
      </c>
      <c r="F28" s="190">
        <v>12.58208900523462</v>
      </c>
    </row>
    <row r="29" spans="1:7" ht="15.6" customHeight="1">
      <c r="A29" s="188" t="s">
        <v>178</v>
      </c>
      <c r="B29" s="189">
        <v>540714.85199999996</v>
      </c>
      <c r="C29" s="189">
        <v>586918.87399999995</v>
      </c>
      <c r="D29" s="189">
        <v>1230633.5989999999</v>
      </c>
      <c r="E29" s="189">
        <v>1003759.31</v>
      </c>
      <c r="F29" s="190">
        <v>-18.43556759577795</v>
      </c>
    </row>
    <row r="30" spans="1:7" ht="15.6" customHeight="1">
      <c r="A30" s="188" t="s">
        <v>179</v>
      </c>
      <c r="B30" s="189">
        <v>322321</v>
      </c>
      <c r="C30" s="189">
        <v>408004</v>
      </c>
      <c r="D30" s="189">
        <v>715979</v>
      </c>
      <c r="E30" s="189">
        <v>708665</v>
      </c>
      <c r="F30" s="190">
        <v>-1.021538341208327</v>
      </c>
    </row>
    <row r="31" spans="1:7" ht="15.6" customHeight="1">
      <c r="A31" s="188" t="s">
        <v>180</v>
      </c>
      <c r="B31" s="189">
        <v>2276753.0210000002</v>
      </c>
      <c r="C31" s="189">
        <v>2564433.4589999998</v>
      </c>
      <c r="D31" s="189">
        <v>5367187.2220000001</v>
      </c>
      <c r="E31" s="189">
        <v>4901604.233</v>
      </c>
      <c r="F31" s="190">
        <v>-8.6746180027330553</v>
      </c>
    </row>
    <row r="32" spans="1:7" ht="15.6" customHeight="1">
      <c r="A32" s="188" t="s">
        <v>181</v>
      </c>
      <c r="B32" s="189">
        <v>6166061.3590000002</v>
      </c>
      <c r="C32" s="189">
        <v>6358415.3760000002</v>
      </c>
      <c r="D32" s="189">
        <v>12324361.596000001</v>
      </c>
      <c r="E32" s="189">
        <v>12492675.057</v>
      </c>
      <c r="F32" s="190">
        <v>1.365697198097692</v>
      </c>
    </row>
    <row r="33" spans="1:6" ht="15.6" customHeight="1">
      <c r="A33" s="188" t="s">
        <v>182</v>
      </c>
      <c r="B33" s="189">
        <v>413156.21899999998</v>
      </c>
      <c r="C33" s="189">
        <v>423061.20699999999</v>
      </c>
      <c r="D33" s="189">
        <v>769046.59</v>
      </c>
      <c r="E33" s="189">
        <v>752835.96100000001</v>
      </c>
      <c r="F33" s="190">
        <v>-2.1078864675805988</v>
      </c>
    </row>
    <row r="34" spans="1:6" ht="15.6" customHeight="1">
      <c r="A34" s="188" t="s">
        <v>183</v>
      </c>
      <c r="B34" s="189">
        <v>99922</v>
      </c>
      <c r="C34" s="189">
        <v>157154</v>
      </c>
      <c r="D34" s="189">
        <v>199534</v>
      </c>
      <c r="E34" s="189">
        <v>248359</v>
      </c>
      <c r="F34" s="190">
        <v>24.469513967544369</v>
      </c>
    </row>
    <row r="35" spans="1:6" ht="15.6" customHeight="1">
      <c r="A35" s="179" t="s">
        <v>153</v>
      </c>
      <c r="B35" s="178">
        <f>SUM(B7:B34)</f>
        <v>43053947.32599999</v>
      </c>
      <c r="C35" s="77">
        <f>SUM(C7:C34)</f>
        <v>43827345.092</v>
      </c>
      <c r="D35" s="76">
        <f>SUM(D7:D34)</f>
        <v>88856195.430000007</v>
      </c>
      <c r="E35" s="78">
        <f>SUM(E7:E34)</f>
        <v>86781604.128999978</v>
      </c>
      <c r="F35" s="177">
        <f>E35*100/D35-100</f>
        <v>-2.3347739467805297</v>
      </c>
    </row>
    <row r="36" spans="1:6" ht="15.6" customHeight="1">
      <c r="A36" s="73" t="s">
        <v>52</v>
      </c>
      <c r="B36" s="72"/>
      <c r="D36" s="72"/>
      <c r="E36" s="23"/>
    </row>
  </sheetData>
  <mergeCells count="3">
    <mergeCell ref="B5:C5"/>
    <mergeCell ref="D5:F5"/>
    <mergeCell ref="A5:A6"/>
  </mergeCells>
  <conditionalFormatting sqref="A7:F34">
    <cfRule type="expression" dxfId="68" priority="2">
      <formula>MOD(ROW(),2)=0</formula>
    </cfRule>
  </conditionalFormatting>
  <conditionalFormatting sqref="F7:F35">
    <cfRule type="expression" dxfId="6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149F-9F7A-4EF5-9D04-0ED145C7FA6B}">
  <sheetPr codeName="Hoja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54</v>
      </c>
      <c r="E1" s="5"/>
      <c r="H1" s="4"/>
      <c r="I1" s="4"/>
      <c r="J1" s="4"/>
      <c r="K1" s="4"/>
      <c r="L1" s="4"/>
      <c r="M1" s="4"/>
    </row>
    <row r="2" spans="1:14" ht="15.6" customHeight="1">
      <c r="A2" s="79" t="s">
        <v>156</v>
      </c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1050114</v>
      </c>
      <c r="C7" s="189">
        <v>1216480</v>
      </c>
      <c r="D7" s="189">
        <v>2205476</v>
      </c>
      <c r="E7" s="189">
        <v>1993217</v>
      </c>
      <c r="F7" s="190">
        <v>-9.6241809024446354</v>
      </c>
      <c r="G7" s="13"/>
    </row>
    <row r="8" spans="1:14" ht="15.6" customHeight="1">
      <c r="A8" s="188" t="s">
        <v>11</v>
      </c>
      <c r="B8" s="189">
        <v>270135</v>
      </c>
      <c r="C8" s="189">
        <v>214626</v>
      </c>
      <c r="D8" s="189">
        <v>474374</v>
      </c>
      <c r="E8" s="189">
        <v>424292</v>
      </c>
      <c r="F8" s="190">
        <v>-10.55749261131513</v>
      </c>
      <c r="G8" s="6"/>
    </row>
    <row r="9" spans="1:14" ht="15.6" customHeight="1">
      <c r="A9" s="188" t="s">
        <v>8</v>
      </c>
      <c r="B9" s="189">
        <v>391663</v>
      </c>
      <c r="C9" s="189">
        <v>593172</v>
      </c>
      <c r="D9" s="189">
        <v>775647</v>
      </c>
      <c r="E9" s="189">
        <v>943695</v>
      </c>
      <c r="F9" s="190">
        <v>21.665525683719519</v>
      </c>
      <c r="G9" s="6"/>
    </row>
    <row r="10" spans="1:14" ht="15.6" customHeight="1">
      <c r="A10" s="188" t="s">
        <v>10</v>
      </c>
      <c r="B10" s="189">
        <v>267962</v>
      </c>
      <c r="C10" s="189">
        <v>402526</v>
      </c>
      <c r="D10" s="189">
        <v>647717</v>
      </c>
      <c r="E10" s="189">
        <v>768935</v>
      </c>
      <c r="F10" s="190">
        <v>18.714654702593879</v>
      </c>
    </row>
    <row r="11" spans="1:14" ht="15.6" customHeight="1">
      <c r="A11" s="188" t="s">
        <v>9</v>
      </c>
      <c r="B11" s="189">
        <v>8330044</v>
      </c>
      <c r="C11" s="189">
        <v>7701594</v>
      </c>
      <c r="D11" s="189">
        <v>16684920</v>
      </c>
      <c r="E11" s="189">
        <v>15336942</v>
      </c>
      <c r="F11" s="190">
        <v>-8.0790198574521241</v>
      </c>
    </row>
    <row r="12" spans="1:14" ht="15.6" customHeight="1">
      <c r="A12" s="188" t="s">
        <v>6</v>
      </c>
      <c r="B12" s="189">
        <v>343301</v>
      </c>
      <c r="C12" s="189">
        <v>411030</v>
      </c>
      <c r="D12" s="189">
        <v>741687</v>
      </c>
      <c r="E12" s="189">
        <v>880823</v>
      </c>
      <c r="F12" s="190">
        <v>18.759395809822749</v>
      </c>
    </row>
    <row r="13" spans="1:14" ht="15.6" customHeight="1">
      <c r="A13" s="188" t="s">
        <v>175</v>
      </c>
      <c r="B13" s="189">
        <v>1227327</v>
      </c>
      <c r="C13" s="189">
        <v>1263012</v>
      </c>
      <c r="D13" s="189">
        <v>2334376</v>
      </c>
      <c r="E13" s="189">
        <v>2497697</v>
      </c>
      <c r="F13" s="190">
        <v>6.9963450618066654</v>
      </c>
    </row>
    <row r="14" spans="1:14" ht="15.6" customHeight="1">
      <c r="A14" s="188" t="s">
        <v>148</v>
      </c>
      <c r="B14" s="189">
        <v>5423508</v>
      </c>
      <c r="C14" s="189">
        <v>5187361</v>
      </c>
      <c r="D14" s="189">
        <v>10359141</v>
      </c>
      <c r="E14" s="189">
        <v>9877262</v>
      </c>
      <c r="F14" s="190">
        <v>-4.6517273970882371</v>
      </c>
    </row>
    <row r="15" spans="1:14" ht="15.6" customHeight="1">
      <c r="A15" s="188" t="s">
        <v>145</v>
      </c>
      <c r="B15" s="189">
        <v>2290118</v>
      </c>
      <c r="C15" s="189">
        <v>2886678</v>
      </c>
      <c r="D15" s="189">
        <v>5274531</v>
      </c>
      <c r="E15" s="189">
        <v>5273478</v>
      </c>
      <c r="F15" s="190">
        <v>-1.9963860293927379E-2</v>
      </c>
    </row>
    <row r="16" spans="1:14" ht="15.6" customHeight="1">
      <c r="A16" s="188" t="s">
        <v>144</v>
      </c>
      <c r="B16" s="189">
        <v>3447807</v>
      </c>
      <c r="C16" s="189">
        <v>2465811</v>
      </c>
      <c r="D16" s="189">
        <v>6522817</v>
      </c>
      <c r="E16" s="189">
        <v>5602256</v>
      </c>
      <c r="F16" s="190">
        <v>-14.11293617466195</v>
      </c>
      <c r="G16" s="1"/>
    </row>
    <row r="17" spans="1:7" ht="15.6" customHeight="1">
      <c r="A17" s="188" t="s">
        <v>150</v>
      </c>
      <c r="B17" s="189">
        <v>1308425</v>
      </c>
      <c r="C17" s="189">
        <v>1443037</v>
      </c>
      <c r="D17" s="189">
        <v>2358096</v>
      </c>
      <c r="E17" s="189">
        <v>2915142</v>
      </c>
      <c r="F17" s="190">
        <v>23.62270238361798</v>
      </c>
      <c r="G17" s="2"/>
    </row>
    <row r="18" spans="1:7" ht="15.6" customHeight="1">
      <c r="A18" s="188" t="s">
        <v>147</v>
      </c>
      <c r="B18" s="189">
        <v>66530</v>
      </c>
      <c r="C18" s="189">
        <v>126335</v>
      </c>
      <c r="D18" s="189">
        <v>186744</v>
      </c>
      <c r="E18" s="189">
        <v>222640</v>
      </c>
      <c r="F18" s="190">
        <v>19.222036584843419</v>
      </c>
    </row>
    <row r="19" spans="1:7" ht="15.6" customHeight="1">
      <c r="A19" s="188" t="s">
        <v>143</v>
      </c>
      <c r="B19" s="189">
        <v>426840</v>
      </c>
      <c r="C19" s="189">
        <v>447144</v>
      </c>
      <c r="D19" s="189">
        <v>1045691</v>
      </c>
      <c r="E19" s="189">
        <v>854212</v>
      </c>
      <c r="F19" s="190">
        <v>-18.311241083647079</v>
      </c>
    </row>
    <row r="20" spans="1:7" ht="15.6" customHeight="1">
      <c r="A20" s="188" t="s">
        <v>142</v>
      </c>
      <c r="B20" s="189">
        <v>1063475</v>
      </c>
      <c r="C20" s="189">
        <v>1218868</v>
      </c>
      <c r="D20" s="189">
        <v>2391545</v>
      </c>
      <c r="E20" s="189">
        <v>2561705</v>
      </c>
      <c r="F20" s="190">
        <v>7.1150657838342974</v>
      </c>
    </row>
    <row r="21" spans="1:7" ht="15.6" customHeight="1">
      <c r="A21" s="188" t="s">
        <v>149</v>
      </c>
      <c r="B21" s="189">
        <v>2232015</v>
      </c>
      <c r="C21" s="189">
        <v>2243982</v>
      </c>
      <c r="D21" s="189">
        <v>5219540</v>
      </c>
      <c r="E21" s="189">
        <v>4797953</v>
      </c>
      <c r="F21" s="190">
        <v>-8.0770910846549668</v>
      </c>
    </row>
    <row r="22" spans="1:7" ht="15.6" customHeight="1">
      <c r="A22" s="188" t="s">
        <v>146</v>
      </c>
      <c r="B22" s="189">
        <v>2103006</v>
      </c>
      <c r="C22" s="189">
        <v>2044134</v>
      </c>
      <c r="D22" s="189">
        <v>4526793</v>
      </c>
      <c r="E22" s="189">
        <v>4942345</v>
      </c>
      <c r="F22" s="190">
        <v>9.1798321681596633</v>
      </c>
    </row>
    <row r="23" spans="1:7" ht="15.6" customHeight="1">
      <c r="A23" s="188" t="s">
        <v>165</v>
      </c>
      <c r="B23" s="189">
        <v>166506</v>
      </c>
      <c r="C23" s="189">
        <v>341550</v>
      </c>
      <c r="D23" s="189">
        <v>466283</v>
      </c>
      <c r="E23" s="189">
        <v>740056</v>
      </c>
      <c r="F23" s="190">
        <v>58.713914082220441</v>
      </c>
    </row>
    <row r="24" spans="1:7" ht="15.6" customHeight="1">
      <c r="A24" s="188" t="s">
        <v>141</v>
      </c>
      <c r="B24" s="189">
        <v>107575</v>
      </c>
      <c r="C24" s="189">
        <v>222319</v>
      </c>
      <c r="D24" s="189">
        <v>408834</v>
      </c>
      <c r="E24" s="189">
        <v>401596</v>
      </c>
      <c r="F24" s="190">
        <v>-1.7704007005288249</v>
      </c>
    </row>
    <row r="25" spans="1:7" ht="15.6" customHeight="1">
      <c r="A25" s="188" t="s">
        <v>140</v>
      </c>
      <c r="B25" s="189">
        <v>44883</v>
      </c>
      <c r="C25" s="189">
        <v>44016</v>
      </c>
      <c r="D25" s="189">
        <v>87117</v>
      </c>
      <c r="E25" s="189">
        <v>88295</v>
      </c>
      <c r="F25" s="190">
        <v>1.352204506583107</v>
      </c>
    </row>
    <row r="26" spans="1:7" ht="15.6" customHeight="1">
      <c r="A26" s="188" t="s">
        <v>152</v>
      </c>
      <c r="B26" s="189">
        <v>250103</v>
      </c>
      <c r="C26" s="189">
        <v>166828</v>
      </c>
      <c r="D26" s="189">
        <v>510884</v>
      </c>
      <c r="E26" s="189">
        <v>374530</v>
      </c>
      <c r="F26" s="190">
        <v>-26.689816083494492</v>
      </c>
    </row>
    <row r="27" spans="1:7" ht="15.6" customHeight="1">
      <c r="A27" s="188" t="s">
        <v>173</v>
      </c>
      <c r="B27" s="189">
        <v>285184</v>
      </c>
      <c r="C27" s="189">
        <v>330015</v>
      </c>
      <c r="D27" s="189">
        <v>535537</v>
      </c>
      <c r="E27" s="189">
        <v>536571</v>
      </c>
      <c r="F27" s="190">
        <v>0.19307722902432539</v>
      </c>
    </row>
    <row r="28" spans="1:7" ht="15.6" customHeight="1">
      <c r="A28" s="188" t="s">
        <v>177</v>
      </c>
      <c r="B28" s="189">
        <v>1048179</v>
      </c>
      <c r="C28" s="189">
        <v>1211855</v>
      </c>
      <c r="D28" s="189">
        <v>2112922</v>
      </c>
      <c r="E28" s="189">
        <v>2411885</v>
      </c>
      <c r="F28" s="190">
        <v>14.149268169861459</v>
      </c>
    </row>
    <row r="29" spans="1:7" ht="15.6" customHeight="1">
      <c r="A29" s="188" t="s">
        <v>178</v>
      </c>
      <c r="B29" s="189">
        <v>536044</v>
      </c>
      <c r="C29" s="189">
        <v>582872</v>
      </c>
      <c r="D29" s="189">
        <v>1220245</v>
      </c>
      <c r="E29" s="189">
        <v>995345</v>
      </c>
      <c r="F29" s="190">
        <v>-18.430724977361109</v>
      </c>
    </row>
    <row r="30" spans="1:7" ht="15.6" customHeight="1">
      <c r="A30" s="188" t="s">
        <v>179</v>
      </c>
      <c r="B30" s="189">
        <v>320557</v>
      </c>
      <c r="C30" s="189">
        <v>405269</v>
      </c>
      <c r="D30" s="189">
        <v>711395</v>
      </c>
      <c r="E30" s="189">
        <v>704150</v>
      </c>
      <c r="F30" s="190">
        <v>-1.018421552021024</v>
      </c>
    </row>
    <row r="31" spans="1:7" ht="15.6" customHeight="1">
      <c r="A31" s="188" t="s">
        <v>180</v>
      </c>
      <c r="B31" s="189">
        <v>2267804</v>
      </c>
      <c r="C31" s="189">
        <v>2489619</v>
      </c>
      <c r="D31" s="189">
        <v>5347725</v>
      </c>
      <c r="E31" s="189">
        <v>4816767</v>
      </c>
      <c r="F31" s="190">
        <v>-9.9286706029199365</v>
      </c>
    </row>
    <row r="32" spans="1:7" ht="15.6" customHeight="1">
      <c r="A32" s="188" t="s">
        <v>181</v>
      </c>
      <c r="B32" s="189">
        <v>6108076</v>
      </c>
      <c r="C32" s="189">
        <v>6318465</v>
      </c>
      <c r="D32" s="189">
        <v>12217388</v>
      </c>
      <c r="E32" s="189">
        <v>12410776</v>
      </c>
      <c r="F32" s="190">
        <v>1.582891531315866</v>
      </c>
    </row>
    <row r="33" spans="1:6" ht="15.6" customHeight="1">
      <c r="A33" s="188" t="s">
        <v>182</v>
      </c>
      <c r="B33" s="189">
        <v>404108</v>
      </c>
      <c r="C33" s="189">
        <v>413910</v>
      </c>
      <c r="D33" s="189">
        <v>747367</v>
      </c>
      <c r="E33" s="189">
        <v>733675</v>
      </c>
      <c r="F33" s="190">
        <v>-1.8320316524545459</v>
      </c>
    </row>
    <row r="34" spans="1:6" ht="15.6" customHeight="1">
      <c r="A34" s="188" t="s">
        <v>183</v>
      </c>
      <c r="B34" s="189">
        <v>99077</v>
      </c>
      <c r="C34" s="189">
        <v>156356</v>
      </c>
      <c r="D34" s="189">
        <v>198181</v>
      </c>
      <c r="E34" s="189">
        <v>247151</v>
      </c>
      <c r="F34" s="190">
        <v>24.709735040190541</v>
      </c>
    </row>
    <row r="35" spans="1:6" ht="15.6" customHeight="1">
      <c r="A35" s="156" t="s">
        <v>153</v>
      </c>
      <c r="B35" s="178">
        <f>SUM(B7:B34)</f>
        <v>41880366</v>
      </c>
      <c r="C35" s="178">
        <f>SUM(C7:C34)</f>
        <v>42548864</v>
      </c>
      <c r="D35" s="76">
        <f>SUM(D7:D34)</f>
        <v>86312973</v>
      </c>
      <c r="E35" s="78">
        <f>SUM(E7:E34)</f>
        <v>84353391</v>
      </c>
      <c r="F35" s="140">
        <f>E35*100/D35-100</f>
        <v>-2.2703215193386939</v>
      </c>
    </row>
    <row r="36" spans="1:6" ht="15.6" customHeight="1">
      <c r="A36" s="73" t="s">
        <v>52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6" priority="2">
      <formula>MOD(ROW(),2)=0</formula>
    </cfRule>
  </conditionalFormatting>
  <conditionalFormatting sqref="F7:F35">
    <cfRule type="expression" dxfId="6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0766-8B73-4D20-A1F5-476AABA93E00}">
  <sheetPr codeName="Hoja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55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1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1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747204</v>
      </c>
      <c r="C7" s="189">
        <v>814788</v>
      </c>
      <c r="D7" s="189">
        <v>1467108</v>
      </c>
      <c r="E7" s="189">
        <v>1318719</v>
      </c>
      <c r="F7" s="190">
        <v>-10.11438830679133</v>
      </c>
      <c r="G7" s="37"/>
    </row>
    <row r="8" spans="1:14" ht="15.6" customHeight="1">
      <c r="A8" s="188" t="s">
        <v>11</v>
      </c>
      <c r="B8" s="189">
        <v>1848</v>
      </c>
      <c r="C8" s="189">
        <v>2500</v>
      </c>
      <c r="D8" s="189">
        <v>10855</v>
      </c>
      <c r="E8" s="189">
        <v>6531</v>
      </c>
      <c r="F8" s="190">
        <v>-39.834177798249662</v>
      </c>
      <c r="G8" s="6"/>
    </row>
    <row r="9" spans="1:14" ht="15.6" customHeight="1">
      <c r="A9" s="188" t="s">
        <v>8</v>
      </c>
      <c r="B9" s="189">
        <v>19338</v>
      </c>
      <c r="C9" s="189">
        <v>13091</v>
      </c>
      <c r="D9" s="189">
        <v>37849</v>
      </c>
      <c r="E9" s="189">
        <v>13091</v>
      </c>
      <c r="F9" s="190">
        <v>-65.412560437528072</v>
      </c>
      <c r="G9" s="6"/>
    </row>
    <row r="10" spans="1:14" ht="15.6" customHeight="1">
      <c r="A10" s="188" t="s">
        <v>10</v>
      </c>
      <c r="B10" s="189">
        <v>29158</v>
      </c>
      <c r="C10" s="189">
        <v>62941</v>
      </c>
      <c r="D10" s="189">
        <v>90579</v>
      </c>
      <c r="E10" s="189">
        <v>95121</v>
      </c>
      <c r="F10" s="190">
        <v>5.0144073129533382</v>
      </c>
    </row>
    <row r="11" spans="1:14" ht="15.6" customHeight="1">
      <c r="A11" s="188" t="s">
        <v>9</v>
      </c>
      <c r="B11" s="189">
        <v>2478471</v>
      </c>
      <c r="C11" s="189">
        <v>2496556</v>
      </c>
      <c r="D11" s="189">
        <v>5292391</v>
      </c>
      <c r="E11" s="189">
        <v>4701412</v>
      </c>
      <c r="F11" s="190">
        <v>-11.166578584235371</v>
      </c>
    </row>
    <row r="12" spans="1:14" ht="15.6" customHeight="1">
      <c r="A12" s="188" t="s">
        <v>6</v>
      </c>
      <c r="B12" s="189">
        <v>22167</v>
      </c>
      <c r="C12" s="189">
        <v>76810</v>
      </c>
      <c r="D12" s="189">
        <v>41102</v>
      </c>
      <c r="E12" s="189">
        <v>109656</v>
      </c>
      <c r="F12" s="190">
        <v>166.78993722933191</v>
      </c>
    </row>
    <row r="13" spans="1:14" ht="15.6" customHeight="1">
      <c r="A13" s="188" t="s">
        <v>175</v>
      </c>
      <c r="B13" s="189">
        <v>79818</v>
      </c>
      <c r="C13" s="189">
        <v>68603</v>
      </c>
      <c r="D13" s="189">
        <v>182358</v>
      </c>
      <c r="E13" s="189">
        <v>210839</v>
      </c>
      <c r="F13" s="190">
        <v>15.61817962469428</v>
      </c>
    </row>
    <row r="14" spans="1:14" ht="15.6" customHeight="1">
      <c r="A14" s="188" t="s">
        <v>148</v>
      </c>
      <c r="B14" s="189">
        <v>1012582</v>
      </c>
      <c r="C14" s="189">
        <v>1069993</v>
      </c>
      <c r="D14" s="189">
        <v>1778654</v>
      </c>
      <c r="E14" s="189">
        <v>1781284</v>
      </c>
      <c r="F14" s="190">
        <v>0.14786462122481231</v>
      </c>
    </row>
    <row r="15" spans="1:14" ht="15.6" customHeight="1">
      <c r="A15" s="188" t="s">
        <v>145</v>
      </c>
      <c r="B15" s="189">
        <v>1467586</v>
      </c>
      <c r="C15" s="189">
        <v>1873613</v>
      </c>
      <c r="D15" s="189">
        <v>3602072</v>
      </c>
      <c r="E15" s="189">
        <v>3353757</v>
      </c>
      <c r="F15" s="190">
        <v>-6.8936711981326377</v>
      </c>
    </row>
    <row r="16" spans="1:14" ht="15.6" customHeight="1">
      <c r="A16" s="188" t="s">
        <v>144</v>
      </c>
      <c r="B16" s="189">
        <v>2642257</v>
      </c>
      <c r="C16" s="189">
        <v>1765169</v>
      </c>
      <c r="D16" s="189">
        <v>4781298</v>
      </c>
      <c r="E16" s="189">
        <v>4256869</v>
      </c>
      <c r="F16" s="190">
        <v>-10.96833955967605</v>
      </c>
      <c r="G16" s="1"/>
    </row>
    <row r="17" spans="1:7" ht="15.6" customHeight="1">
      <c r="A17" s="188" t="s">
        <v>150</v>
      </c>
      <c r="B17" s="189">
        <v>769242</v>
      </c>
      <c r="C17" s="189">
        <v>695248</v>
      </c>
      <c r="D17" s="189">
        <v>1377200</v>
      </c>
      <c r="E17" s="189">
        <v>1524625</v>
      </c>
      <c r="F17" s="190">
        <v>10.70469067673541</v>
      </c>
      <c r="G17" s="2"/>
    </row>
    <row r="18" spans="1:7" ht="15.6" customHeight="1">
      <c r="A18" s="188" t="s">
        <v>147</v>
      </c>
      <c r="B18" s="189">
        <v>19340</v>
      </c>
      <c r="C18" s="189">
        <v>78741</v>
      </c>
      <c r="D18" s="189">
        <v>91933</v>
      </c>
      <c r="E18" s="189">
        <v>122508</v>
      </c>
      <c r="F18" s="190">
        <v>33.257916091066313</v>
      </c>
    </row>
    <row r="19" spans="1:7" ht="15.6" customHeight="1">
      <c r="A19" s="188" t="s">
        <v>143</v>
      </c>
      <c r="B19" s="189">
        <v>114330</v>
      </c>
      <c r="C19" s="189">
        <v>96858</v>
      </c>
      <c r="D19" s="189">
        <v>292229</v>
      </c>
      <c r="E19" s="189">
        <v>287024</v>
      </c>
      <c r="F19" s="190">
        <v>-1.7811373956725729</v>
      </c>
    </row>
    <row r="20" spans="1:7" ht="15.6" customHeight="1">
      <c r="A20" s="188" t="s">
        <v>142</v>
      </c>
      <c r="B20" s="189">
        <v>77917</v>
      </c>
      <c r="C20" s="189">
        <v>121623</v>
      </c>
      <c r="D20" s="189">
        <v>245207</v>
      </c>
      <c r="E20" s="189">
        <v>247435</v>
      </c>
      <c r="F20" s="190">
        <v>0.9086200638644043</v>
      </c>
    </row>
    <row r="21" spans="1:7" ht="15.6" customHeight="1">
      <c r="A21" s="188" t="s">
        <v>149</v>
      </c>
      <c r="B21" s="189">
        <v>1817383</v>
      </c>
      <c r="C21" s="189">
        <v>1806380</v>
      </c>
      <c r="D21" s="189">
        <v>4127064</v>
      </c>
      <c r="E21" s="189">
        <v>3656367</v>
      </c>
      <c r="F21" s="190">
        <v>-11.405129651490739</v>
      </c>
    </row>
    <row r="22" spans="1:7" ht="15.6" customHeight="1">
      <c r="A22" s="188" t="s">
        <v>146</v>
      </c>
      <c r="B22" s="189">
        <v>604989</v>
      </c>
      <c r="C22" s="189">
        <v>580651</v>
      </c>
      <c r="D22" s="189">
        <v>1350691</v>
      </c>
      <c r="E22" s="189">
        <v>1497715</v>
      </c>
      <c r="F22" s="190">
        <v>10.88509511057673</v>
      </c>
    </row>
    <row r="23" spans="1:7" ht="15.6" customHeight="1">
      <c r="A23" s="188" t="s">
        <v>165</v>
      </c>
      <c r="B23" s="189">
        <v>0</v>
      </c>
      <c r="C23" s="189">
        <v>1506</v>
      </c>
      <c r="D23" s="189">
        <v>9625</v>
      </c>
      <c r="E23" s="189">
        <v>19170</v>
      </c>
      <c r="F23" s="190">
        <v>99.168831168831161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6750</v>
      </c>
      <c r="C25" s="189">
        <v>6233</v>
      </c>
      <c r="D25" s="189">
        <v>12958</v>
      </c>
      <c r="E25" s="189">
        <v>10811</v>
      </c>
      <c r="F25" s="190">
        <v>-16.568914956011721</v>
      </c>
    </row>
    <row r="26" spans="1:7" ht="15.6" customHeight="1">
      <c r="A26" s="188" t="s">
        <v>152</v>
      </c>
      <c r="B26" s="189">
        <v>101840</v>
      </c>
      <c r="C26" s="189">
        <v>63670</v>
      </c>
      <c r="D26" s="189">
        <v>248006</v>
      </c>
      <c r="E26" s="189">
        <v>175361</v>
      </c>
      <c r="F26" s="190">
        <v>-29.291630041208681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299451</v>
      </c>
      <c r="C28" s="189">
        <v>293524</v>
      </c>
      <c r="D28" s="189">
        <v>613838</v>
      </c>
      <c r="E28" s="189">
        <v>631112</v>
      </c>
      <c r="F28" s="190">
        <v>2.8140975306188238</v>
      </c>
    </row>
    <row r="29" spans="1:7" ht="15.6" customHeight="1">
      <c r="A29" s="188" t="s">
        <v>178</v>
      </c>
      <c r="B29" s="189">
        <v>14463</v>
      </c>
      <c r="C29" s="189">
        <v>15566</v>
      </c>
      <c r="D29" s="189">
        <v>34268</v>
      </c>
      <c r="E29" s="189">
        <v>39236</v>
      </c>
      <c r="F29" s="190">
        <v>14.49749037002451</v>
      </c>
    </row>
    <row r="30" spans="1:7" ht="15.6" customHeight="1">
      <c r="A30" s="188" t="s">
        <v>179</v>
      </c>
      <c r="B30" s="189">
        <v>36541</v>
      </c>
      <c r="C30" s="189">
        <v>42049</v>
      </c>
      <c r="D30" s="189">
        <v>97732</v>
      </c>
      <c r="E30" s="189">
        <v>62719</v>
      </c>
      <c r="F30" s="190">
        <v>-35.825522858429167</v>
      </c>
    </row>
    <row r="31" spans="1:7" ht="15.6" customHeight="1">
      <c r="A31" s="188" t="s">
        <v>180</v>
      </c>
      <c r="B31" s="189">
        <v>1457120</v>
      </c>
      <c r="C31" s="189">
        <v>1468654</v>
      </c>
      <c r="D31" s="189">
        <v>3395944</v>
      </c>
      <c r="E31" s="189">
        <v>3082595</v>
      </c>
      <c r="F31" s="190">
        <v>-9.2271545113818121</v>
      </c>
    </row>
    <row r="32" spans="1:7" ht="15.6" customHeight="1">
      <c r="A32" s="188" t="s">
        <v>181</v>
      </c>
      <c r="B32" s="189">
        <v>349241</v>
      </c>
      <c r="C32" s="189">
        <v>207428</v>
      </c>
      <c r="D32" s="189">
        <v>684408</v>
      </c>
      <c r="E32" s="189">
        <v>547761</v>
      </c>
      <c r="F32" s="190">
        <v>-19.965722200792509</v>
      </c>
    </row>
    <row r="33" spans="1:6" ht="15.6" customHeight="1">
      <c r="A33" s="188" t="s">
        <v>182</v>
      </c>
      <c r="B33" s="189">
        <v>6000</v>
      </c>
      <c r="C33" s="189">
        <v>2986</v>
      </c>
      <c r="D33" s="189">
        <v>6000</v>
      </c>
      <c r="E33" s="189">
        <v>2986</v>
      </c>
      <c r="F33" s="190">
        <v>-50.233333333333327</v>
      </c>
    </row>
    <row r="34" spans="1:6" ht="15.6" customHeight="1">
      <c r="A34" s="188" t="s">
        <v>183</v>
      </c>
      <c r="B34" s="189">
        <v>20404</v>
      </c>
      <c r="C34" s="189">
        <v>44561</v>
      </c>
      <c r="D34" s="189">
        <v>28384</v>
      </c>
      <c r="E34" s="189">
        <v>53838</v>
      </c>
      <c r="F34" s="190">
        <v>89.677282976324676</v>
      </c>
    </row>
    <row r="35" spans="1:6" ht="15.6" customHeight="1">
      <c r="A35" s="156" t="s">
        <v>153</v>
      </c>
      <c r="B35" s="76">
        <f>SUM(B7:B34)</f>
        <v>14195440</v>
      </c>
      <c r="C35" s="77">
        <f>SUM(C7:C34)</f>
        <v>13769742</v>
      </c>
      <c r="D35" s="76">
        <f>SUM(D7:D34)</f>
        <v>29899753</v>
      </c>
      <c r="E35" s="78">
        <f>SUM(E7:E34)</f>
        <v>27808542</v>
      </c>
      <c r="F35" s="140">
        <f>E35*100/D35-100</f>
        <v>-6.9940744995451922</v>
      </c>
    </row>
    <row r="36" spans="1:6" ht="15.6" customHeight="1">
      <c r="A36" s="73" t="s">
        <v>56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4" priority="2">
      <formula>MOD(ROW(),2)=0</formula>
    </cfRule>
  </conditionalFormatting>
  <conditionalFormatting sqref="F7:F35">
    <cfRule type="expression" dxfId="6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0C66-42E4-4792-A8D7-4B3097C51E7E}">
  <sheetPr codeName="Hoja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288615</v>
      </c>
      <c r="C7" s="189">
        <v>381069</v>
      </c>
      <c r="D7" s="189">
        <v>694284</v>
      </c>
      <c r="E7" s="189">
        <v>638982</v>
      </c>
      <c r="F7" s="190">
        <v>-7.9653283094526159</v>
      </c>
      <c r="G7" s="37"/>
    </row>
    <row r="8" spans="1:14" ht="15.6" customHeight="1">
      <c r="A8" s="188" t="s">
        <v>11</v>
      </c>
      <c r="B8" s="189">
        <v>175579</v>
      </c>
      <c r="C8" s="189">
        <v>90689</v>
      </c>
      <c r="D8" s="189">
        <v>284702</v>
      </c>
      <c r="E8" s="189">
        <v>185574</v>
      </c>
      <c r="F8" s="190">
        <v>-34.818160743514269</v>
      </c>
      <c r="G8" s="6"/>
    </row>
    <row r="9" spans="1:14" ht="15.6" customHeight="1">
      <c r="A9" s="188" t="s">
        <v>8</v>
      </c>
      <c r="B9" s="189">
        <v>256103</v>
      </c>
      <c r="C9" s="189">
        <v>452539</v>
      </c>
      <c r="D9" s="189">
        <v>512229</v>
      </c>
      <c r="E9" s="189">
        <v>658543</v>
      </c>
      <c r="F9" s="190">
        <v>28.56417735036479</v>
      </c>
      <c r="G9" s="6"/>
    </row>
    <row r="10" spans="1:14" ht="15.6" customHeight="1">
      <c r="A10" s="188" t="s">
        <v>10</v>
      </c>
      <c r="B10" s="189">
        <v>168150</v>
      </c>
      <c r="C10" s="189">
        <v>216419</v>
      </c>
      <c r="D10" s="189">
        <v>402224</v>
      </c>
      <c r="E10" s="189">
        <v>448268</v>
      </c>
      <c r="F10" s="190">
        <v>11.44735271888301</v>
      </c>
    </row>
    <row r="11" spans="1:14" ht="15.6" customHeight="1">
      <c r="A11" s="188" t="s">
        <v>9</v>
      </c>
      <c r="B11" s="189">
        <v>23432</v>
      </c>
      <c r="C11" s="189">
        <v>54035</v>
      </c>
      <c r="D11" s="189">
        <v>66336</v>
      </c>
      <c r="E11" s="189">
        <v>70179</v>
      </c>
      <c r="F11" s="190">
        <v>5.7932344428364644</v>
      </c>
    </row>
    <row r="12" spans="1:14" ht="15.6" customHeight="1">
      <c r="A12" s="188" t="s">
        <v>6</v>
      </c>
      <c r="B12" s="189">
        <v>144393</v>
      </c>
      <c r="C12" s="189">
        <v>133097</v>
      </c>
      <c r="D12" s="189">
        <v>350616</v>
      </c>
      <c r="E12" s="189">
        <v>366690</v>
      </c>
      <c r="F12" s="190">
        <v>4.5845027038127171</v>
      </c>
    </row>
    <row r="13" spans="1:14" ht="15.6" customHeight="1">
      <c r="A13" s="188" t="s">
        <v>175</v>
      </c>
      <c r="B13" s="189">
        <v>41626</v>
      </c>
      <c r="C13" s="189">
        <v>28273</v>
      </c>
      <c r="D13" s="189">
        <v>63782</v>
      </c>
      <c r="E13" s="189">
        <v>56732</v>
      </c>
      <c r="F13" s="190">
        <v>-11.05327521871375</v>
      </c>
    </row>
    <row r="14" spans="1:14" ht="15.6" customHeight="1">
      <c r="A14" s="188" t="s">
        <v>148</v>
      </c>
      <c r="B14" s="189">
        <v>362565</v>
      </c>
      <c r="C14" s="189">
        <v>198952</v>
      </c>
      <c r="D14" s="189">
        <v>686771</v>
      </c>
      <c r="E14" s="189">
        <v>510110</v>
      </c>
      <c r="F14" s="190">
        <v>-25.723421635450531</v>
      </c>
    </row>
    <row r="15" spans="1:14" ht="15.6" customHeight="1">
      <c r="A15" s="188" t="s">
        <v>145</v>
      </c>
      <c r="B15" s="189">
        <v>264448</v>
      </c>
      <c r="C15" s="189">
        <v>296676</v>
      </c>
      <c r="D15" s="189">
        <v>544712</v>
      </c>
      <c r="E15" s="189">
        <v>617707</v>
      </c>
      <c r="F15" s="190">
        <v>13.40065943103879</v>
      </c>
    </row>
    <row r="16" spans="1:14" ht="15.6" customHeight="1">
      <c r="A16" s="188" t="s">
        <v>144</v>
      </c>
      <c r="B16" s="189">
        <v>746288</v>
      </c>
      <c r="C16" s="189">
        <v>633205</v>
      </c>
      <c r="D16" s="189">
        <v>1625244</v>
      </c>
      <c r="E16" s="189">
        <v>1196171</v>
      </c>
      <c r="F16" s="190">
        <v>-26.400528166847561</v>
      </c>
      <c r="G16" s="1"/>
    </row>
    <row r="17" spans="1:7" ht="15.6" customHeight="1">
      <c r="A17" s="188" t="s">
        <v>150</v>
      </c>
      <c r="B17" s="189">
        <v>453504</v>
      </c>
      <c r="C17" s="189">
        <v>647921</v>
      </c>
      <c r="D17" s="189">
        <v>828134</v>
      </c>
      <c r="E17" s="189">
        <v>1204505</v>
      </c>
      <c r="F17" s="190">
        <v>45.448079658605963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1300</v>
      </c>
      <c r="F18" s="190" t="s">
        <v>151</v>
      </c>
    </row>
    <row r="19" spans="1:7" ht="15.6" customHeight="1">
      <c r="A19" s="188" t="s">
        <v>143</v>
      </c>
      <c r="B19" s="189">
        <v>275642</v>
      </c>
      <c r="C19" s="189">
        <v>299245</v>
      </c>
      <c r="D19" s="189">
        <v>659585</v>
      </c>
      <c r="E19" s="189">
        <v>464910</v>
      </c>
      <c r="F19" s="190">
        <v>-29.514770651242831</v>
      </c>
    </row>
    <row r="20" spans="1:7" ht="15.6" customHeight="1">
      <c r="A20" s="188" t="s">
        <v>142</v>
      </c>
      <c r="B20" s="189">
        <v>873332</v>
      </c>
      <c r="C20" s="189">
        <v>975127</v>
      </c>
      <c r="D20" s="189">
        <v>1895202</v>
      </c>
      <c r="E20" s="189">
        <v>2081695</v>
      </c>
      <c r="F20" s="190">
        <v>9.8402703247463847</v>
      </c>
    </row>
    <row r="21" spans="1:7" ht="15.6" customHeight="1">
      <c r="A21" s="188" t="s">
        <v>149</v>
      </c>
      <c r="B21" s="189">
        <v>279065</v>
      </c>
      <c r="C21" s="189">
        <v>323806</v>
      </c>
      <c r="D21" s="189">
        <v>833341</v>
      </c>
      <c r="E21" s="189">
        <v>906257</v>
      </c>
      <c r="F21" s="190">
        <v>8.7498395014765862</v>
      </c>
    </row>
    <row r="22" spans="1:7" ht="15.6" customHeight="1">
      <c r="A22" s="188" t="s">
        <v>146</v>
      </c>
      <c r="B22" s="189">
        <v>21367</v>
      </c>
      <c r="C22" s="189">
        <v>24083</v>
      </c>
      <c r="D22" s="189">
        <v>49468</v>
      </c>
      <c r="E22" s="189">
        <v>61459</v>
      </c>
      <c r="F22" s="190">
        <v>24.2399126708175</v>
      </c>
    </row>
    <row r="23" spans="1:7" ht="15.6" customHeight="1">
      <c r="A23" s="188" t="s">
        <v>165</v>
      </c>
      <c r="B23" s="189">
        <v>87694</v>
      </c>
      <c r="C23" s="189">
        <v>125027</v>
      </c>
      <c r="D23" s="189">
        <v>298733</v>
      </c>
      <c r="E23" s="189">
        <v>214938</v>
      </c>
      <c r="F23" s="190">
        <v>-28.050131722976701</v>
      </c>
    </row>
    <row r="24" spans="1:7" ht="15.6" customHeight="1">
      <c r="A24" s="188" t="s">
        <v>141</v>
      </c>
      <c r="B24" s="189">
        <v>19990</v>
      </c>
      <c r="C24" s="189">
        <v>135473</v>
      </c>
      <c r="D24" s="189">
        <v>237095</v>
      </c>
      <c r="E24" s="189">
        <v>228469</v>
      </c>
      <c r="F24" s="190">
        <v>-3.6382040954048032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95669</v>
      </c>
      <c r="C26" s="189">
        <v>44890</v>
      </c>
      <c r="D26" s="189">
        <v>159611</v>
      </c>
      <c r="E26" s="189">
        <v>74882</v>
      </c>
      <c r="F26" s="190">
        <v>-53.084687145622787</v>
      </c>
    </row>
    <row r="27" spans="1:7" ht="15.6" customHeight="1">
      <c r="A27" s="188" t="s">
        <v>173</v>
      </c>
      <c r="B27" s="189">
        <v>57750</v>
      </c>
      <c r="C27" s="189">
        <v>79375</v>
      </c>
      <c r="D27" s="189">
        <v>131973</v>
      </c>
      <c r="E27" s="189">
        <v>170754</v>
      </c>
      <c r="F27" s="190">
        <v>29.38555613648245</v>
      </c>
    </row>
    <row r="28" spans="1:7" ht="15.6" customHeight="1">
      <c r="A28" s="188" t="s">
        <v>177</v>
      </c>
      <c r="B28" s="189">
        <v>30736</v>
      </c>
      <c r="C28" s="189">
        <v>38365</v>
      </c>
      <c r="D28" s="189">
        <v>43564</v>
      </c>
      <c r="E28" s="189">
        <v>81296</v>
      </c>
      <c r="F28" s="190">
        <v>86.612799559269121</v>
      </c>
    </row>
    <row r="29" spans="1:7" ht="15.6" customHeight="1">
      <c r="A29" s="188" t="s">
        <v>178</v>
      </c>
      <c r="B29" s="189">
        <v>234434</v>
      </c>
      <c r="C29" s="189">
        <v>252875</v>
      </c>
      <c r="D29" s="189">
        <v>628818</v>
      </c>
      <c r="E29" s="189">
        <v>416814</v>
      </c>
      <c r="F29" s="190">
        <v>-33.714683739969267</v>
      </c>
    </row>
    <row r="30" spans="1:7" ht="15.6" customHeight="1">
      <c r="A30" s="188" t="s">
        <v>179</v>
      </c>
      <c r="B30" s="189">
        <v>157109</v>
      </c>
      <c r="C30" s="189">
        <v>208749</v>
      </c>
      <c r="D30" s="189">
        <v>354104</v>
      </c>
      <c r="E30" s="189">
        <v>352390</v>
      </c>
      <c r="F30" s="190">
        <v>-0.48403858753360401</v>
      </c>
    </row>
    <row r="31" spans="1:7" ht="15.6" customHeight="1">
      <c r="A31" s="188" t="s">
        <v>180</v>
      </c>
      <c r="B31" s="189">
        <v>738658</v>
      </c>
      <c r="C31" s="189">
        <v>866082</v>
      </c>
      <c r="D31" s="189">
        <v>1734663</v>
      </c>
      <c r="E31" s="189">
        <v>1426499</v>
      </c>
      <c r="F31" s="190">
        <v>-17.765064453441379</v>
      </c>
    </row>
    <row r="32" spans="1:7" ht="15.6" customHeight="1">
      <c r="A32" s="188" t="s">
        <v>181</v>
      </c>
      <c r="B32" s="189">
        <v>253535</v>
      </c>
      <c r="C32" s="189">
        <v>231154</v>
      </c>
      <c r="D32" s="189">
        <v>449365</v>
      </c>
      <c r="E32" s="189">
        <v>440742</v>
      </c>
      <c r="F32" s="190">
        <v>-1.918930045731202</v>
      </c>
    </row>
    <row r="33" spans="1:6" ht="15.6" customHeight="1">
      <c r="A33" s="188" t="s">
        <v>182</v>
      </c>
      <c r="B33" s="189">
        <v>15951</v>
      </c>
      <c r="C33" s="189">
        <v>20045</v>
      </c>
      <c r="D33" s="189">
        <v>31383</v>
      </c>
      <c r="E33" s="189">
        <v>36632</v>
      </c>
      <c r="F33" s="190">
        <v>16.72561577924354</v>
      </c>
    </row>
    <row r="34" spans="1:6" ht="15.6" customHeight="1">
      <c r="A34" s="188" t="s">
        <v>183</v>
      </c>
      <c r="B34" s="189">
        <v>18032</v>
      </c>
      <c r="C34" s="189">
        <v>47154</v>
      </c>
      <c r="D34" s="189">
        <v>42734</v>
      </c>
      <c r="E34" s="189">
        <v>65365</v>
      </c>
      <c r="F34" s="190">
        <v>52.957832171104968</v>
      </c>
    </row>
    <row r="35" spans="1:6" ht="15.6" customHeight="1">
      <c r="A35" s="156" t="s">
        <v>153</v>
      </c>
      <c r="B35" s="76">
        <f>SUM(B7:B34)</f>
        <v>6083667</v>
      </c>
      <c r="C35" s="77">
        <f>SUM(C7:C34)</f>
        <v>6804325</v>
      </c>
      <c r="D35" s="76">
        <f>SUM(D7:D34)</f>
        <v>13608673</v>
      </c>
      <c r="E35" s="78">
        <f>SUM(E7:E34)</f>
        <v>12977863</v>
      </c>
      <c r="F35" s="140">
        <f>E35*100/D35-100</f>
        <v>-4.6353527636383092</v>
      </c>
    </row>
    <row r="36" spans="1:6" ht="15.6" customHeight="1">
      <c r="A36" s="73" t="s">
        <v>56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62" priority="2">
      <formula>MOD(ROW(),2)=0</formula>
    </cfRule>
  </conditionalFormatting>
  <conditionalFormatting sqref="F7:F35">
    <cfRule type="expression" dxfId="6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F05A-FB87-4449-931D-FEF415E3ED68}">
  <sheetPr codeName="Hoja1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58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14295</v>
      </c>
      <c r="C7" s="189">
        <v>20623</v>
      </c>
      <c r="D7" s="189">
        <v>44084</v>
      </c>
      <c r="E7" s="189">
        <v>35516</v>
      </c>
      <c r="F7" s="190">
        <v>-19.435622901733051</v>
      </c>
      <c r="G7" s="13"/>
    </row>
    <row r="8" spans="1:14" ht="15.6" customHeight="1">
      <c r="A8" s="188" t="s">
        <v>11</v>
      </c>
      <c r="B8" s="189">
        <v>92708</v>
      </c>
      <c r="C8" s="189">
        <v>121437</v>
      </c>
      <c r="D8" s="189">
        <v>178817</v>
      </c>
      <c r="E8" s="189">
        <v>232187</v>
      </c>
      <c r="F8" s="190">
        <v>29.846155566864439</v>
      </c>
      <c r="G8" s="6"/>
    </row>
    <row r="9" spans="1:14" ht="15.6" customHeight="1">
      <c r="A9" s="188" t="s">
        <v>8</v>
      </c>
      <c r="B9" s="189">
        <v>116222</v>
      </c>
      <c r="C9" s="189">
        <v>127542</v>
      </c>
      <c r="D9" s="189">
        <v>225569</v>
      </c>
      <c r="E9" s="189">
        <v>272061</v>
      </c>
      <c r="F9" s="190">
        <v>20.61098821203268</v>
      </c>
      <c r="G9" s="6"/>
    </row>
    <row r="10" spans="1:14" ht="15.6" customHeight="1">
      <c r="A10" s="188" t="s">
        <v>10</v>
      </c>
      <c r="B10" s="189">
        <v>70654</v>
      </c>
      <c r="C10" s="189">
        <v>123166</v>
      </c>
      <c r="D10" s="189">
        <v>154914</v>
      </c>
      <c r="E10" s="189">
        <v>225546</v>
      </c>
      <c r="F10" s="190">
        <v>45.594329757155577</v>
      </c>
    </row>
    <row r="11" spans="1:14" ht="15.6" customHeight="1">
      <c r="A11" s="188" t="s">
        <v>9</v>
      </c>
      <c r="B11" s="189">
        <v>5828141</v>
      </c>
      <c r="C11" s="189">
        <v>5151003</v>
      </c>
      <c r="D11" s="189">
        <v>11326193</v>
      </c>
      <c r="E11" s="189">
        <v>10565351</v>
      </c>
      <c r="F11" s="190">
        <v>-6.7175440150101622</v>
      </c>
    </row>
    <row r="12" spans="1:14" ht="15.6" customHeight="1">
      <c r="A12" s="188" t="s">
        <v>6</v>
      </c>
      <c r="B12" s="189">
        <v>176741</v>
      </c>
      <c r="C12" s="189">
        <v>201123</v>
      </c>
      <c r="D12" s="189">
        <v>349969</v>
      </c>
      <c r="E12" s="189">
        <v>404477</v>
      </c>
      <c r="F12" s="190">
        <v>15.57509379402175</v>
      </c>
    </row>
    <row r="13" spans="1:14" ht="15.6" customHeight="1">
      <c r="A13" s="188" t="s">
        <v>175</v>
      </c>
      <c r="B13" s="189">
        <v>1105883</v>
      </c>
      <c r="C13" s="189">
        <v>1166136</v>
      </c>
      <c r="D13" s="189">
        <v>2088236</v>
      </c>
      <c r="E13" s="189">
        <v>2230126</v>
      </c>
      <c r="F13" s="190">
        <v>6.7947300975560267</v>
      </c>
    </row>
    <row r="14" spans="1:14" ht="15.6" customHeight="1">
      <c r="A14" s="188" t="s">
        <v>148</v>
      </c>
      <c r="B14" s="189">
        <v>4048361</v>
      </c>
      <c r="C14" s="189">
        <v>3918416</v>
      </c>
      <c r="D14" s="189">
        <v>7893716</v>
      </c>
      <c r="E14" s="189">
        <v>7585868</v>
      </c>
      <c r="F14" s="190">
        <v>-3.899912284657816</v>
      </c>
    </row>
    <row r="15" spans="1:14" ht="15.6" customHeight="1">
      <c r="A15" s="188" t="s">
        <v>145</v>
      </c>
      <c r="B15" s="189">
        <v>558084</v>
      </c>
      <c r="C15" s="189">
        <v>716389</v>
      </c>
      <c r="D15" s="189">
        <v>1127747</v>
      </c>
      <c r="E15" s="189">
        <v>1302014</v>
      </c>
      <c r="F15" s="190">
        <v>15.452668018624751</v>
      </c>
    </row>
    <row r="16" spans="1:14" ht="15.6" customHeight="1">
      <c r="A16" s="188" t="s">
        <v>144</v>
      </c>
      <c r="B16" s="189">
        <v>59262</v>
      </c>
      <c r="C16" s="189">
        <v>67437</v>
      </c>
      <c r="D16" s="189">
        <v>116275</v>
      </c>
      <c r="E16" s="189">
        <v>149216</v>
      </c>
      <c r="F16" s="190">
        <v>28.330251558804552</v>
      </c>
      <c r="G16" s="1"/>
    </row>
    <row r="17" spans="1:7" ht="15.6" customHeight="1">
      <c r="A17" s="188" t="s">
        <v>150</v>
      </c>
      <c r="B17" s="189">
        <v>85679</v>
      </c>
      <c r="C17" s="189">
        <v>99868</v>
      </c>
      <c r="D17" s="189">
        <v>152762</v>
      </c>
      <c r="E17" s="189">
        <v>186012</v>
      </c>
      <c r="F17" s="190">
        <v>21.76588418585774</v>
      </c>
      <c r="G17" s="2"/>
    </row>
    <row r="18" spans="1:7" ht="15.6" customHeight="1">
      <c r="A18" s="188" t="s">
        <v>147</v>
      </c>
      <c r="B18" s="189">
        <v>47190</v>
      </c>
      <c r="C18" s="189">
        <v>47594</v>
      </c>
      <c r="D18" s="189">
        <v>94811</v>
      </c>
      <c r="E18" s="189">
        <v>98832</v>
      </c>
      <c r="F18" s="190">
        <v>4.2410690742635353</v>
      </c>
    </row>
    <row r="19" spans="1:7" ht="15.6" customHeight="1">
      <c r="A19" s="188" t="s">
        <v>143</v>
      </c>
      <c r="B19" s="189">
        <v>36868</v>
      </c>
      <c r="C19" s="189">
        <v>51041</v>
      </c>
      <c r="D19" s="189">
        <v>93877</v>
      </c>
      <c r="E19" s="189">
        <v>102278</v>
      </c>
      <c r="F19" s="190">
        <v>8.9489438307572726</v>
      </c>
    </row>
    <row r="20" spans="1:7" ht="15.6" customHeight="1">
      <c r="A20" s="188" t="s">
        <v>142</v>
      </c>
      <c r="B20" s="189">
        <v>112226</v>
      </c>
      <c r="C20" s="189">
        <v>122118</v>
      </c>
      <c r="D20" s="189">
        <v>251136</v>
      </c>
      <c r="E20" s="189">
        <v>232575</v>
      </c>
      <c r="F20" s="190">
        <v>-7.3908161314984682</v>
      </c>
    </row>
    <row r="21" spans="1:7" ht="15.6" customHeight="1">
      <c r="A21" s="188" t="s">
        <v>149</v>
      </c>
      <c r="B21" s="189">
        <v>135567</v>
      </c>
      <c r="C21" s="189">
        <v>113796</v>
      </c>
      <c r="D21" s="189">
        <v>259135</v>
      </c>
      <c r="E21" s="189">
        <v>235329</v>
      </c>
      <c r="F21" s="190">
        <v>-9.1867173481004158</v>
      </c>
    </row>
    <row r="22" spans="1:7" ht="15.6" customHeight="1">
      <c r="A22" s="188" t="s">
        <v>146</v>
      </c>
      <c r="B22" s="189">
        <v>1476650</v>
      </c>
      <c r="C22" s="189">
        <v>1439400</v>
      </c>
      <c r="D22" s="189">
        <v>3126634</v>
      </c>
      <c r="E22" s="189">
        <v>3383171</v>
      </c>
      <c r="F22" s="190">
        <v>8.2048938251167272</v>
      </c>
    </row>
    <row r="23" spans="1:7" ht="15.6" customHeight="1">
      <c r="A23" s="188" t="s">
        <v>165</v>
      </c>
      <c r="B23" s="189">
        <v>78812</v>
      </c>
      <c r="C23" s="189">
        <v>215017</v>
      </c>
      <c r="D23" s="189">
        <v>157925</v>
      </c>
      <c r="E23" s="189">
        <v>505948</v>
      </c>
      <c r="F23" s="190">
        <v>220.37232863701129</v>
      </c>
    </row>
    <row r="24" spans="1:7" ht="15.6" customHeight="1">
      <c r="A24" s="188" t="s">
        <v>141</v>
      </c>
      <c r="B24" s="189">
        <v>87585</v>
      </c>
      <c r="C24" s="189">
        <v>86846</v>
      </c>
      <c r="D24" s="189">
        <v>171739</v>
      </c>
      <c r="E24" s="189">
        <v>173127</v>
      </c>
      <c r="F24" s="190">
        <v>0.8082031454707419</v>
      </c>
    </row>
    <row r="25" spans="1:7" ht="15.6" customHeight="1">
      <c r="A25" s="188" t="s">
        <v>140</v>
      </c>
      <c r="B25" s="189">
        <v>38133</v>
      </c>
      <c r="C25" s="189">
        <v>37783</v>
      </c>
      <c r="D25" s="189">
        <v>74159</v>
      </c>
      <c r="E25" s="189">
        <v>77484</v>
      </c>
      <c r="F25" s="190">
        <v>4.4836095416604849</v>
      </c>
    </row>
    <row r="26" spans="1:7" ht="15.6" customHeight="1">
      <c r="A26" s="188" t="s">
        <v>152</v>
      </c>
      <c r="B26" s="189">
        <v>52594</v>
      </c>
      <c r="C26" s="189">
        <v>58268</v>
      </c>
      <c r="D26" s="189">
        <v>103267</v>
      </c>
      <c r="E26" s="189">
        <v>124287</v>
      </c>
      <c r="F26" s="190">
        <v>20.355002081981649</v>
      </c>
    </row>
    <row r="27" spans="1:7" ht="15.6" customHeight="1">
      <c r="A27" s="188" t="s">
        <v>173</v>
      </c>
      <c r="B27" s="189">
        <v>227434</v>
      </c>
      <c r="C27" s="189">
        <v>250640</v>
      </c>
      <c r="D27" s="189">
        <v>403564</v>
      </c>
      <c r="E27" s="189">
        <v>365817</v>
      </c>
      <c r="F27" s="190">
        <v>-9.3534111070363082</v>
      </c>
    </row>
    <row r="28" spans="1:7" ht="15.6" customHeight="1">
      <c r="A28" s="188" t="s">
        <v>177</v>
      </c>
      <c r="B28" s="189">
        <v>717992</v>
      </c>
      <c r="C28" s="189">
        <v>879966</v>
      </c>
      <c r="D28" s="189">
        <v>1455520</v>
      </c>
      <c r="E28" s="189">
        <v>1699477</v>
      </c>
      <c r="F28" s="190">
        <v>16.760814004616901</v>
      </c>
    </row>
    <row r="29" spans="1:7" ht="15.6" customHeight="1">
      <c r="A29" s="188" t="s">
        <v>178</v>
      </c>
      <c r="B29" s="189">
        <v>287147</v>
      </c>
      <c r="C29" s="189">
        <v>314431</v>
      </c>
      <c r="D29" s="189">
        <v>557159</v>
      </c>
      <c r="E29" s="189">
        <v>539295</v>
      </c>
      <c r="F29" s="190">
        <v>-3.206266074854752</v>
      </c>
    </row>
    <row r="30" spans="1:7" ht="15.6" customHeight="1">
      <c r="A30" s="188" t="s">
        <v>179</v>
      </c>
      <c r="B30" s="189">
        <v>126907</v>
      </c>
      <c r="C30" s="189">
        <v>154471</v>
      </c>
      <c r="D30" s="189">
        <v>259559</v>
      </c>
      <c r="E30" s="189">
        <v>289041</v>
      </c>
      <c r="F30" s="190">
        <v>11.358496526801231</v>
      </c>
    </row>
    <row r="31" spans="1:7" ht="15.6" customHeight="1">
      <c r="A31" s="188" t="s">
        <v>180</v>
      </c>
      <c r="B31" s="189">
        <v>72026</v>
      </c>
      <c r="C31" s="189">
        <v>154883</v>
      </c>
      <c r="D31" s="189">
        <v>217118</v>
      </c>
      <c r="E31" s="189">
        <v>307673</v>
      </c>
      <c r="F31" s="190">
        <v>41.707734964397247</v>
      </c>
    </row>
    <row r="32" spans="1:7" ht="15.6" customHeight="1">
      <c r="A32" s="188" t="s">
        <v>181</v>
      </c>
      <c r="B32" s="189">
        <v>5505300</v>
      </c>
      <c r="C32" s="189">
        <v>5879883</v>
      </c>
      <c r="D32" s="189">
        <v>11083615</v>
      </c>
      <c r="E32" s="189">
        <v>11422273</v>
      </c>
      <c r="F32" s="190">
        <v>3.0554832516286439</v>
      </c>
    </row>
    <row r="33" spans="1:6" ht="15.6" customHeight="1">
      <c r="A33" s="188" t="s">
        <v>182</v>
      </c>
      <c r="B33" s="189">
        <v>382157</v>
      </c>
      <c r="C33" s="189">
        <v>390879</v>
      </c>
      <c r="D33" s="189">
        <v>709984</v>
      </c>
      <c r="E33" s="189">
        <v>694057</v>
      </c>
      <c r="F33" s="190">
        <v>-2.243289989633567</v>
      </c>
    </row>
    <row r="34" spans="1:6" ht="15.6" customHeight="1">
      <c r="A34" s="188" t="s">
        <v>183</v>
      </c>
      <c r="B34" s="189">
        <v>60641</v>
      </c>
      <c r="C34" s="189">
        <v>64641</v>
      </c>
      <c r="D34" s="189">
        <v>127063</v>
      </c>
      <c r="E34" s="189">
        <v>127948</v>
      </c>
      <c r="F34" s="190">
        <v>0.69650488340430172</v>
      </c>
    </row>
    <row r="35" spans="1:6" ht="15.6" customHeight="1">
      <c r="A35" s="156" t="s">
        <v>153</v>
      </c>
      <c r="B35" s="76">
        <f>SUM(B7:B34)</f>
        <v>21601259</v>
      </c>
      <c r="C35" s="77">
        <f>SUM(C7:C34)</f>
        <v>21974797</v>
      </c>
      <c r="D35" s="76">
        <f>SUM(D7:D34)</f>
        <v>42804547</v>
      </c>
      <c r="E35" s="78">
        <f>SUM(E7:E34)</f>
        <v>43566986</v>
      </c>
      <c r="F35" s="177">
        <f>E35*100/D35-100</f>
        <v>1.7812102999244388</v>
      </c>
    </row>
    <row r="36" spans="1:6" ht="15.6" customHeight="1">
      <c r="A36" s="73" t="s">
        <v>52</v>
      </c>
      <c r="B36" s="72"/>
      <c r="D36" s="72"/>
      <c r="E36" s="23"/>
    </row>
  </sheetData>
  <mergeCells count="3">
    <mergeCell ref="B5:C5"/>
    <mergeCell ref="D5:F5"/>
    <mergeCell ref="A5:A6"/>
  </mergeCells>
  <conditionalFormatting sqref="A7:F34">
    <cfRule type="expression" dxfId="60" priority="2">
      <formula>MOD(ROW(),2)=0</formula>
    </cfRule>
  </conditionalFormatting>
  <conditionalFormatting sqref="F7:F35">
    <cfRule type="expression" dxfId="5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D916-8B63-4002-A1F8-B3D756F4C0CE}">
  <sheetPr codeName="Hoja1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59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13</v>
      </c>
      <c r="F7" s="190" t="s">
        <v>151</v>
      </c>
      <c r="G7" s="13"/>
    </row>
    <row r="8" spans="1:14" ht="15.6" customHeight="1">
      <c r="A8" s="188" t="s">
        <v>11</v>
      </c>
      <c r="B8" s="189">
        <v>89148</v>
      </c>
      <c r="C8" s="189">
        <v>106820</v>
      </c>
      <c r="D8" s="189">
        <v>166389</v>
      </c>
      <c r="E8" s="189">
        <v>210885</v>
      </c>
      <c r="F8" s="190">
        <v>26.742152425941612</v>
      </c>
      <c r="G8" s="6"/>
    </row>
    <row r="9" spans="1:14" ht="15.6" customHeight="1">
      <c r="A9" s="188" t="s">
        <v>8</v>
      </c>
      <c r="B9" s="189">
        <v>18881</v>
      </c>
      <c r="C9" s="189">
        <v>21064</v>
      </c>
      <c r="D9" s="189">
        <v>34488</v>
      </c>
      <c r="E9" s="189">
        <v>48059</v>
      </c>
      <c r="F9" s="190">
        <v>39.349918812340519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4745483</v>
      </c>
      <c r="C11" s="189">
        <v>4005562</v>
      </c>
      <c r="D11" s="189">
        <v>9181398</v>
      </c>
      <c r="E11" s="189">
        <v>8289197</v>
      </c>
      <c r="F11" s="190">
        <v>-9.7174852892772918</v>
      </c>
    </row>
    <row r="12" spans="1:14" ht="15.6" customHeight="1">
      <c r="A12" s="188" t="s">
        <v>6</v>
      </c>
      <c r="B12" s="189">
        <v>124116</v>
      </c>
      <c r="C12" s="189">
        <v>131931</v>
      </c>
      <c r="D12" s="189">
        <v>244066</v>
      </c>
      <c r="E12" s="189">
        <v>261051</v>
      </c>
      <c r="F12" s="190">
        <v>6.9591831717650194</v>
      </c>
    </row>
    <row r="13" spans="1:14" ht="15.6" customHeight="1">
      <c r="A13" s="188" t="s">
        <v>175</v>
      </c>
      <c r="B13" s="189">
        <v>25167</v>
      </c>
      <c r="C13" s="189">
        <v>21151</v>
      </c>
      <c r="D13" s="189">
        <v>46209</v>
      </c>
      <c r="E13" s="189">
        <v>42635</v>
      </c>
      <c r="F13" s="190">
        <v>-7.7344240299508726</v>
      </c>
    </row>
    <row r="14" spans="1:14" ht="15.6" customHeight="1">
      <c r="A14" s="188" t="s">
        <v>148</v>
      </c>
      <c r="B14" s="189">
        <v>3148480</v>
      </c>
      <c r="C14" s="189">
        <v>3012377</v>
      </c>
      <c r="D14" s="189">
        <v>6160668</v>
      </c>
      <c r="E14" s="189">
        <v>5872103</v>
      </c>
      <c r="F14" s="190">
        <v>-4.6839888142000206</v>
      </c>
    </row>
    <row r="15" spans="1:14" ht="15.6" customHeight="1">
      <c r="A15" s="188" t="s">
        <v>145</v>
      </c>
      <c r="B15" s="189">
        <v>377957</v>
      </c>
      <c r="C15" s="189">
        <v>409409</v>
      </c>
      <c r="D15" s="189">
        <v>778240</v>
      </c>
      <c r="E15" s="189">
        <v>740116</v>
      </c>
      <c r="F15" s="190">
        <v>-4.8987458881578902</v>
      </c>
    </row>
    <row r="16" spans="1:14" ht="15.6" customHeight="1">
      <c r="A16" s="188" t="s">
        <v>144</v>
      </c>
      <c r="B16" s="189">
        <v>41680</v>
      </c>
      <c r="C16" s="189">
        <v>31623</v>
      </c>
      <c r="D16" s="189">
        <v>80742</v>
      </c>
      <c r="E16" s="189">
        <v>88216</v>
      </c>
      <c r="F16" s="190">
        <v>9.2566446211389319</v>
      </c>
      <c r="G16" s="1"/>
    </row>
    <row r="17" spans="1:7" ht="15.6" customHeight="1">
      <c r="A17" s="188" t="s">
        <v>150</v>
      </c>
      <c r="B17" s="189">
        <v>79475</v>
      </c>
      <c r="C17" s="189">
        <v>99426</v>
      </c>
      <c r="D17" s="189">
        <v>145256</v>
      </c>
      <c r="E17" s="189">
        <v>185229</v>
      </c>
      <c r="F17" s="190">
        <v>27.519000936278019</v>
      </c>
      <c r="G17" s="2"/>
    </row>
    <row r="18" spans="1:7" ht="15.6" customHeight="1">
      <c r="A18" s="188" t="s">
        <v>147</v>
      </c>
      <c r="B18" s="189">
        <v>5765</v>
      </c>
      <c r="C18" s="189">
        <v>5216</v>
      </c>
      <c r="D18" s="189">
        <v>12293</v>
      </c>
      <c r="E18" s="189">
        <v>10970</v>
      </c>
      <c r="F18" s="190">
        <v>-10.76222240299357</v>
      </c>
    </row>
    <row r="19" spans="1:7" ht="15.6" customHeight="1">
      <c r="A19" s="188" t="s">
        <v>143</v>
      </c>
      <c r="B19" s="189">
        <v>8236</v>
      </c>
      <c r="C19" s="189">
        <v>12477</v>
      </c>
      <c r="D19" s="189">
        <v>18655</v>
      </c>
      <c r="E19" s="189">
        <v>21732</v>
      </c>
      <c r="F19" s="190">
        <v>16.494237469847221</v>
      </c>
    </row>
    <row r="20" spans="1:7" ht="15.6" customHeight="1">
      <c r="A20" s="188" t="s">
        <v>142</v>
      </c>
      <c r="B20" s="189">
        <v>75962</v>
      </c>
      <c r="C20" s="189">
        <v>83966</v>
      </c>
      <c r="D20" s="189">
        <v>143894</v>
      </c>
      <c r="E20" s="189">
        <v>162130</v>
      </c>
      <c r="F20" s="190">
        <v>12.67321778531419</v>
      </c>
    </row>
    <row r="21" spans="1:7" ht="15.6" customHeight="1">
      <c r="A21" s="188" t="s">
        <v>149</v>
      </c>
      <c r="B21" s="189">
        <v>67695</v>
      </c>
      <c r="C21" s="189">
        <v>63800</v>
      </c>
      <c r="D21" s="189">
        <v>124088</v>
      </c>
      <c r="E21" s="189">
        <v>125616</v>
      </c>
      <c r="F21" s="190">
        <v>1.2313841789697619</v>
      </c>
    </row>
    <row r="22" spans="1:7" ht="15.6" customHeight="1">
      <c r="A22" s="188" t="s">
        <v>146</v>
      </c>
      <c r="B22" s="189">
        <v>1095182</v>
      </c>
      <c r="C22" s="189">
        <v>1011770</v>
      </c>
      <c r="D22" s="189">
        <v>2333977</v>
      </c>
      <c r="E22" s="189">
        <v>2485581</v>
      </c>
      <c r="F22" s="190">
        <v>6.4955224494500214</v>
      </c>
    </row>
    <row r="23" spans="1:7" ht="15.6" customHeight="1">
      <c r="A23" s="188" t="s">
        <v>165</v>
      </c>
      <c r="B23" s="189">
        <v>17268</v>
      </c>
      <c r="C23" s="189">
        <v>181241</v>
      </c>
      <c r="D23" s="189">
        <v>34784</v>
      </c>
      <c r="E23" s="189">
        <v>437535</v>
      </c>
      <c r="F23" s="190">
        <v>1157.86281048758</v>
      </c>
    </row>
    <row r="24" spans="1:7" ht="15.6" customHeight="1">
      <c r="A24" s="188" t="s">
        <v>141</v>
      </c>
      <c r="B24" s="189">
        <v>31941</v>
      </c>
      <c r="C24" s="189">
        <v>37183</v>
      </c>
      <c r="D24" s="189">
        <v>65078</v>
      </c>
      <c r="E24" s="189">
        <v>72196</v>
      </c>
      <c r="F24" s="190">
        <v>10.93764405789975</v>
      </c>
    </row>
    <row r="25" spans="1:7" ht="15.6" customHeight="1">
      <c r="A25" s="188" t="s">
        <v>140</v>
      </c>
      <c r="B25" s="189">
        <v>3077</v>
      </c>
      <c r="C25" s="189">
        <v>2225</v>
      </c>
      <c r="D25" s="189">
        <v>6571</v>
      </c>
      <c r="E25" s="189">
        <v>5631</v>
      </c>
      <c r="F25" s="190">
        <v>-14.305280779181251</v>
      </c>
    </row>
    <row r="26" spans="1:7" ht="15.6" customHeight="1">
      <c r="A26" s="188" t="s">
        <v>152</v>
      </c>
      <c r="B26" s="189">
        <v>248</v>
      </c>
      <c r="C26" s="189">
        <v>9</v>
      </c>
      <c r="D26" s="189">
        <v>448</v>
      </c>
      <c r="E26" s="189">
        <v>36</v>
      </c>
      <c r="F26" s="190">
        <v>-91.964285714285708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356445</v>
      </c>
      <c r="C28" s="189">
        <v>467771</v>
      </c>
      <c r="D28" s="189">
        <v>669335</v>
      </c>
      <c r="E28" s="189">
        <v>818940</v>
      </c>
      <c r="F28" s="190">
        <v>22.35128896591392</v>
      </c>
    </row>
    <row r="29" spans="1:7" ht="15.6" customHeight="1">
      <c r="A29" s="188" t="s">
        <v>178</v>
      </c>
      <c r="B29" s="189">
        <v>86774</v>
      </c>
      <c r="C29" s="189">
        <v>102822</v>
      </c>
      <c r="D29" s="189">
        <v>169670</v>
      </c>
      <c r="E29" s="189">
        <v>208450</v>
      </c>
      <c r="F29" s="190">
        <v>22.856132492485411</v>
      </c>
    </row>
    <row r="30" spans="1:7" ht="15.6" customHeight="1">
      <c r="A30" s="188" t="s">
        <v>179</v>
      </c>
      <c r="B30" s="189">
        <v>81793</v>
      </c>
      <c r="C30" s="189">
        <v>89348</v>
      </c>
      <c r="D30" s="189">
        <v>170323</v>
      </c>
      <c r="E30" s="189">
        <v>181712</v>
      </c>
      <c r="F30" s="190">
        <v>6.6867070213652937</v>
      </c>
    </row>
    <row r="31" spans="1:7" ht="15.6" customHeight="1">
      <c r="A31" s="188" t="s">
        <v>180</v>
      </c>
      <c r="B31" s="189">
        <v>5933</v>
      </c>
      <c r="C31" s="189">
        <v>14475</v>
      </c>
      <c r="D31" s="189">
        <v>16181</v>
      </c>
      <c r="E31" s="189">
        <v>21706</v>
      </c>
      <c r="F31" s="190">
        <v>34.144984858784987</v>
      </c>
    </row>
    <row r="32" spans="1:7" ht="15.6" customHeight="1">
      <c r="A32" s="188" t="s">
        <v>181</v>
      </c>
      <c r="B32" s="189">
        <v>4281242</v>
      </c>
      <c r="C32" s="189">
        <v>4684977</v>
      </c>
      <c r="D32" s="189">
        <v>8646604</v>
      </c>
      <c r="E32" s="189">
        <v>9061183</v>
      </c>
      <c r="F32" s="190">
        <v>4.7947032152738842</v>
      </c>
    </row>
    <row r="33" spans="1:6" ht="15.6" customHeight="1">
      <c r="A33" s="188" t="s">
        <v>182</v>
      </c>
      <c r="B33" s="189">
        <v>192167</v>
      </c>
      <c r="C33" s="189">
        <v>237730</v>
      </c>
      <c r="D33" s="189">
        <v>369126</v>
      </c>
      <c r="E33" s="189">
        <v>435249</v>
      </c>
      <c r="F33" s="190">
        <v>17.913395425952121</v>
      </c>
    </row>
    <row r="34" spans="1:6" ht="15.6" customHeight="1">
      <c r="A34" s="188" t="s">
        <v>183</v>
      </c>
      <c r="B34" s="189">
        <v>22595</v>
      </c>
      <c r="C34" s="189">
        <v>20315</v>
      </c>
      <c r="D34" s="189">
        <v>45213</v>
      </c>
      <c r="E34" s="189">
        <v>41557</v>
      </c>
      <c r="F34" s="190">
        <v>-8.0861699068851891</v>
      </c>
    </row>
    <row r="35" spans="1:6" ht="15.6" customHeight="1">
      <c r="A35" s="156" t="s">
        <v>153</v>
      </c>
      <c r="B35" s="76">
        <f>SUM(B7:B34)</f>
        <v>14982710</v>
      </c>
      <c r="C35" s="77">
        <f>SUM(C7:C34)</f>
        <v>14854688</v>
      </c>
      <c r="D35" s="178">
        <f>SUM(D7:D34)</f>
        <v>29663696</v>
      </c>
      <c r="E35" s="78">
        <f>SUM(E7:E34)</f>
        <v>29827728</v>
      </c>
      <c r="F35" s="140">
        <f>E35*100/D35-100</f>
        <v>0.55297222571320503</v>
      </c>
    </row>
    <row r="36" spans="1:6" ht="15.6" customHeight="1">
      <c r="A36" s="73" t="s">
        <v>52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58" priority="2">
      <formula>MOD(ROW(),2)=0</formula>
    </cfRule>
  </conditionalFormatting>
  <conditionalFormatting sqref="F7:F35">
    <cfRule type="expression" dxfId="5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0B57-87C7-4EF7-9C0D-3D1AAEE275CF}">
  <sheetPr codeName="Hoja12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60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1002.014</v>
      </c>
      <c r="C7" s="189">
        <v>1470.1579999999999</v>
      </c>
      <c r="D7" s="189">
        <v>2150.9259999999999</v>
      </c>
      <c r="E7" s="189">
        <v>2322.0520000000001</v>
      </c>
      <c r="F7" s="190">
        <v>7.9559222400026632</v>
      </c>
      <c r="G7" s="37"/>
    </row>
    <row r="8" spans="1:14" ht="15.6" customHeight="1">
      <c r="A8" s="188" t="s">
        <v>11</v>
      </c>
      <c r="B8" s="189">
        <v>37.694000000000003</v>
      </c>
      <c r="C8" s="189">
        <v>0</v>
      </c>
      <c r="D8" s="189">
        <v>93.183000000000007</v>
      </c>
      <c r="E8" s="189">
        <v>0</v>
      </c>
      <c r="F8" s="190">
        <v>-100</v>
      </c>
      <c r="G8" s="6"/>
    </row>
    <row r="9" spans="1:14" ht="15.6" customHeight="1">
      <c r="A9" s="188" t="s">
        <v>8</v>
      </c>
      <c r="B9" s="189">
        <v>174.661</v>
      </c>
      <c r="C9" s="189">
        <v>189.90100000000001</v>
      </c>
      <c r="D9" s="189">
        <v>403.166</v>
      </c>
      <c r="E9" s="189">
        <v>384.03800000000001</v>
      </c>
      <c r="F9" s="190">
        <v>-4.7444476964823394</v>
      </c>
      <c r="G9" s="6"/>
    </row>
    <row r="10" spans="1:14" ht="15.6" customHeight="1">
      <c r="A10" s="188" t="s">
        <v>10</v>
      </c>
      <c r="B10" s="189">
        <v>505.32100000000003</v>
      </c>
      <c r="C10" s="189">
        <v>430.15000000000009</v>
      </c>
      <c r="D10" s="189">
        <v>951.46699999999998</v>
      </c>
      <c r="E10" s="189">
        <v>827.02800000000002</v>
      </c>
      <c r="F10" s="190">
        <v>-13.07864592255957</v>
      </c>
    </row>
    <row r="11" spans="1:14" ht="15.6" customHeight="1">
      <c r="A11" s="188" t="s">
        <v>9</v>
      </c>
      <c r="B11" s="189">
        <v>72.429000000000002</v>
      </c>
      <c r="C11" s="189">
        <v>95.906999999999996</v>
      </c>
      <c r="D11" s="189">
        <v>159.96600000000001</v>
      </c>
      <c r="E11" s="189">
        <v>199.95599999999999</v>
      </c>
      <c r="F11" s="190">
        <v>24.99906230073891</v>
      </c>
    </row>
    <row r="12" spans="1:14" ht="15.6" customHeight="1">
      <c r="A12" s="188" t="s">
        <v>6</v>
      </c>
      <c r="B12" s="189">
        <v>728.08399999999995</v>
      </c>
      <c r="C12" s="189">
        <v>797</v>
      </c>
      <c r="D12" s="189">
        <v>1444.713</v>
      </c>
      <c r="E12" s="189">
        <v>1516.4159999999999</v>
      </c>
      <c r="F12" s="190">
        <v>4.9631310855512538</v>
      </c>
    </row>
    <row r="13" spans="1:14" ht="15.6" customHeight="1">
      <c r="A13" s="188" t="s">
        <v>175</v>
      </c>
      <c r="B13" s="189">
        <v>83.832999999999998</v>
      </c>
      <c r="C13" s="189">
        <v>136.07900000000001</v>
      </c>
      <c r="D13" s="189">
        <v>163.57</v>
      </c>
      <c r="E13" s="189">
        <v>214.11199999999999</v>
      </c>
      <c r="F13" s="190">
        <v>30.899309164272179</v>
      </c>
    </row>
    <row r="14" spans="1:14" ht="15.6" customHeight="1">
      <c r="A14" s="188" t="s">
        <v>148</v>
      </c>
      <c r="B14" s="189">
        <v>95.307000000000002</v>
      </c>
      <c r="C14" s="189">
        <v>91.22</v>
      </c>
      <c r="D14" s="189">
        <v>245.51499999999999</v>
      </c>
      <c r="E14" s="189">
        <v>237.66800000000001</v>
      </c>
      <c r="F14" s="190">
        <v>-3.196138728794566</v>
      </c>
    </row>
    <row r="15" spans="1:14" ht="15.6" customHeight="1">
      <c r="A15" s="188" t="s">
        <v>145</v>
      </c>
      <c r="B15" s="189">
        <v>0</v>
      </c>
      <c r="C15" s="189">
        <v>0</v>
      </c>
      <c r="D15" s="189">
        <v>0</v>
      </c>
      <c r="E15" s="189">
        <v>0</v>
      </c>
      <c r="F15" s="190" t="s">
        <v>151</v>
      </c>
    </row>
    <row r="16" spans="1:14" ht="15.6" customHeight="1">
      <c r="A16" s="188" t="s">
        <v>144</v>
      </c>
      <c r="B16" s="189">
        <v>31.814</v>
      </c>
      <c r="C16" s="189">
        <v>22.888000000000002</v>
      </c>
      <c r="D16" s="189">
        <v>57.177999999999997</v>
      </c>
      <c r="E16" s="189">
        <v>29.539000000000001</v>
      </c>
      <c r="F16" s="190">
        <v>-48.338521809087418</v>
      </c>
      <c r="G16" s="1"/>
    </row>
    <row r="17" spans="1:7" ht="15.6" customHeight="1">
      <c r="A17" s="188" t="s">
        <v>150</v>
      </c>
      <c r="B17" s="189">
        <v>321.94</v>
      </c>
      <c r="C17" s="189">
        <v>216.94800000000001</v>
      </c>
      <c r="D17" s="189">
        <v>592.27800000000002</v>
      </c>
      <c r="E17" s="189">
        <v>310.77800000000002</v>
      </c>
      <c r="F17" s="190">
        <v>-47.528356616318682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9.9789999999999992</v>
      </c>
      <c r="C19" s="189">
        <v>27.084</v>
      </c>
      <c r="D19" s="189">
        <v>20.818999999999999</v>
      </c>
      <c r="E19" s="189">
        <v>42.335000000000001</v>
      </c>
      <c r="F19" s="190">
        <v>103.34790335750991</v>
      </c>
    </row>
    <row r="20" spans="1:7" ht="15.6" customHeight="1">
      <c r="A20" s="188" t="s">
        <v>142</v>
      </c>
      <c r="B20" s="189">
        <v>158.41300000000001</v>
      </c>
      <c r="C20" s="189">
        <v>57.095999999999997</v>
      </c>
      <c r="D20" s="189">
        <v>320.988</v>
      </c>
      <c r="E20" s="189">
        <v>167.779</v>
      </c>
      <c r="F20" s="190">
        <v>-47.730444751828728</v>
      </c>
    </row>
    <row r="21" spans="1:7" ht="15.6" customHeight="1">
      <c r="A21" s="188" t="s">
        <v>149</v>
      </c>
      <c r="B21" s="189">
        <v>9.7670000000000012</v>
      </c>
      <c r="C21" s="189">
        <v>10.169</v>
      </c>
      <c r="D21" s="189">
        <v>20.047999999999998</v>
      </c>
      <c r="E21" s="189">
        <v>21.047000000000001</v>
      </c>
      <c r="F21" s="190">
        <v>4.9830407023144554</v>
      </c>
    </row>
    <row r="22" spans="1:7" ht="15.6" customHeight="1">
      <c r="A22" s="188" t="s">
        <v>146</v>
      </c>
      <c r="B22" s="189">
        <v>17.076000000000001</v>
      </c>
      <c r="C22" s="189">
        <v>22.263000000000002</v>
      </c>
      <c r="D22" s="189">
        <v>26.934999999999999</v>
      </c>
      <c r="E22" s="189">
        <v>41.853000000000002</v>
      </c>
      <c r="F22" s="190">
        <v>55.385186560237628</v>
      </c>
    </row>
    <row r="23" spans="1:7" ht="15.6" customHeight="1">
      <c r="A23" s="188" t="s">
        <v>165</v>
      </c>
      <c r="B23" s="189">
        <v>3.6720000000000002</v>
      </c>
      <c r="C23" s="189">
        <v>1.38</v>
      </c>
      <c r="D23" s="189">
        <v>62.134999999999998</v>
      </c>
      <c r="E23" s="189">
        <v>1.9690000000000001</v>
      </c>
      <c r="F23" s="190">
        <v>-96.831093586545421</v>
      </c>
    </row>
    <row r="24" spans="1:7" ht="15.6" customHeight="1">
      <c r="A24" s="188" t="s">
        <v>141</v>
      </c>
      <c r="B24" s="189">
        <v>151.43700000000001</v>
      </c>
      <c r="C24" s="189">
        <v>162.608</v>
      </c>
      <c r="D24" s="189">
        <v>359.9</v>
      </c>
      <c r="E24" s="189">
        <v>324.762</v>
      </c>
      <c r="F24" s="190">
        <v>-9.7632675743261927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48.066000000000003</v>
      </c>
      <c r="C26" s="189">
        <v>34.947000000000003</v>
      </c>
      <c r="D26" s="189">
        <v>153.69800000000001</v>
      </c>
      <c r="E26" s="189">
        <v>111.322</v>
      </c>
      <c r="F26" s="190">
        <v>-27.570950825645081</v>
      </c>
    </row>
    <row r="27" spans="1:7" ht="15.6" customHeight="1">
      <c r="A27" s="188" t="s">
        <v>173</v>
      </c>
      <c r="B27" s="189">
        <v>1193.194</v>
      </c>
      <c r="C27" s="189">
        <v>1070.336</v>
      </c>
      <c r="D27" s="189">
        <v>2291.444</v>
      </c>
      <c r="E27" s="189">
        <v>2271.3090000000002</v>
      </c>
      <c r="F27" s="190">
        <v>-0.87870355985134552</v>
      </c>
    </row>
    <row r="28" spans="1:7" ht="15.6" customHeight="1">
      <c r="A28" s="188" t="s">
        <v>177</v>
      </c>
      <c r="B28" s="189">
        <v>99.174000000000007</v>
      </c>
      <c r="C28" s="189">
        <v>14.042</v>
      </c>
      <c r="D28" s="189">
        <v>332.49400000000003</v>
      </c>
      <c r="E28" s="189">
        <v>208.60499999999999</v>
      </c>
      <c r="F28" s="190">
        <v>-37.26052199438184</v>
      </c>
    </row>
    <row r="29" spans="1:7" ht="15.6" customHeight="1">
      <c r="A29" s="188" t="s">
        <v>178</v>
      </c>
      <c r="B29" s="189">
        <v>195.852</v>
      </c>
      <c r="C29" s="189">
        <v>149.874</v>
      </c>
      <c r="D29" s="189">
        <v>473.59899999999999</v>
      </c>
      <c r="E29" s="189">
        <v>372.30999999999989</v>
      </c>
      <c r="F29" s="190">
        <v>-21.38708063150473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111.021</v>
      </c>
      <c r="C31" s="189">
        <v>90.459000000000003</v>
      </c>
      <c r="D31" s="189">
        <v>186.22200000000001</v>
      </c>
      <c r="E31" s="189">
        <v>171.233</v>
      </c>
      <c r="F31" s="190">
        <v>-8.0489952851972504</v>
      </c>
    </row>
    <row r="32" spans="1:7" ht="15.6" customHeight="1">
      <c r="A32" s="188" t="s">
        <v>181</v>
      </c>
      <c r="B32" s="189">
        <v>174.35900000000001</v>
      </c>
      <c r="C32" s="189">
        <v>217.376</v>
      </c>
      <c r="D32" s="189">
        <v>406.59600000000012</v>
      </c>
      <c r="E32" s="189">
        <v>296.05700000000002</v>
      </c>
      <c r="F32" s="190">
        <v>-27.186445513482681</v>
      </c>
    </row>
    <row r="33" spans="1:6" ht="15.6" customHeight="1">
      <c r="A33" s="188" t="s">
        <v>182</v>
      </c>
      <c r="B33" s="189">
        <v>2315.2190000000001</v>
      </c>
      <c r="C33" s="189">
        <v>2201.2069999999999</v>
      </c>
      <c r="D33" s="189">
        <v>4476.59</v>
      </c>
      <c r="E33" s="189">
        <v>3974.9609999999998</v>
      </c>
      <c r="F33" s="190">
        <v>-11.205605159284181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7540.3259999999991</v>
      </c>
      <c r="C35" s="77">
        <f>SUM(C7:C34)</f>
        <v>7509.0920000000006</v>
      </c>
      <c r="D35" s="76">
        <f>SUM(D7:D34)</f>
        <v>15393.430000000002</v>
      </c>
      <c r="E35" s="78">
        <f>SUM(E7:E34)</f>
        <v>14047.128999999999</v>
      </c>
      <c r="F35" s="140">
        <f>E35*100/D35-100</f>
        <v>-8.7459455105197605</v>
      </c>
    </row>
    <row r="36" spans="1:6" ht="15.6" customHeight="1">
      <c r="A36" s="73" t="s">
        <v>86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56" priority="2">
      <formula>MOD(ROW(),2)=0</formula>
    </cfRule>
  </conditionalFormatting>
  <conditionalFormatting sqref="F7:F35">
    <cfRule type="expression" dxfId="5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5EC1-3DCB-42E6-ACE7-9B33BB422366}">
  <sheetPr codeName="Hoja13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2230</v>
      </c>
      <c r="C7" s="189">
        <v>1887</v>
      </c>
      <c r="D7" s="189">
        <v>5133</v>
      </c>
      <c r="E7" s="189">
        <v>4639</v>
      </c>
      <c r="F7" s="190">
        <v>-9.6240015585427585</v>
      </c>
      <c r="G7" s="37"/>
    </row>
    <row r="8" spans="1:14" ht="15.6" customHeight="1">
      <c r="A8" s="188" t="s">
        <v>11</v>
      </c>
      <c r="B8" s="189">
        <v>2312</v>
      </c>
      <c r="C8" s="189">
        <v>615</v>
      </c>
      <c r="D8" s="189">
        <v>3202</v>
      </c>
      <c r="E8" s="189">
        <v>1293</v>
      </c>
      <c r="F8" s="190">
        <v>-59.618988132417243</v>
      </c>
      <c r="G8" s="6"/>
    </row>
    <row r="9" spans="1:14" ht="15.6" customHeight="1">
      <c r="A9" s="188" t="s">
        <v>8</v>
      </c>
      <c r="B9" s="189">
        <v>5046</v>
      </c>
      <c r="C9" s="189">
        <v>4562</v>
      </c>
      <c r="D9" s="189">
        <v>11134</v>
      </c>
      <c r="E9" s="189">
        <v>10473</v>
      </c>
      <c r="F9" s="190">
        <v>-5.9367702532782403</v>
      </c>
      <c r="G9" s="6"/>
    </row>
    <row r="10" spans="1:14" ht="15.6" customHeight="1">
      <c r="A10" s="188" t="s">
        <v>10</v>
      </c>
      <c r="B10" s="189">
        <v>2441</v>
      </c>
      <c r="C10" s="189">
        <v>3200</v>
      </c>
      <c r="D10" s="189">
        <v>5390</v>
      </c>
      <c r="E10" s="189">
        <v>7045</v>
      </c>
      <c r="F10" s="190">
        <v>30.705009276437838</v>
      </c>
    </row>
    <row r="11" spans="1:14" ht="15.6" customHeight="1">
      <c r="A11" s="188" t="s">
        <v>9</v>
      </c>
      <c r="B11" s="189">
        <v>294556</v>
      </c>
      <c r="C11" s="189">
        <v>258516</v>
      </c>
      <c r="D11" s="189">
        <v>643502</v>
      </c>
      <c r="E11" s="189">
        <v>513804</v>
      </c>
      <c r="F11" s="190">
        <v>-20.155026713203679</v>
      </c>
    </row>
    <row r="12" spans="1:14" ht="15.6" customHeight="1">
      <c r="A12" s="188" t="s">
        <v>6</v>
      </c>
      <c r="B12" s="189">
        <v>9472</v>
      </c>
      <c r="C12" s="189">
        <v>5907</v>
      </c>
      <c r="D12" s="189">
        <v>17357</v>
      </c>
      <c r="E12" s="189">
        <v>14568</v>
      </c>
      <c r="F12" s="190">
        <v>-16.068445007777839</v>
      </c>
    </row>
    <row r="13" spans="1:14" ht="15.6" customHeight="1">
      <c r="A13" s="188" t="s">
        <v>175</v>
      </c>
      <c r="B13" s="189">
        <v>6033</v>
      </c>
      <c r="C13" s="189">
        <v>6685</v>
      </c>
      <c r="D13" s="189">
        <v>12653</v>
      </c>
      <c r="E13" s="189">
        <v>14516</v>
      </c>
      <c r="F13" s="190">
        <v>14.723780921520589</v>
      </c>
    </row>
    <row r="14" spans="1:14" ht="15.6" customHeight="1">
      <c r="A14" s="188" t="s">
        <v>148</v>
      </c>
      <c r="B14" s="189">
        <v>93952</v>
      </c>
      <c r="C14" s="189">
        <v>121803</v>
      </c>
      <c r="D14" s="189">
        <v>206928</v>
      </c>
      <c r="E14" s="189">
        <v>231404</v>
      </c>
      <c r="F14" s="190">
        <v>11.828268769813659</v>
      </c>
    </row>
    <row r="15" spans="1:14" ht="15.6" customHeight="1">
      <c r="A15" s="188" t="s">
        <v>145</v>
      </c>
      <c r="B15" s="189">
        <v>9196</v>
      </c>
      <c r="C15" s="189">
        <v>1854</v>
      </c>
      <c r="D15" s="189">
        <v>18529</v>
      </c>
      <c r="E15" s="189">
        <v>3503</v>
      </c>
      <c r="F15" s="190">
        <v>-81.0945005127098</v>
      </c>
    </row>
    <row r="16" spans="1:14" ht="15.6" customHeight="1">
      <c r="A16" s="188" t="s">
        <v>144</v>
      </c>
      <c r="B16" s="189">
        <v>14642</v>
      </c>
      <c r="C16" s="189">
        <v>20190</v>
      </c>
      <c r="D16" s="189">
        <v>26572</v>
      </c>
      <c r="E16" s="189">
        <v>40200</v>
      </c>
      <c r="F16" s="190">
        <v>51.287069095288267</v>
      </c>
      <c r="G16" s="1"/>
    </row>
    <row r="17" spans="1:7" ht="15.6" customHeight="1">
      <c r="A17" s="188" t="s">
        <v>150</v>
      </c>
      <c r="B17" s="189">
        <v>2198</v>
      </c>
      <c r="C17" s="189">
        <v>1634</v>
      </c>
      <c r="D17" s="189">
        <v>4421</v>
      </c>
      <c r="E17" s="189">
        <v>2672</v>
      </c>
      <c r="F17" s="190">
        <v>-39.561185252205377</v>
      </c>
      <c r="G17" s="2"/>
    </row>
    <row r="18" spans="1:7" ht="15.6" customHeight="1">
      <c r="A18" s="188" t="s">
        <v>147</v>
      </c>
      <c r="B18" s="189">
        <v>19936</v>
      </c>
      <c r="C18" s="189">
        <v>62050</v>
      </c>
      <c r="D18" s="189">
        <v>76990</v>
      </c>
      <c r="E18" s="189">
        <v>113773</v>
      </c>
      <c r="F18" s="190">
        <v>47.776334588907638</v>
      </c>
    </row>
    <row r="19" spans="1:7" ht="15.6" customHeight="1">
      <c r="A19" s="188" t="s">
        <v>143</v>
      </c>
      <c r="B19" s="189">
        <v>744</v>
      </c>
      <c r="C19" s="189">
        <v>1052</v>
      </c>
      <c r="D19" s="189">
        <v>1330</v>
      </c>
      <c r="E19" s="189">
        <v>1553</v>
      </c>
      <c r="F19" s="190">
        <v>16.766917293233082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5765</v>
      </c>
      <c r="E20" s="189">
        <v>0</v>
      </c>
      <c r="F20" s="190">
        <v>-100</v>
      </c>
    </row>
    <row r="21" spans="1:7" ht="15.6" customHeight="1">
      <c r="A21" s="188" t="s">
        <v>149</v>
      </c>
      <c r="B21" s="189">
        <v>3892</v>
      </c>
      <c r="C21" s="189">
        <v>10775</v>
      </c>
      <c r="D21" s="189">
        <v>19222</v>
      </c>
      <c r="E21" s="189">
        <v>21436</v>
      </c>
      <c r="F21" s="190">
        <v>11.518052231817711</v>
      </c>
    </row>
    <row r="22" spans="1:7" ht="15.6" customHeight="1">
      <c r="A22" s="188" t="s">
        <v>146</v>
      </c>
      <c r="B22" s="189">
        <v>232255</v>
      </c>
      <c r="C22" s="189">
        <v>230196</v>
      </c>
      <c r="D22" s="189">
        <v>480719</v>
      </c>
      <c r="E22" s="189">
        <v>459966</v>
      </c>
      <c r="F22" s="190">
        <v>-4.3170750480010156</v>
      </c>
    </row>
    <row r="23" spans="1:7" ht="15.6" customHeight="1">
      <c r="A23" s="188" t="s">
        <v>165</v>
      </c>
      <c r="B23" s="189">
        <v>4283</v>
      </c>
      <c r="C23" s="189">
        <v>1539</v>
      </c>
      <c r="D23" s="189">
        <v>9928</v>
      </c>
      <c r="E23" s="189">
        <v>4969</v>
      </c>
      <c r="F23" s="190">
        <v>-49.949637389202259</v>
      </c>
    </row>
    <row r="24" spans="1:7" ht="15.6" customHeight="1">
      <c r="A24" s="188" t="s">
        <v>141</v>
      </c>
      <c r="B24" s="189">
        <v>2700</v>
      </c>
      <c r="C24" s="189">
        <v>1840</v>
      </c>
      <c r="D24" s="189">
        <v>4027</v>
      </c>
      <c r="E24" s="189">
        <v>5296</v>
      </c>
      <c r="F24" s="190">
        <v>31.512292028805579</v>
      </c>
    </row>
    <row r="25" spans="1:7" ht="15.6" customHeight="1">
      <c r="A25" s="188" t="s">
        <v>140</v>
      </c>
      <c r="B25" s="189">
        <v>17</v>
      </c>
      <c r="C25" s="189">
        <v>0</v>
      </c>
      <c r="D25" s="189">
        <v>140</v>
      </c>
      <c r="E25" s="189">
        <v>0</v>
      </c>
      <c r="F25" s="190">
        <v>-100</v>
      </c>
    </row>
    <row r="26" spans="1:7" ht="15.6" customHeight="1">
      <c r="A26" s="188" t="s">
        <v>152</v>
      </c>
      <c r="B26" s="189">
        <v>1346</v>
      </c>
      <c r="C26" s="189">
        <v>1279</v>
      </c>
      <c r="D26" s="189">
        <v>3351</v>
      </c>
      <c r="E26" s="189">
        <v>3095</v>
      </c>
      <c r="F26" s="190">
        <v>-7.6395105938525774</v>
      </c>
    </row>
    <row r="27" spans="1:7" ht="15.6" customHeight="1">
      <c r="A27" s="188" t="s">
        <v>173</v>
      </c>
      <c r="B27" s="189">
        <v>2060</v>
      </c>
      <c r="C27" s="189">
        <v>2102</v>
      </c>
      <c r="D27" s="189">
        <v>4469</v>
      </c>
      <c r="E27" s="189">
        <v>4895</v>
      </c>
      <c r="F27" s="190">
        <v>9.5323338554486412</v>
      </c>
    </row>
    <row r="28" spans="1:7" ht="15.6" customHeight="1">
      <c r="A28" s="188" t="s">
        <v>177</v>
      </c>
      <c r="B28" s="189">
        <v>72488</v>
      </c>
      <c r="C28" s="189">
        <v>65322</v>
      </c>
      <c r="D28" s="189">
        <v>144064</v>
      </c>
      <c r="E28" s="189">
        <v>129315</v>
      </c>
      <c r="F28" s="190">
        <v>-10.237810972900929</v>
      </c>
    </row>
    <row r="29" spans="1:7" ht="15.6" customHeight="1">
      <c r="A29" s="188" t="s">
        <v>178</v>
      </c>
      <c r="B29" s="189">
        <v>4475</v>
      </c>
      <c r="C29" s="189">
        <v>3897</v>
      </c>
      <c r="D29" s="189">
        <v>9915</v>
      </c>
      <c r="E29" s="189">
        <v>8042</v>
      </c>
      <c r="F29" s="190">
        <v>-18.890569843671202</v>
      </c>
    </row>
    <row r="30" spans="1:7" ht="15.6" customHeight="1">
      <c r="A30" s="188" t="s">
        <v>179</v>
      </c>
      <c r="B30" s="189">
        <v>1764</v>
      </c>
      <c r="C30" s="189">
        <v>2735</v>
      </c>
      <c r="D30" s="189">
        <v>4584</v>
      </c>
      <c r="E30" s="189">
        <v>4515</v>
      </c>
      <c r="F30" s="190">
        <v>-1.505235602094245</v>
      </c>
    </row>
    <row r="31" spans="1:7" ht="15.6" customHeight="1">
      <c r="A31" s="188" t="s">
        <v>180</v>
      </c>
      <c r="B31" s="189">
        <v>6738</v>
      </c>
      <c r="C31" s="189">
        <v>7029</v>
      </c>
      <c r="D31" s="189">
        <v>17176</v>
      </c>
      <c r="E31" s="189">
        <v>16971</v>
      </c>
      <c r="F31" s="190">
        <v>-1.1935258500232919</v>
      </c>
    </row>
    <row r="32" spans="1:7" ht="15.6" customHeight="1">
      <c r="A32" s="188" t="s">
        <v>181</v>
      </c>
      <c r="B32" s="189">
        <v>57811</v>
      </c>
      <c r="C32" s="189">
        <v>39733</v>
      </c>
      <c r="D32" s="189">
        <v>106567</v>
      </c>
      <c r="E32" s="189">
        <v>81603</v>
      </c>
      <c r="F32" s="190">
        <v>-23.42563833081536</v>
      </c>
    </row>
    <row r="33" spans="1:6" ht="15.6" customHeight="1">
      <c r="A33" s="188" t="s">
        <v>182</v>
      </c>
      <c r="B33" s="189">
        <v>6733</v>
      </c>
      <c r="C33" s="189">
        <v>6950</v>
      </c>
      <c r="D33" s="189">
        <v>17203</v>
      </c>
      <c r="E33" s="189">
        <v>15083</v>
      </c>
      <c r="F33" s="190">
        <v>-12.32343195954194</v>
      </c>
    </row>
    <row r="34" spans="1:6" ht="15.6" customHeight="1">
      <c r="A34" s="188" t="s">
        <v>183</v>
      </c>
      <c r="B34" s="189">
        <v>845</v>
      </c>
      <c r="C34" s="189">
        <v>798</v>
      </c>
      <c r="D34" s="189">
        <v>1353</v>
      </c>
      <c r="E34" s="189">
        <v>1208</v>
      </c>
      <c r="F34" s="190">
        <v>-10.716925351071691</v>
      </c>
    </row>
    <row r="35" spans="1:6" ht="15.6" customHeight="1">
      <c r="A35" s="156" t="s">
        <v>153</v>
      </c>
      <c r="B35" s="76">
        <f>SUM(B7:B34)</f>
        <v>860165</v>
      </c>
      <c r="C35" s="77">
        <f>SUM(C7:C34)</f>
        <v>864150</v>
      </c>
      <c r="D35" s="178">
        <f>SUM(D7:D34)</f>
        <v>1861624</v>
      </c>
      <c r="E35" s="178">
        <f>SUM(E7:E34)</f>
        <v>1715837</v>
      </c>
      <c r="F35" s="140">
        <f>E35*100/D35-100</f>
        <v>-7.8311732122061102</v>
      </c>
    </row>
    <row r="36" spans="1:6" ht="15.6" customHeight="1">
      <c r="A36" s="73" t="s">
        <v>160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54" priority="2">
      <formula>MOD(ROW(),2)=0</formula>
    </cfRule>
  </conditionalFormatting>
  <conditionalFormatting sqref="F7:F35">
    <cfRule type="expression" dxfId="5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FE38-3409-4F5D-B381-25B3D7DBB814}">
  <sheetPr codeName="Hoja14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62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1310</v>
      </c>
      <c r="C7" s="189">
        <v>826</v>
      </c>
      <c r="D7" s="189">
        <v>3555</v>
      </c>
      <c r="E7" s="189">
        <v>2752</v>
      </c>
      <c r="F7" s="190">
        <v>-22.58790436005626</v>
      </c>
      <c r="G7" s="37"/>
    </row>
    <row r="8" spans="1:14" ht="15.6" customHeight="1">
      <c r="A8" s="188" t="s">
        <v>11</v>
      </c>
      <c r="B8" s="189">
        <v>102</v>
      </c>
      <c r="C8" s="189">
        <v>82</v>
      </c>
      <c r="D8" s="189">
        <v>157</v>
      </c>
      <c r="E8" s="189">
        <v>171</v>
      </c>
      <c r="F8" s="190">
        <v>8.9171974522293027</v>
      </c>
      <c r="G8" s="6"/>
    </row>
    <row r="9" spans="1:14" ht="15.6" customHeight="1">
      <c r="A9" s="188" t="s">
        <v>8</v>
      </c>
      <c r="B9" s="189">
        <v>2213</v>
      </c>
      <c r="C9" s="189">
        <v>1733</v>
      </c>
      <c r="D9" s="189">
        <v>4835</v>
      </c>
      <c r="E9" s="189">
        <v>4262</v>
      </c>
      <c r="F9" s="190">
        <v>-11.85108583247157</v>
      </c>
      <c r="G9" s="6"/>
    </row>
    <row r="10" spans="1:14" ht="15.6" customHeight="1">
      <c r="A10" s="188" t="s">
        <v>10</v>
      </c>
      <c r="B10" s="189">
        <v>737</v>
      </c>
      <c r="C10" s="189">
        <v>1009</v>
      </c>
      <c r="D10" s="189">
        <v>1787</v>
      </c>
      <c r="E10" s="189">
        <v>2372</v>
      </c>
      <c r="F10" s="190">
        <v>32.736429770565188</v>
      </c>
    </row>
    <row r="11" spans="1:14" ht="15.6" customHeight="1">
      <c r="A11" s="188" t="s">
        <v>9</v>
      </c>
      <c r="B11" s="189">
        <v>278994</v>
      </c>
      <c r="C11" s="189">
        <v>247817</v>
      </c>
      <c r="D11" s="189">
        <v>609811</v>
      </c>
      <c r="E11" s="189">
        <v>491564</v>
      </c>
      <c r="F11" s="190">
        <v>-19.390762055784489</v>
      </c>
    </row>
    <row r="12" spans="1:14" ht="15.6" customHeight="1">
      <c r="A12" s="188" t="s">
        <v>6</v>
      </c>
      <c r="B12" s="189">
        <v>5591</v>
      </c>
      <c r="C12" s="189">
        <v>2856</v>
      </c>
      <c r="D12" s="189">
        <v>7561</v>
      </c>
      <c r="E12" s="189">
        <v>4658</v>
      </c>
      <c r="F12" s="190">
        <v>-38.394392276153951</v>
      </c>
    </row>
    <row r="13" spans="1:14" ht="15.6" customHeight="1">
      <c r="A13" s="188" t="s">
        <v>175</v>
      </c>
      <c r="B13" s="189">
        <v>61</v>
      </c>
      <c r="C13" s="189">
        <v>50</v>
      </c>
      <c r="D13" s="189">
        <v>216</v>
      </c>
      <c r="E13" s="189">
        <v>50</v>
      </c>
      <c r="F13" s="190">
        <v>-76.851851851851848</v>
      </c>
    </row>
    <row r="14" spans="1:14" ht="15.6" customHeight="1">
      <c r="A14" s="188" t="s">
        <v>148</v>
      </c>
      <c r="B14" s="189">
        <v>82509</v>
      </c>
      <c r="C14" s="189">
        <v>100847</v>
      </c>
      <c r="D14" s="189">
        <v>182698</v>
      </c>
      <c r="E14" s="189">
        <v>192013</v>
      </c>
      <c r="F14" s="190">
        <v>5.0985779811492193</v>
      </c>
    </row>
    <row r="15" spans="1:14" ht="15.6" customHeight="1">
      <c r="A15" s="188" t="s">
        <v>145</v>
      </c>
      <c r="B15" s="189">
        <v>4873</v>
      </c>
      <c r="C15" s="189">
        <v>1453</v>
      </c>
      <c r="D15" s="189">
        <v>9726</v>
      </c>
      <c r="E15" s="189">
        <v>2859</v>
      </c>
      <c r="F15" s="190">
        <v>-70.604565083281926</v>
      </c>
    </row>
    <row r="16" spans="1:14" ht="15.6" customHeight="1">
      <c r="A16" s="188" t="s">
        <v>144</v>
      </c>
      <c r="B16" s="189">
        <v>0</v>
      </c>
      <c r="C16" s="189">
        <v>1013</v>
      </c>
      <c r="D16" s="189">
        <v>878</v>
      </c>
      <c r="E16" s="189">
        <v>2221</v>
      </c>
      <c r="F16" s="190">
        <v>152.96127562642371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18371</v>
      </c>
      <c r="C18" s="189">
        <v>59533</v>
      </c>
      <c r="D18" s="189">
        <v>73353</v>
      </c>
      <c r="E18" s="189">
        <v>108096</v>
      </c>
      <c r="F18" s="190">
        <v>47.36411598707619</v>
      </c>
    </row>
    <row r="19" spans="1:7" ht="15.6" customHeight="1">
      <c r="A19" s="188" t="s">
        <v>143</v>
      </c>
      <c r="B19" s="189">
        <v>216</v>
      </c>
      <c r="C19" s="189">
        <v>403</v>
      </c>
      <c r="D19" s="189">
        <v>684</v>
      </c>
      <c r="E19" s="189">
        <v>746</v>
      </c>
      <c r="F19" s="190">
        <v>9.0643274853801188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5765</v>
      </c>
      <c r="E20" s="189">
        <v>0</v>
      </c>
      <c r="F20" s="190">
        <v>-100</v>
      </c>
    </row>
    <row r="21" spans="1:7" ht="15.6" customHeight="1">
      <c r="A21" s="188" t="s">
        <v>149</v>
      </c>
      <c r="B21" s="189">
        <v>2188</v>
      </c>
      <c r="C21" s="189">
        <v>9334</v>
      </c>
      <c r="D21" s="189">
        <v>15092</v>
      </c>
      <c r="E21" s="189">
        <v>18548</v>
      </c>
      <c r="F21" s="190">
        <v>22.89954943016167</v>
      </c>
    </row>
    <row r="22" spans="1:7" ht="15.6" customHeight="1">
      <c r="A22" s="188" t="s">
        <v>146</v>
      </c>
      <c r="B22" s="189">
        <v>207564</v>
      </c>
      <c r="C22" s="189">
        <v>203520</v>
      </c>
      <c r="D22" s="189">
        <v>427526</v>
      </c>
      <c r="E22" s="189">
        <v>405729</v>
      </c>
      <c r="F22" s="190">
        <v>-5.0984033719586677</v>
      </c>
    </row>
    <row r="23" spans="1:7" ht="15.6" customHeight="1">
      <c r="A23" s="188" t="s">
        <v>165</v>
      </c>
      <c r="B23" s="189">
        <v>2356</v>
      </c>
      <c r="C23" s="189">
        <v>1183</v>
      </c>
      <c r="D23" s="189">
        <v>5211</v>
      </c>
      <c r="E23" s="189">
        <v>2607</v>
      </c>
      <c r="F23" s="190">
        <v>-49.971214738054123</v>
      </c>
    </row>
    <row r="24" spans="1:7" ht="15.6" customHeight="1">
      <c r="A24" s="188" t="s">
        <v>141</v>
      </c>
      <c r="B24" s="189">
        <v>1798</v>
      </c>
      <c r="C24" s="189">
        <v>1240</v>
      </c>
      <c r="D24" s="189">
        <v>2356</v>
      </c>
      <c r="E24" s="189">
        <v>4091</v>
      </c>
      <c r="F24" s="190">
        <v>73.641765704584031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853</v>
      </c>
      <c r="C26" s="189">
        <v>1018</v>
      </c>
      <c r="D26" s="189">
        <v>2162</v>
      </c>
      <c r="E26" s="189">
        <v>2161</v>
      </c>
      <c r="F26" s="190">
        <v>-4.6253469010181902E-2</v>
      </c>
    </row>
    <row r="27" spans="1:7" ht="15.6" customHeight="1">
      <c r="A27" s="188" t="s">
        <v>173</v>
      </c>
      <c r="B27" s="189">
        <v>672</v>
      </c>
      <c r="C27" s="189">
        <v>615</v>
      </c>
      <c r="D27" s="189">
        <v>1852</v>
      </c>
      <c r="E27" s="189">
        <v>1854</v>
      </c>
      <c r="F27" s="190">
        <v>0.10799136069114471</v>
      </c>
    </row>
    <row r="28" spans="1:7" ht="15.6" customHeight="1">
      <c r="A28" s="188" t="s">
        <v>177</v>
      </c>
      <c r="B28" s="189">
        <v>54062</v>
      </c>
      <c r="C28" s="189">
        <v>47847</v>
      </c>
      <c r="D28" s="189">
        <v>108819</v>
      </c>
      <c r="E28" s="189">
        <v>94154</v>
      </c>
      <c r="F28" s="190">
        <v>-13.476506860015251</v>
      </c>
    </row>
    <row r="29" spans="1:7" ht="15.6" customHeight="1">
      <c r="A29" s="188" t="s">
        <v>178</v>
      </c>
      <c r="B29" s="189">
        <v>3395</v>
      </c>
      <c r="C29" s="189">
        <v>2599</v>
      </c>
      <c r="D29" s="189">
        <v>7308</v>
      </c>
      <c r="E29" s="189">
        <v>5239</v>
      </c>
      <c r="F29" s="190">
        <v>-28.311439518336069</v>
      </c>
    </row>
    <row r="30" spans="1:7" ht="15.6" customHeight="1">
      <c r="A30" s="188" t="s">
        <v>179</v>
      </c>
      <c r="B30" s="189">
        <v>1254</v>
      </c>
      <c r="C30" s="189">
        <v>1831</v>
      </c>
      <c r="D30" s="189">
        <v>3295</v>
      </c>
      <c r="E30" s="189">
        <v>2937</v>
      </c>
      <c r="F30" s="190">
        <v>-10.864946889226101</v>
      </c>
    </row>
    <row r="31" spans="1:7" ht="15.6" customHeight="1">
      <c r="A31" s="188" t="s">
        <v>180</v>
      </c>
      <c r="B31" s="189">
        <v>2416</v>
      </c>
      <c r="C31" s="189">
        <v>2457</v>
      </c>
      <c r="D31" s="189">
        <v>6699</v>
      </c>
      <c r="E31" s="189">
        <v>7285</v>
      </c>
      <c r="F31" s="190">
        <v>8.7475742648156398</v>
      </c>
    </row>
    <row r="32" spans="1:7" ht="15.6" customHeight="1">
      <c r="A32" s="188" t="s">
        <v>181</v>
      </c>
      <c r="B32" s="189">
        <v>54404</v>
      </c>
      <c r="C32" s="189">
        <v>31648</v>
      </c>
      <c r="D32" s="189">
        <v>98349</v>
      </c>
      <c r="E32" s="189">
        <v>64506</v>
      </c>
      <c r="F32" s="190">
        <v>-34.41112771863466</v>
      </c>
    </row>
    <row r="33" spans="1:6" ht="15.6" customHeight="1">
      <c r="A33" s="188" t="s">
        <v>182</v>
      </c>
      <c r="B33" s="189">
        <v>3196</v>
      </c>
      <c r="C33" s="189">
        <v>3512</v>
      </c>
      <c r="D33" s="189">
        <v>8576</v>
      </c>
      <c r="E33" s="189">
        <v>7933</v>
      </c>
      <c r="F33" s="190">
        <v>-7.4976679104477597</v>
      </c>
    </row>
    <row r="34" spans="1:6" ht="15.6" customHeight="1">
      <c r="A34" s="188" t="s">
        <v>183</v>
      </c>
      <c r="B34" s="189">
        <v>325</v>
      </c>
      <c r="C34" s="189">
        <v>239</v>
      </c>
      <c r="D34" s="189">
        <v>481</v>
      </c>
      <c r="E34" s="189">
        <v>444</v>
      </c>
      <c r="F34" s="190">
        <v>-7.6923076923076934</v>
      </c>
    </row>
    <row r="35" spans="1:6" ht="15.6" customHeight="1">
      <c r="A35" s="156" t="s">
        <v>153</v>
      </c>
      <c r="B35" s="76">
        <f>SUM(B7:B34)</f>
        <v>729460</v>
      </c>
      <c r="C35" s="77">
        <f>SUM(C7:C34)</f>
        <v>724665</v>
      </c>
      <c r="D35" s="76">
        <f>SUM(D7:D34)</f>
        <v>1588752</v>
      </c>
      <c r="E35" s="78">
        <f>SUM(E7:E34)</f>
        <v>1429252</v>
      </c>
      <c r="F35" s="140">
        <f>E35*100/D35-100</f>
        <v>-10.039326465049299</v>
      </c>
    </row>
    <row r="36" spans="1:6" ht="15.6" customHeight="1">
      <c r="A36" s="73" t="s">
        <v>82</v>
      </c>
      <c r="B36" s="72"/>
      <c r="D36" s="13"/>
    </row>
  </sheetData>
  <mergeCells count="3">
    <mergeCell ref="B5:C5"/>
    <mergeCell ref="D5:F5"/>
    <mergeCell ref="A5:A6"/>
  </mergeCells>
  <conditionalFormatting sqref="A7:F34">
    <cfRule type="expression" dxfId="52" priority="2">
      <formula>MOD(ROW(),2)=0</formula>
    </cfRule>
  </conditionalFormatting>
  <conditionalFormatting sqref="F7:F35">
    <cfRule type="expression" dxfId="5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87DE-8C89-4F85-9488-ED08E1CE3E8B}">
  <sheetPr codeName="Hoja15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0</v>
      </c>
      <c r="C8" s="189">
        <v>0</v>
      </c>
      <c r="D8" s="189">
        <v>0</v>
      </c>
      <c r="E8" s="189">
        <v>0</v>
      </c>
      <c r="F8" s="190" t="s">
        <v>151</v>
      </c>
      <c r="G8" s="6"/>
    </row>
    <row r="9" spans="1:14" ht="15.6" customHeight="1">
      <c r="A9" s="188" t="s">
        <v>8</v>
      </c>
      <c r="B9" s="189">
        <v>0</v>
      </c>
      <c r="C9" s="189">
        <v>0</v>
      </c>
      <c r="D9" s="189">
        <v>0</v>
      </c>
      <c r="E9" s="189">
        <v>0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14700</v>
      </c>
      <c r="D10" s="189">
        <v>0</v>
      </c>
      <c r="E10" s="189">
        <v>14700</v>
      </c>
      <c r="F10" s="190" t="s">
        <v>151</v>
      </c>
    </row>
    <row r="11" spans="1:14" ht="15.6" customHeight="1">
      <c r="A11" s="188" t="s">
        <v>9</v>
      </c>
      <c r="B11" s="189">
        <v>303575</v>
      </c>
      <c r="C11" s="189">
        <v>297122</v>
      </c>
      <c r="D11" s="189">
        <v>653729</v>
      </c>
      <c r="E11" s="189">
        <v>578368</v>
      </c>
      <c r="F11" s="190">
        <v>-11.5278655222577</v>
      </c>
    </row>
    <row r="12" spans="1:14" ht="15.6" customHeight="1">
      <c r="A12" s="188" t="s">
        <v>6</v>
      </c>
      <c r="B12" s="189">
        <v>0</v>
      </c>
      <c r="C12" s="189">
        <v>0</v>
      </c>
      <c r="D12" s="189">
        <v>0</v>
      </c>
      <c r="E12" s="189">
        <v>0</v>
      </c>
      <c r="F12" s="190" t="s">
        <v>151</v>
      </c>
    </row>
    <row r="13" spans="1:14" ht="15.6" customHeight="1">
      <c r="A13" s="188" t="s">
        <v>175</v>
      </c>
      <c r="B13" s="189">
        <v>0</v>
      </c>
      <c r="C13" s="189">
        <v>0</v>
      </c>
      <c r="D13" s="189">
        <v>0</v>
      </c>
      <c r="E13" s="189">
        <v>0</v>
      </c>
      <c r="F13" s="190" t="s">
        <v>151</v>
      </c>
    </row>
    <row r="14" spans="1:14" ht="15.6" customHeight="1">
      <c r="A14" s="188" t="s">
        <v>148</v>
      </c>
      <c r="B14" s="189">
        <v>0</v>
      </c>
      <c r="C14" s="189">
        <v>0</v>
      </c>
      <c r="D14" s="189">
        <v>0</v>
      </c>
      <c r="E14" s="189">
        <v>0</v>
      </c>
      <c r="F14" s="190" t="s">
        <v>151</v>
      </c>
    </row>
    <row r="15" spans="1:14" ht="15.6" customHeight="1">
      <c r="A15" s="188" t="s">
        <v>145</v>
      </c>
      <c r="B15" s="189">
        <v>0</v>
      </c>
      <c r="C15" s="189">
        <v>0</v>
      </c>
      <c r="D15" s="189">
        <v>0</v>
      </c>
      <c r="E15" s="189">
        <v>0</v>
      </c>
      <c r="F15" s="190" t="s">
        <v>151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0</v>
      </c>
      <c r="C21" s="189">
        <v>27145</v>
      </c>
      <c r="D21" s="189">
        <v>10024</v>
      </c>
      <c r="E21" s="189">
        <v>37139</v>
      </c>
      <c r="F21" s="190">
        <v>270.50079808459702</v>
      </c>
    </row>
    <row r="22" spans="1:7" ht="15.6" customHeight="1">
      <c r="A22" s="188" t="s">
        <v>146</v>
      </c>
      <c r="B22" s="189">
        <v>0</v>
      </c>
      <c r="C22" s="189">
        <v>0</v>
      </c>
      <c r="D22" s="189">
        <v>0</v>
      </c>
      <c r="E22" s="189">
        <v>0</v>
      </c>
      <c r="F22" s="190" t="s">
        <v>151</v>
      </c>
    </row>
    <row r="23" spans="1:7" ht="15.6" customHeight="1">
      <c r="A23" s="188" t="s">
        <v>165</v>
      </c>
      <c r="B23" s="189">
        <v>0</v>
      </c>
      <c r="C23" s="189">
        <v>0</v>
      </c>
      <c r="D23" s="189">
        <v>0</v>
      </c>
      <c r="E23" s="189">
        <v>0</v>
      </c>
      <c r="F23" s="190" t="s">
        <v>151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201</v>
      </c>
      <c r="C28" s="189">
        <v>160</v>
      </c>
      <c r="D28" s="189">
        <v>352</v>
      </c>
      <c r="E28" s="189">
        <v>324</v>
      </c>
      <c r="F28" s="190">
        <v>-7.9545454545454524</v>
      </c>
    </row>
    <row r="29" spans="1:7" ht="15.6" customHeight="1">
      <c r="A29" s="188" t="s">
        <v>178</v>
      </c>
      <c r="B29" s="189">
        <v>0</v>
      </c>
      <c r="C29" s="189">
        <v>0</v>
      </c>
      <c r="D29" s="189">
        <v>0</v>
      </c>
      <c r="E29" s="189">
        <v>0</v>
      </c>
      <c r="F29" s="190" t="s">
        <v>151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2100</v>
      </c>
      <c r="C31" s="189">
        <v>67695</v>
      </c>
      <c r="D31" s="189">
        <v>2100</v>
      </c>
      <c r="E31" s="189">
        <v>67695</v>
      </c>
      <c r="F31" s="190">
        <v>3123.571428571428</v>
      </c>
    </row>
    <row r="32" spans="1:7" ht="15.6" customHeight="1">
      <c r="A32" s="188" t="s">
        <v>181</v>
      </c>
      <c r="B32" s="189">
        <v>0</v>
      </c>
      <c r="C32" s="189">
        <v>0</v>
      </c>
      <c r="D32" s="189">
        <v>0</v>
      </c>
      <c r="E32" s="189">
        <v>0</v>
      </c>
      <c r="F32" s="190" t="s">
        <v>151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103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305876</v>
      </c>
      <c r="C35" s="77">
        <f>SUM(C7:C34)</f>
        <v>406822</v>
      </c>
      <c r="D35" s="178">
        <f>SUM(D7:D34)</f>
        <v>666205</v>
      </c>
      <c r="E35" s="178">
        <f>SUM(E7:E34)</f>
        <v>698329</v>
      </c>
      <c r="F35" s="140">
        <f>E35*100/D35-100</f>
        <v>4.8219391928910795</v>
      </c>
    </row>
    <row r="36" spans="1:6" ht="15.6" customHeight="1">
      <c r="A36" s="73" t="s">
        <v>52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50" priority="2">
      <formula>MOD(ROW(),2)=0</formula>
    </cfRule>
  </conditionalFormatting>
  <conditionalFormatting sqref="F7:F35">
    <cfRule type="expression" dxfId="4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AA9F-22DC-4CA0-9633-D649111F9A71}">
  <sheetPr codeName="Hoja16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7917</v>
      </c>
      <c r="C7" s="189">
        <v>45657</v>
      </c>
      <c r="D7" s="189">
        <v>48941</v>
      </c>
      <c r="E7" s="189">
        <v>132053</v>
      </c>
      <c r="F7" s="190">
        <v>169.82080464232439</v>
      </c>
      <c r="G7" s="13"/>
    </row>
    <row r="8" spans="1:14" ht="15.6" customHeight="1">
      <c r="A8" s="188" t="s">
        <v>11</v>
      </c>
      <c r="B8" s="189">
        <v>580</v>
      </c>
      <c r="C8" s="189">
        <v>0</v>
      </c>
      <c r="D8" s="189">
        <v>877</v>
      </c>
      <c r="E8" s="189">
        <v>5249</v>
      </c>
      <c r="F8" s="190">
        <v>498.51767388825539</v>
      </c>
      <c r="G8" s="6"/>
    </row>
    <row r="9" spans="1:14" ht="15.6" customHeight="1">
      <c r="A9" s="188" t="s">
        <v>8</v>
      </c>
      <c r="B9" s="189">
        <v>0</v>
      </c>
      <c r="C9" s="189">
        <v>2</v>
      </c>
      <c r="D9" s="189">
        <v>0</v>
      </c>
      <c r="E9" s="189">
        <v>17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5294131</v>
      </c>
      <c r="C11" s="189">
        <v>4924934</v>
      </c>
      <c r="D11" s="189">
        <v>10701962</v>
      </c>
      <c r="E11" s="189">
        <v>9886013</v>
      </c>
      <c r="F11" s="190">
        <v>-7.6242935641146943</v>
      </c>
    </row>
    <row r="12" spans="1:14" ht="15.6" customHeight="1">
      <c r="A12" s="188" t="s">
        <v>6</v>
      </c>
      <c r="B12" s="189">
        <v>37058</v>
      </c>
      <c r="C12" s="189">
        <v>98136</v>
      </c>
      <c r="D12" s="189">
        <v>68802</v>
      </c>
      <c r="E12" s="189">
        <v>146591</v>
      </c>
      <c r="F12" s="190">
        <v>113.0621202872009</v>
      </c>
    </row>
    <row r="13" spans="1:14" ht="15.6" customHeight="1">
      <c r="A13" s="188" t="s">
        <v>175</v>
      </c>
      <c r="B13" s="189">
        <v>957</v>
      </c>
      <c r="C13" s="189">
        <v>1198</v>
      </c>
      <c r="D13" s="189">
        <v>1677</v>
      </c>
      <c r="E13" s="189">
        <v>2321</v>
      </c>
      <c r="F13" s="190">
        <v>38.401908169350037</v>
      </c>
    </row>
    <row r="14" spans="1:14" ht="15.6" customHeight="1">
      <c r="A14" s="188" t="s">
        <v>148</v>
      </c>
      <c r="B14" s="189">
        <v>2177078</v>
      </c>
      <c r="C14" s="189">
        <v>2038407</v>
      </c>
      <c r="D14" s="189">
        <v>4212100</v>
      </c>
      <c r="E14" s="189">
        <v>3623309</v>
      </c>
      <c r="F14" s="190">
        <v>-13.978561762541251</v>
      </c>
    </row>
    <row r="15" spans="1:14" ht="15.6" customHeight="1">
      <c r="A15" s="188" t="s">
        <v>145</v>
      </c>
      <c r="B15" s="189">
        <v>5253</v>
      </c>
      <c r="C15" s="189">
        <v>5429</v>
      </c>
      <c r="D15" s="189">
        <v>10226</v>
      </c>
      <c r="E15" s="189">
        <v>9427</v>
      </c>
      <c r="F15" s="190">
        <v>-7.8134167807549346</v>
      </c>
    </row>
    <row r="16" spans="1:14" ht="15.6" customHeight="1">
      <c r="A16" s="188" t="s">
        <v>144</v>
      </c>
      <c r="B16" s="189">
        <v>5999</v>
      </c>
      <c r="C16" s="189">
        <v>1393</v>
      </c>
      <c r="D16" s="189">
        <v>80171</v>
      </c>
      <c r="E16" s="189">
        <v>3670</v>
      </c>
      <c r="F16" s="190">
        <v>-95.422284866098721</v>
      </c>
      <c r="G16" s="1"/>
    </row>
    <row r="17" spans="1:7" ht="15.6" customHeight="1">
      <c r="A17" s="188" t="s">
        <v>150</v>
      </c>
      <c r="B17" s="189">
        <v>2837</v>
      </c>
      <c r="C17" s="189">
        <v>15339</v>
      </c>
      <c r="D17" s="189">
        <v>2940</v>
      </c>
      <c r="E17" s="189">
        <v>15624</v>
      </c>
      <c r="F17" s="190">
        <v>431.42857142857139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128602</v>
      </c>
      <c r="C19" s="189">
        <v>321</v>
      </c>
      <c r="D19" s="189">
        <v>261317</v>
      </c>
      <c r="E19" s="189">
        <v>26891</v>
      </c>
      <c r="F19" s="190">
        <v>-89.709433370197885</v>
      </c>
    </row>
    <row r="20" spans="1:7" ht="15.6" customHeight="1">
      <c r="A20" s="188" t="s">
        <v>142</v>
      </c>
      <c r="B20" s="189">
        <v>154914</v>
      </c>
      <c r="C20" s="189">
        <v>7019</v>
      </c>
      <c r="D20" s="189">
        <v>385021</v>
      </c>
      <c r="E20" s="189">
        <v>15279</v>
      </c>
      <c r="F20" s="190">
        <v>-96.031645027154369</v>
      </c>
    </row>
    <row r="21" spans="1:7" ht="15.6" customHeight="1">
      <c r="A21" s="188" t="s">
        <v>149</v>
      </c>
      <c r="B21" s="189">
        <v>200564</v>
      </c>
      <c r="C21" s="189">
        <v>190516</v>
      </c>
      <c r="D21" s="189">
        <v>353351</v>
      </c>
      <c r="E21" s="189">
        <v>313823</v>
      </c>
      <c r="F21" s="190">
        <v>-11.18661048079672</v>
      </c>
    </row>
    <row r="22" spans="1:7" ht="15.6" customHeight="1">
      <c r="A22" s="188" t="s">
        <v>146</v>
      </c>
      <c r="B22" s="189">
        <v>1024602</v>
      </c>
      <c r="C22" s="189">
        <v>887968</v>
      </c>
      <c r="D22" s="189">
        <v>2193882</v>
      </c>
      <c r="E22" s="189">
        <v>2492059</v>
      </c>
      <c r="F22" s="190">
        <v>13.591296159045919</v>
      </c>
    </row>
    <row r="23" spans="1:7" ht="15.6" customHeight="1">
      <c r="A23" s="188" t="s">
        <v>165</v>
      </c>
      <c r="B23" s="189">
        <v>11173</v>
      </c>
      <c r="C23" s="189">
        <v>167359</v>
      </c>
      <c r="D23" s="189">
        <v>21527</v>
      </c>
      <c r="E23" s="189">
        <v>410297</v>
      </c>
      <c r="F23" s="190">
        <v>1805.9646025920929</v>
      </c>
    </row>
    <row r="24" spans="1:7" ht="15.6" customHeight="1">
      <c r="A24" s="188" t="s">
        <v>141</v>
      </c>
      <c r="B24" s="189">
        <v>5</v>
      </c>
      <c r="C24" s="189">
        <v>28</v>
      </c>
      <c r="D24" s="189">
        <v>5</v>
      </c>
      <c r="E24" s="189">
        <v>28</v>
      </c>
      <c r="F24" s="190">
        <v>460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2012</v>
      </c>
      <c r="C26" s="189">
        <v>0</v>
      </c>
      <c r="D26" s="189">
        <v>2012</v>
      </c>
      <c r="E26" s="189">
        <v>0</v>
      </c>
      <c r="F26" s="190">
        <v>-100</v>
      </c>
    </row>
    <row r="27" spans="1:7" ht="15.6" customHeight="1">
      <c r="A27" s="188" t="s">
        <v>173</v>
      </c>
      <c r="B27" s="189">
        <v>5958</v>
      </c>
      <c r="C27" s="189">
        <v>1528</v>
      </c>
      <c r="D27" s="189">
        <v>6900</v>
      </c>
      <c r="E27" s="189">
        <v>3164</v>
      </c>
      <c r="F27" s="190">
        <v>-54.144927536231883</v>
      </c>
    </row>
    <row r="28" spans="1:7" ht="15.6" customHeight="1">
      <c r="A28" s="188" t="s">
        <v>177</v>
      </c>
      <c r="B28" s="189">
        <v>73055</v>
      </c>
      <c r="C28" s="189">
        <v>198367</v>
      </c>
      <c r="D28" s="189">
        <v>123539</v>
      </c>
      <c r="E28" s="189">
        <v>273147</v>
      </c>
      <c r="F28" s="190">
        <v>121.10183828588541</v>
      </c>
    </row>
    <row r="29" spans="1:7" ht="15.6" customHeight="1">
      <c r="A29" s="188" t="s">
        <v>178</v>
      </c>
      <c r="B29" s="189">
        <v>27341</v>
      </c>
      <c r="C29" s="189">
        <v>21998</v>
      </c>
      <c r="D29" s="189">
        <v>44423</v>
      </c>
      <c r="E29" s="189">
        <v>45999</v>
      </c>
      <c r="F29" s="190">
        <v>3.547711770929467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54717</v>
      </c>
      <c r="C31" s="189">
        <v>279193</v>
      </c>
      <c r="D31" s="189">
        <v>89422</v>
      </c>
      <c r="E31" s="189">
        <v>299467</v>
      </c>
      <c r="F31" s="190">
        <v>234.8918610632731</v>
      </c>
    </row>
    <row r="32" spans="1:7" ht="15.6" customHeight="1">
      <c r="A32" s="188" t="s">
        <v>181</v>
      </c>
      <c r="B32" s="189">
        <v>2357716</v>
      </c>
      <c r="C32" s="189">
        <v>2603698</v>
      </c>
      <c r="D32" s="189">
        <v>5116517</v>
      </c>
      <c r="E32" s="189">
        <v>5001623</v>
      </c>
      <c r="F32" s="190">
        <v>-2.2455510262156788</v>
      </c>
    </row>
    <row r="33" spans="1:6" ht="15.6" customHeight="1">
      <c r="A33" s="188" t="s">
        <v>182</v>
      </c>
      <c r="B33" s="189">
        <v>38347</v>
      </c>
      <c r="C33" s="189">
        <v>24931</v>
      </c>
      <c r="D33" s="189">
        <v>59590</v>
      </c>
      <c r="E33" s="189">
        <v>56225</v>
      </c>
      <c r="F33" s="190">
        <v>-5.6469206242658174</v>
      </c>
    </row>
    <row r="34" spans="1:6" ht="15.6" customHeight="1">
      <c r="A34" s="188" t="s">
        <v>183</v>
      </c>
      <c r="B34" s="189">
        <v>38</v>
      </c>
      <c r="C34" s="189">
        <v>4306</v>
      </c>
      <c r="D34" s="189">
        <v>88</v>
      </c>
      <c r="E34" s="189">
        <v>6552</v>
      </c>
      <c r="F34" s="190">
        <v>7345.454545454545</v>
      </c>
    </row>
    <row r="35" spans="1:6" ht="15.6" customHeight="1">
      <c r="A35" s="156" t="s">
        <v>153</v>
      </c>
      <c r="B35" s="76">
        <f>SUM(B7:B34)</f>
        <v>11610854</v>
      </c>
      <c r="C35" s="77">
        <f>SUM(C7:C34)</f>
        <v>11517727</v>
      </c>
      <c r="D35" s="178">
        <f>SUM(D7:D34)</f>
        <v>23785290</v>
      </c>
      <c r="E35" s="178">
        <f>SUM(E7:E34)</f>
        <v>22768828</v>
      </c>
      <c r="F35" s="177">
        <f>E35*100/D35-100</f>
        <v>-4.2734900436362153</v>
      </c>
    </row>
    <row r="36" spans="1:6" ht="15.6" customHeight="1">
      <c r="A36" s="73" t="s">
        <v>65</v>
      </c>
      <c r="B36" s="72"/>
      <c r="D36" s="13"/>
    </row>
  </sheetData>
  <mergeCells count="3">
    <mergeCell ref="B5:C5"/>
    <mergeCell ref="D5:F5"/>
    <mergeCell ref="A5:A6"/>
  </mergeCells>
  <conditionalFormatting sqref="A7:F34">
    <cfRule type="expression" dxfId="48" priority="2">
      <formula>MOD(ROW(),2)=0</formula>
    </cfRule>
  </conditionalFormatting>
  <conditionalFormatting sqref="F7:F35">
    <cfRule type="expression" dxfId="4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06F7-5F30-4B96-B15E-C105548B7218}">
  <sheetPr codeName="Hoja1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66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580</v>
      </c>
      <c r="C8" s="189">
        <v>0</v>
      </c>
      <c r="D8" s="189">
        <v>877</v>
      </c>
      <c r="E8" s="189">
        <v>5249</v>
      </c>
      <c r="F8" s="190">
        <v>498.51767388825539</v>
      </c>
      <c r="G8" s="6"/>
    </row>
    <row r="9" spans="1:14" ht="15.6" customHeight="1">
      <c r="A9" s="188" t="s">
        <v>8</v>
      </c>
      <c r="B9" s="189">
        <v>0</v>
      </c>
      <c r="C9" s="189">
        <v>2</v>
      </c>
      <c r="D9" s="189">
        <v>0</v>
      </c>
      <c r="E9" s="189">
        <v>17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4219978</v>
      </c>
      <c r="C11" s="189">
        <v>3521521</v>
      </c>
      <c r="D11" s="189">
        <v>8209943</v>
      </c>
      <c r="E11" s="189">
        <v>7326199</v>
      </c>
      <c r="F11" s="190">
        <v>-10.764313467218949</v>
      </c>
    </row>
    <row r="12" spans="1:14" ht="15.6" customHeight="1">
      <c r="A12" s="188" t="s">
        <v>6</v>
      </c>
      <c r="B12" s="189">
        <v>15873</v>
      </c>
      <c r="C12" s="189">
        <v>16914</v>
      </c>
      <c r="D12" s="189">
        <v>31790</v>
      </c>
      <c r="E12" s="189">
        <v>33663</v>
      </c>
      <c r="F12" s="190">
        <v>5.891789871028621</v>
      </c>
    </row>
    <row r="13" spans="1:14" ht="15.6" customHeight="1">
      <c r="A13" s="188" t="s">
        <v>175</v>
      </c>
      <c r="B13" s="189">
        <v>0</v>
      </c>
      <c r="C13" s="189">
        <v>5</v>
      </c>
      <c r="D13" s="189">
        <v>0</v>
      </c>
      <c r="E13" s="189">
        <v>10</v>
      </c>
      <c r="F13" s="190" t="s">
        <v>151</v>
      </c>
    </row>
    <row r="14" spans="1:14" ht="15.6" customHeight="1">
      <c r="A14" s="188" t="s">
        <v>148</v>
      </c>
      <c r="B14" s="189">
        <v>1740501</v>
      </c>
      <c r="C14" s="189">
        <v>1352955</v>
      </c>
      <c r="D14" s="189">
        <v>3445522</v>
      </c>
      <c r="E14" s="189">
        <v>2677494</v>
      </c>
      <c r="F14" s="190">
        <v>-22.290613729937011</v>
      </c>
    </row>
    <row r="15" spans="1:14" ht="15.6" customHeight="1">
      <c r="A15" s="188" t="s">
        <v>145</v>
      </c>
      <c r="B15" s="189">
        <v>5253</v>
      </c>
      <c r="C15" s="189">
        <v>5311</v>
      </c>
      <c r="D15" s="189">
        <v>10226</v>
      </c>
      <c r="E15" s="189">
        <v>9309</v>
      </c>
      <c r="F15" s="190">
        <v>-8.9673381576373998</v>
      </c>
    </row>
    <row r="16" spans="1:14" ht="15.6" customHeight="1">
      <c r="A16" s="188" t="s">
        <v>144</v>
      </c>
      <c r="B16" s="189">
        <v>0</v>
      </c>
      <c r="C16" s="189">
        <v>1393</v>
      </c>
      <c r="D16" s="189">
        <v>0</v>
      </c>
      <c r="E16" s="189">
        <v>2838</v>
      </c>
      <c r="F16" s="190" t="s">
        <v>151</v>
      </c>
      <c r="G16" s="1"/>
    </row>
    <row r="17" spans="1:7" ht="15.6" customHeight="1">
      <c r="A17" s="188" t="s">
        <v>150</v>
      </c>
      <c r="B17" s="189">
        <v>2837</v>
      </c>
      <c r="C17" s="189">
        <v>15339</v>
      </c>
      <c r="D17" s="189">
        <v>2940</v>
      </c>
      <c r="E17" s="189">
        <v>15624</v>
      </c>
      <c r="F17" s="190">
        <v>431.42857142857139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80</v>
      </c>
      <c r="C19" s="189">
        <v>321</v>
      </c>
      <c r="D19" s="189">
        <v>289</v>
      </c>
      <c r="E19" s="189">
        <v>627</v>
      </c>
      <c r="F19" s="190">
        <v>116.9550173010381</v>
      </c>
    </row>
    <row r="20" spans="1:7" ht="15.6" customHeight="1">
      <c r="A20" s="188" t="s">
        <v>142</v>
      </c>
      <c r="B20" s="189">
        <v>0</v>
      </c>
      <c r="C20" s="189">
        <v>8</v>
      </c>
      <c r="D20" s="189">
        <v>8</v>
      </c>
      <c r="E20" s="189">
        <v>57</v>
      </c>
      <c r="F20" s="190">
        <v>612.5</v>
      </c>
    </row>
    <row r="21" spans="1:7" ht="15.6" customHeight="1">
      <c r="A21" s="188" t="s">
        <v>149</v>
      </c>
      <c r="B21" s="189">
        <v>16847</v>
      </c>
      <c r="C21" s="189">
        <v>8121</v>
      </c>
      <c r="D21" s="189">
        <v>27108</v>
      </c>
      <c r="E21" s="189">
        <v>18427</v>
      </c>
      <c r="F21" s="190">
        <v>-32.023756824553637</v>
      </c>
    </row>
    <row r="22" spans="1:7" ht="15.6" customHeight="1">
      <c r="A22" s="188" t="s">
        <v>146</v>
      </c>
      <c r="B22" s="189">
        <v>736034</v>
      </c>
      <c r="C22" s="189">
        <v>635100</v>
      </c>
      <c r="D22" s="189">
        <v>1628271</v>
      </c>
      <c r="E22" s="189">
        <v>1747240</v>
      </c>
      <c r="F22" s="190">
        <v>7.3064618850301892</v>
      </c>
    </row>
    <row r="23" spans="1:7" ht="15.6" customHeight="1">
      <c r="A23" s="188" t="s">
        <v>165</v>
      </c>
      <c r="B23" s="189">
        <v>2</v>
      </c>
      <c r="C23" s="189">
        <v>165853</v>
      </c>
      <c r="D23" s="189">
        <v>6</v>
      </c>
      <c r="E23" s="189">
        <v>400212</v>
      </c>
      <c r="F23" s="190">
        <v>6670100</v>
      </c>
    </row>
    <row r="24" spans="1:7" ht="15.6" customHeight="1">
      <c r="A24" s="188" t="s">
        <v>141</v>
      </c>
      <c r="B24" s="189">
        <v>5</v>
      </c>
      <c r="C24" s="189">
        <v>28</v>
      </c>
      <c r="D24" s="189">
        <v>5</v>
      </c>
      <c r="E24" s="189">
        <v>28</v>
      </c>
      <c r="F24" s="190">
        <v>460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71834</v>
      </c>
      <c r="C28" s="189">
        <v>197650</v>
      </c>
      <c r="D28" s="189">
        <v>118228</v>
      </c>
      <c r="E28" s="189">
        <v>269199</v>
      </c>
      <c r="F28" s="190">
        <v>127.6947931116148</v>
      </c>
    </row>
    <row r="29" spans="1:7" ht="15.6" customHeight="1">
      <c r="A29" s="188" t="s">
        <v>178</v>
      </c>
      <c r="B29" s="189">
        <v>23368</v>
      </c>
      <c r="C29" s="189">
        <v>21912</v>
      </c>
      <c r="D29" s="189">
        <v>38991</v>
      </c>
      <c r="E29" s="189">
        <v>45460</v>
      </c>
      <c r="F29" s="190">
        <v>16.591008181375191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2318732</v>
      </c>
      <c r="C32" s="189">
        <v>2566961</v>
      </c>
      <c r="D32" s="189">
        <v>5055479</v>
      </c>
      <c r="E32" s="189">
        <v>4918211</v>
      </c>
      <c r="F32" s="190">
        <v>-2.715232325166411</v>
      </c>
    </row>
    <row r="33" spans="1:6" ht="15.6" customHeight="1">
      <c r="A33" s="188" t="s">
        <v>182</v>
      </c>
      <c r="B33" s="189">
        <v>17574</v>
      </c>
      <c r="C33" s="189">
        <v>16486</v>
      </c>
      <c r="D33" s="189">
        <v>26225</v>
      </c>
      <c r="E33" s="189">
        <v>37784</v>
      </c>
      <c r="F33" s="190">
        <v>44.076263107721637</v>
      </c>
    </row>
    <row r="34" spans="1:6" ht="15.6" customHeight="1">
      <c r="A34" s="188" t="s">
        <v>183</v>
      </c>
      <c r="B34" s="189">
        <v>38</v>
      </c>
      <c r="C34" s="189">
        <v>0</v>
      </c>
      <c r="D34" s="189">
        <v>88</v>
      </c>
      <c r="E34" s="189">
        <v>0</v>
      </c>
      <c r="F34" s="190">
        <v>-100</v>
      </c>
    </row>
    <row r="35" spans="1:6" ht="15.6" customHeight="1">
      <c r="A35" s="156" t="s">
        <v>153</v>
      </c>
      <c r="B35" s="76">
        <f>SUM(B7:B34)</f>
        <v>9169536</v>
      </c>
      <c r="C35" s="77">
        <f>SUM(C7:C34)</f>
        <v>8525880</v>
      </c>
      <c r="D35" s="76">
        <f>SUM(D7:D34)</f>
        <v>18595996</v>
      </c>
      <c r="E35" s="78">
        <f>SUM(E7:E34)</f>
        <v>17507648</v>
      </c>
      <c r="F35" s="140">
        <f>E35*100/D35-100</f>
        <v>-5.8525932141521224</v>
      </c>
    </row>
    <row r="36" spans="1:6" ht="15.6" customHeight="1">
      <c r="A36" s="73" t="s">
        <v>65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46" priority="2">
      <formula>MOD(ROW(),2)=0</formula>
    </cfRule>
  </conditionalFormatting>
  <conditionalFormatting sqref="F7:F35">
    <cfRule type="expression" dxfId="4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3A12-F514-49D8-AEEB-CF326C41AF0C}">
  <sheetPr codeName="Hoja1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67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909</v>
      </c>
      <c r="C8" s="189">
        <v>8078</v>
      </c>
      <c r="D8" s="189">
        <v>7119</v>
      </c>
      <c r="E8" s="189">
        <v>12460</v>
      </c>
      <c r="F8" s="190">
        <v>75.024582104228131</v>
      </c>
      <c r="G8" s="6"/>
    </row>
    <row r="9" spans="1:14" ht="15.6" customHeight="1">
      <c r="A9" s="188" t="s">
        <v>8</v>
      </c>
      <c r="B9" s="189">
        <v>65133</v>
      </c>
      <c r="C9" s="189">
        <v>78616</v>
      </c>
      <c r="D9" s="189">
        <v>125914</v>
      </c>
      <c r="E9" s="189">
        <v>165306</v>
      </c>
      <c r="F9" s="190">
        <v>31.284845211811241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1092523</v>
      </c>
      <c r="C11" s="189">
        <v>1139379</v>
      </c>
      <c r="D11" s="189">
        <v>2146591</v>
      </c>
      <c r="E11" s="189">
        <v>2253606</v>
      </c>
      <c r="F11" s="190">
        <v>4.9853465331774913</v>
      </c>
    </row>
    <row r="12" spans="1:14" ht="15.6" customHeight="1">
      <c r="A12" s="188" t="s">
        <v>6</v>
      </c>
      <c r="B12" s="189">
        <v>65099</v>
      </c>
      <c r="C12" s="189">
        <v>79988</v>
      </c>
      <c r="D12" s="189">
        <v>133692</v>
      </c>
      <c r="E12" s="189">
        <v>165204</v>
      </c>
      <c r="F12" s="190">
        <v>23.570595099183191</v>
      </c>
    </row>
    <row r="13" spans="1:14" ht="15.6" customHeight="1">
      <c r="A13" s="188" t="s">
        <v>175</v>
      </c>
      <c r="B13" s="189">
        <v>1096168</v>
      </c>
      <c r="C13" s="189">
        <v>1154613</v>
      </c>
      <c r="D13" s="189">
        <v>2067408</v>
      </c>
      <c r="E13" s="189">
        <v>2213329</v>
      </c>
      <c r="F13" s="190">
        <v>7.058161717474249</v>
      </c>
    </row>
    <row r="14" spans="1:14" ht="15.6" customHeight="1">
      <c r="A14" s="188" t="s">
        <v>148</v>
      </c>
      <c r="B14" s="189">
        <v>943143</v>
      </c>
      <c r="C14" s="189">
        <v>911024</v>
      </c>
      <c r="D14" s="189">
        <v>1786128</v>
      </c>
      <c r="E14" s="189">
        <v>1737337</v>
      </c>
      <c r="F14" s="190">
        <v>-2.7316631282864421</v>
      </c>
    </row>
    <row r="15" spans="1:14" ht="15.6" customHeight="1">
      <c r="A15" s="188" t="s">
        <v>145</v>
      </c>
      <c r="B15" s="189">
        <v>59553</v>
      </c>
      <c r="C15" s="189">
        <v>105739</v>
      </c>
      <c r="D15" s="189">
        <v>105651</v>
      </c>
      <c r="E15" s="189">
        <v>194871</v>
      </c>
      <c r="F15" s="190">
        <v>84.447851889712354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5621</v>
      </c>
      <c r="C17" s="189">
        <v>0</v>
      </c>
      <c r="D17" s="189">
        <v>11770</v>
      </c>
      <c r="E17" s="189">
        <v>0</v>
      </c>
      <c r="F17" s="190">
        <v>-100</v>
      </c>
      <c r="G17" s="2"/>
    </row>
    <row r="18" spans="1:7" ht="15.6" customHeight="1">
      <c r="A18" s="188" t="s">
        <v>147</v>
      </c>
      <c r="B18" s="189">
        <v>46670</v>
      </c>
      <c r="C18" s="189">
        <v>46558</v>
      </c>
      <c r="D18" s="189">
        <v>93215</v>
      </c>
      <c r="E18" s="189">
        <v>96809</v>
      </c>
      <c r="F18" s="190">
        <v>3.8556026390602369</v>
      </c>
    </row>
    <row r="19" spans="1:7" ht="15.6" customHeight="1">
      <c r="A19" s="188" t="s">
        <v>143</v>
      </c>
      <c r="B19" s="189">
        <v>606</v>
      </c>
      <c r="C19" s="189">
        <v>556</v>
      </c>
      <c r="D19" s="189">
        <v>1741</v>
      </c>
      <c r="E19" s="189">
        <v>3743</v>
      </c>
      <c r="F19" s="190">
        <v>114.9913842619184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56371</v>
      </c>
      <c r="C21" s="189">
        <v>50216</v>
      </c>
      <c r="D21" s="189">
        <v>114777</v>
      </c>
      <c r="E21" s="189">
        <v>95188</v>
      </c>
      <c r="F21" s="190">
        <v>-17.06700819850667</v>
      </c>
    </row>
    <row r="22" spans="1:7" ht="15.6" customHeight="1">
      <c r="A22" s="188" t="s">
        <v>146</v>
      </c>
      <c r="B22" s="189">
        <v>391667</v>
      </c>
      <c r="C22" s="189">
        <v>433202</v>
      </c>
      <c r="D22" s="189">
        <v>811713</v>
      </c>
      <c r="E22" s="189">
        <v>920438</v>
      </c>
      <c r="F22" s="190">
        <v>13.394512592504981</v>
      </c>
    </row>
    <row r="23" spans="1:7" ht="15.6" customHeight="1">
      <c r="A23" s="188" t="s">
        <v>165</v>
      </c>
      <c r="B23" s="189">
        <v>57903</v>
      </c>
      <c r="C23" s="189">
        <v>33436</v>
      </c>
      <c r="D23" s="189">
        <v>120068</v>
      </c>
      <c r="E23" s="189">
        <v>68995</v>
      </c>
      <c r="F23" s="190">
        <v>-42.536729186794147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38133</v>
      </c>
      <c r="C25" s="189">
        <v>37783</v>
      </c>
      <c r="D25" s="189">
        <v>74159</v>
      </c>
      <c r="E25" s="189">
        <v>77484</v>
      </c>
      <c r="F25" s="190">
        <v>4.4836095416604849</v>
      </c>
    </row>
    <row r="26" spans="1:7" ht="15.6" customHeight="1">
      <c r="A26" s="188" t="s">
        <v>152</v>
      </c>
      <c r="B26" s="189">
        <v>45639</v>
      </c>
      <c r="C26" s="189">
        <v>57027</v>
      </c>
      <c r="D26" s="189">
        <v>88885</v>
      </c>
      <c r="E26" s="189">
        <v>113896</v>
      </c>
      <c r="F26" s="190">
        <v>28.13860606401531</v>
      </c>
    </row>
    <row r="27" spans="1:7" ht="15.6" customHeight="1">
      <c r="A27" s="188" t="s">
        <v>173</v>
      </c>
      <c r="B27" s="189">
        <v>54725</v>
      </c>
      <c r="C27" s="189">
        <v>40911</v>
      </c>
      <c r="D27" s="189">
        <v>101214</v>
      </c>
      <c r="E27" s="189">
        <v>75384</v>
      </c>
      <c r="F27" s="190">
        <v>-25.520184954650549</v>
      </c>
    </row>
    <row r="28" spans="1:7" ht="15.6" customHeight="1">
      <c r="A28" s="188" t="s">
        <v>177</v>
      </c>
      <c r="B28" s="189">
        <v>365995</v>
      </c>
      <c r="C28" s="189">
        <v>365726</v>
      </c>
      <c r="D28" s="189">
        <v>805313</v>
      </c>
      <c r="E28" s="189">
        <v>805610</v>
      </c>
      <c r="F28" s="190">
        <v>3.6880070233564773E-2</v>
      </c>
    </row>
    <row r="29" spans="1:7" ht="15.6" customHeight="1">
      <c r="A29" s="188" t="s">
        <v>178</v>
      </c>
      <c r="B29" s="189">
        <v>201316</v>
      </c>
      <c r="C29" s="189">
        <v>193093</v>
      </c>
      <c r="D29" s="189">
        <v>404897</v>
      </c>
      <c r="E29" s="189">
        <v>316695</v>
      </c>
      <c r="F29" s="190">
        <v>-21.783811685440991</v>
      </c>
    </row>
    <row r="30" spans="1:7" ht="15.6" customHeight="1">
      <c r="A30" s="188" t="s">
        <v>179</v>
      </c>
      <c r="B30" s="189">
        <v>15531</v>
      </c>
      <c r="C30" s="189">
        <v>14690</v>
      </c>
      <c r="D30" s="189">
        <v>30454</v>
      </c>
      <c r="E30" s="189">
        <v>29119</v>
      </c>
      <c r="F30" s="190">
        <v>-4.3836606028764749</v>
      </c>
    </row>
    <row r="31" spans="1:7" ht="15.6" customHeight="1">
      <c r="A31" s="188" t="s">
        <v>180</v>
      </c>
      <c r="B31" s="189">
        <v>18634</v>
      </c>
      <c r="C31" s="189">
        <v>35772</v>
      </c>
      <c r="D31" s="189">
        <v>56103</v>
      </c>
      <c r="E31" s="189">
        <v>64745</v>
      </c>
      <c r="F31" s="190">
        <v>15.403810847904751</v>
      </c>
    </row>
    <row r="32" spans="1:7" ht="15.6" customHeight="1">
      <c r="A32" s="188" t="s">
        <v>181</v>
      </c>
      <c r="B32" s="189">
        <v>1104076</v>
      </c>
      <c r="C32" s="189">
        <v>1080137</v>
      </c>
      <c r="D32" s="189">
        <v>2160868</v>
      </c>
      <c r="E32" s="189">
        <v>2106079</v>
      </c>
      <c r="F32" s="190">
        <v>-2.5355088788394231</v>
      </c>
    </row>
    <row r="33" spans="1:6" ht="15.6" customHeight="1">
      <c r="A33" s="188" t="s">
        <v>182</v>
      </c>
      <c r="B33" s="189">
        <v>163722</v>
      </c>
      <c r="C33" s="189">
        <v>118104</v>
      </c>
      <c r="D33" s="189">
        <v>294300</v>
      </c>
      <c r="E33" s="189">
        <v>198046</v>
      </c>
      <c r="F33" s="190">
        <v>-32.706082229018008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5889137</v>
      </c>
      <c r="C35" s="77">
        <f>SUM(C7:C34)</f>
        <v>5984648</v>
      </c>
      <c r="D35" s="76">
        <f>SUM(D7:D34)</f>
        <v>11541980</v>
      </c>
      <c r="E35" s="78">
        <f>SUM(E7:E34)</f>
        <v>11714344</v>
      </c>
      <c r="F35" s="140">
        <f>E35*100/D35-100</f>
        <v>1.4933659562744026</v>
      </c>
    </row>
    <row r="36" spans="1:6" ht="15.6" customHeight="1">
      <c r="A36" s="73" t="s">
        <v>52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44" priority="2">
      <formula>MOD(ROW(),2)=0</formula>
    </cfRule>
  </conditionalFormatting>
  <conditionalFormatting sqref="F7:F35">
    <cfRule type="expression" dxfId="4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C6BF-11B6-474E-B2F4-863CE74B7981}">
  <sheetPr codeName="Hoja1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70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0</v>
      </c>
      <c r="C8" s="189">
        <v>134</v>
      </c>
      <c r="D8" s="189">
        <v>232</v>
      </c>
      <c r="E8" s="189">
        <v>176</v>
      </c>
      <c r="F8" s="190">
        <v>-24.137931034482762</v>
      </c>
      <c r="G8" s="6"/>
    </row>
    <row r="9" spans="1:14" ht="15.6" customHeight="1">
      <c r="A9" s="188" t="s">
        <v>8</v>
      </c>
      <c r="B9" s="189">
        <v>3579</v>
      </c>
      <c r="C9" s="189">
        <v>4210</v>
      </c>
      <c r="D9" s="189">
        <v>6681</v>
      </c>
      <c r="E9" s="189">
        <v>8717</v>
      </c>
      <c r="F9" s="190">
        <v>30.474479868283201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46640</v>
      </c>
      <c r="C11" s="189">
        <v>47292</v>
      </c>
      <c r="D11" s="189">
        <v>90275</v>
      </c>
      <c r="E11" s="189">
        <v>93146</v>
      </c>
      <c r="F11" s="190">
        <v>3.180282470229856</v>
      </c>
    </row>
    <row r="12" spans="1:14" ht="15.6" customHeight="1">
      <c r="A12" s="188" t="s">
        <v>6</v>
      </c>
      <c r="B12" s="189">
        <v>2112</v>
      </c>
      <c r="C12" s="189">
        <v>2920</v>
      </c>
      <c r="D12" s="189">
        <v>4349</v>
      </c>
      <c r="E12" s="189">
        <v>5868</v>
      </c>
      <c r="F12" s="190">
        <v>34.927569556219822</v>
      </c>
    </row>
    <row r="13" spans="1:14" ht="15.6" customHeight="1">
      <c r="A13" s="188" t="s">
        <v>175</v>
      </c>
      <c r="B13" s="189">
        <v>51089</v>
      </c>
      <c r="C13" s="189">
        <v>51670</v>
      </c>
      <c r="D13" s="189">
        <v>96282</v>
      </c>
      <c r="E13" s="189">
        <v>100071</v>
      </c>
      <c r="F13" s="190">
        <v>3.9353150121518041</v>
      </c>
    </row>
    <row r="14" spans="1:14" ht="15.6" customHeight="1">
      <c r="A14" s="188" t="s">
        <v>148</v>
      </c>
      <c r="B14" s="189">
        <v>33685</v>
      </c>
      <c r="C14" s="189">
        <v>31681</v>
      </c>
      <c r="D14" s="189">
        <v>63898</v>
      </c>
      <c r="E14" s="189">
        <v>61350</v>
      </c>
      <c r="F14" s="190">
        <v>-3.9876052458605931</v>
      </c>
    </row>
    <row r="15" spans="1:14" ht="15.6" customHeight="1">
      <c r="A15" s="188" t="s">
        <v>145</v>
      </c>
      <c r="B15" s="189">
        <v>2214</v>
      </c>
      <c r="C15" s="189">
        <v>4025</v>
      </c>
      <c r="D15" s="189">
        <v>3723</v>
      </c>
      <c r="E15" s="189">
        <v>7362</v>
      </c>
      <c r="F15" s="190">
        <v>97.743755036261092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2904</v>
      </c>
      <c r="C18" s="189">
        <v>2803</v>
      </c>
      <c r="D18" s="189">
        <v>5580</v>
      </c>
      <c r="E18" s="189">
        <v>5543</v>
      </c>
      <c r="F18" s="190">
        <v>-0.66308243727598881</v>
      </c>
    </row>
    <row r="19" spans="1:7" ht="15.6" customHeight="1">
      <c r="A19" s="188" t="s">
        <v>143</v>
      </c>
      <c r="B19" s="189">
        <v>2</v>
      </c>
      <c r="C19" s="189">
        <v>0</v>
      </c>
      <c r="D19" s="189">
        <v>4</v>
      </c>
      <c r="E19" s="189">
        <v>0</v>
      </c>
      <c r="F19" s="190">
        <v>-100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2732</v>
      </c>
      <c r="C21" s="189">
        <v>2637</v>
      </c>
      <c r="D21" s="189">
        <v>5652</v>
      </c>
      <c r="E21" s="189">
        <v>4883</v>
      </c>
      <c r="F21" s="190">
        <v>-13.605803255484791</v>
      </c>
    </row>
    <row r="22" spans="1:7" ht="15.6" customHeight="1">
      <c r="A22" s="188" t="s">
        <v>146</v>
      </c>
      <c r="B22" s="189">
        <v>26840</v>
      </c>
      <c r="C22" s="189">
        <v>27252</v>
      </c>
      <c r="D22" s="189">
        <v>55300</v>
      </c>
      <c r="E22" s="189">
        <v>56581</v>
      </c>
      <c r="F22" s="190">
        <v>2.3164556962025391</v>
      </c>
    </row>
    <row r="23" spans="1:7" ht="15.6" customHeight="1">
      <c r="A23" s="188" t="s">
        <v>165</v>
      </c>
      <c r="B23" s="189">
        <v>2600</v>
      </c>
      <c r="C23" s="189">
        <v>1628</v>
      </c>
      <c r="D23" s="189">
        <v>5884</v>
      </c>
      <c r="E23" s="189">
        <v>3664</v>
      </c>
      <c r="F23" s="190">
        <v>-37.729435757987773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2563</v>
      </c>
      <c r="C25" s="189">
        <v>2453</v>
      </c>
      <c r="D25" s="189">
        <v>4894</v>
      </c>
      <c r="E25" s="189">
        <v>4959</v>
      </c>
      <c r="F25" s="190">
        <v>1.3281569268492039</v>
      </c>
    </row>
    <row r="26" spans="1:7" ht="15.6" customHeight="1">
      <c r="A26" s="188" t="s">
        <v>152</v>
      </c>
      <c r="B26" s="189">
        <v>1948</v>
      </c>
      <c r="C26" s="189">
        <v>2381</v>
      </c>
      <c r="D26" s="189">
        <v>3708</v>
      </c>
      <c r="E26" s="189">
        <v>4621</v>
      </c>
      <c r="F26" s="190">
        <v>24.622437971952539</v>
      </c>
    </row>
    <row r="27" spans="1:7" ht="15.6" customHeight="1">
      <c r="A27" s="188" t="s">
        <v>173</v>
      </c>
      <c r="B27" s="189">
        <v>301</v>
      </c>
      <c r="C27" s="189">
        <v>181</v>
      </c>
      <c r="D27" s="189">
        <v>581</v>
      </c>
      <c r="E27" s="189">
        <v>443</v>
      </c>
      <c r="F27" s="190">
        <v>-23.752151462994831</v>
      </c>
    </row>
    <row r="28" spans="1:7" ht="15.6" customHeight="1">
      <c r="A28" s="188" t="s">
        <v>177</v>
      </c>
      <c r="B28" s="189">
        <v>24800</v>
      </c>
      <c r="C28" s="189">
        <v>23500</v>
      </c>
      <c r="D28" s="189">
        <v>51076</v>
      </c>
      <c r="E28" s="189">
        <v>48974</v>
      </c>
      <c r="F28" s="190">
        <v>-4.1154358211292958</v>
      </c>
    </row>
    <row r="29" spans="1:7" ht="15.6" customHeight="1">
      <c r="A29" s="188" t="s">
        <v>178</v>
      </c>
      <c r="B29" s="189">
        <v>5104</v>
      </c>
      <c r="C29" s="189">
        <v>4017</v>
      </c>
      <c r="D29" s="189">
        <v>10765</v>
      </c>
      <c r="E29" s="189">
        <v>7064</v>
      </c>
      <c r="F29" s="190">
        <v>-34.379934974454237</v>
      </c>
    </row>
    <row r="30" spans="1:7" ht="15.6" customHeight="1">
      <c r="A30" s="188" t="s">
        <v>179</v>
      </c>
      <c r="B30" s="189">
        <v>756</v>
      </c>
      <c r="C30" s="189">
        <v>762</v>
      </c>
      <c r="D30" s="189">
        <v>1432</v>
      </c>
      <c r="E30" s="189">
        <v>1489</v>
      </c>
      <c r="F30" s="190">
        <v>3.9804469273743019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41398</v>
      </c>
      <c r="C32" s="189">
        <v>41612</v>
      </c>
      <c r="D32" s="189">
        <v>79853</v>
      </c>
      <c r="E32" s="189">
        <v>80207</v>
      </c>
      <c r="F32" s="190">
        <v>0.44331459056014921</v>
      </c>
    </row>
    <row r="33" spans="1:6" ht="15.6" customHeight="1">
      <c r="A33" s="188" t="s">
        <v>182</v>
      </c>
      <c r="B33" s="189">
        <v>2306</v>
      </c>
      <c r="C33" s="189">
        <v>1483</v>
      </c>
      <c r="D33" s="189">
        <v>4130</v>
      </c>
      <c r="E33" s="189">
        <v>2787</v>
      </c>
      <c r="F33" s="190">
        <v>-32.518159806295401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253573</v>
      </c>
      <c r="C35" s="77">
        <f>SUM(C7:C34)</f>
        <v>252641</v>
      </c>
      <c r="D35" s="178">
        <f>SUM(D7:D34)</f>
        <v>494299</v>
      </c>
      <c r="E35" s="178">
        <f>SUM(E7:E34)</f>
        <v>497905</v>
      </c>
      <c r="F35" s="140">
        <f>E35*100/D35-100</f>
        <v>0.7295179638235112</v>
      </c>
    </row>
    <row r="36" spans="1:6" ht="15.6" customHeight="1">
      <c r="A36" s="73" t="s">
        <v>69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42" priority="2">
      <formula>MOD(ROW(),2)=0</formula>
    </cfRule>
  </conditionalFormatting>
  <conditionalFormatting sqref="F7:F35">
    <cfRule type="expression" dxfId="4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B2B6-AAC8-4CA1-87D3-AE52513CD3C0}">
  <sheetPr codeName="Hoja2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2</v>
      </c>
      <c r="F7" s="190" t="s">
        <v>151</v>
      </c>
      <c r="G7" s="37"/>
    </row>
    <row r="8" spans="1:14" ht="15.6" customHeight="1">
      <c r="A8" s="188" t="s">
        <v>11</v>
      </c>
      <c r="B8" s="189">
        <v>14238.75</v>
      </c>
      <c r="C8" s="189">
        <v>16528</v>
      </c>
      <c r="D8" s="189">
        <v>24873.5</v>
      </c>
      <c r="E8" s="189">
        <v>32223.25</v>
      </c>
      <c r="F8" s="190">
        <v>29.548515488371152</v>
      </c>
      <c r="G8" s="6"/>
    </row>
    <row r="9" spans="1:14" ht="15.6" customHeight="1">
      <c r="A9" s="188" t="s">
        <v>8</v>
      </c>
      <c r="B9" s="189">
        <v>1055</v>
      </c>
      <c r="C9" s="189">
        <v>1407</v>
      </c>
      <c r="D9" s="189">
        <v>2171.75</v>
      </c>
      <c r="E9" s="189">
        <v>3287</v>
      </c>
      <c r="F9" s="190">
        <v>51.352595832853687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403260</v>
      </c>
      <c r="C11" s="189">
        <v>334393</v>
      </c>
      <c r="D11" s="189">
        <v>775352</v>
      </c>
      <c r="E11" s="189">
        <v>690794</v>
      </c>
      <c r="F11" s="190">
        <v>-10.905756353243429</v>
      </c>
    </row>
    <row r="12" spans="1:14" ht="15.6" customHeight="1">
      <c r="A12" s="188" t="s">
        <v>6</v>
      </c>
      <c r="B12" s="189">
        <v>16321.25</v>
      </c>
      <c r="C12" s="189">
        <v>17618.75</v>
      </c>
      <c r="D12" s="189">
        <v>32623</v>
      </c>
      <c r="E12" s="189">
        <v>35411.75</v>
      </c>
      <c r="F12" s="190">
        <v>8.5484167611807607</v>
      </c>
    </row>
    <row r="13" spans="1:14" ht="15.6" customHeight="1">
      <c r="A13" s="188" t="s">
        <v>175</v>
      </c>
      <c r="B13" s="189">
        <v>6709</v>
      </c>
      <c r="C13" s="189">
        <v>6038</v>
      </c>
      <c r="D13" s="189">
        <v>12756</v>
      </c>
      <c r="E13" s="189">
        <v>12244</v>
      </c>
      <c r="F13" s="190">
        <v>-4.0137974286610216</v>
      </c>
    </row>
    <row r="14" spans="1:14" ht="15.6" customHeight="1">
      <c r="A14" s="188" t="s">
        <v>148</v>
      </c>
      <c r="B14" s="189">
        <v>308166.5</v>
      </c>
      <c r="C14" s="189">
        <v>307004.5</v>
      </c>
      <c r="D14" s="189">
        <v>603894.25</v>
      </c>
      <c r="E14" s="189">
        <v>599206</v>
      </c>
      <c r="F14" s="190">
        <v>-0.77633625423656827</v>
      </c>
    </row>
    <row r="15" spans="1:14" ht="15.6" customHeight="1">
      <c r="A15" s="188" t="s">
        <v>145</v>
      </c>
      <c r="B15" s="189">
        <v>33878</v>
      </c>
      <c r="C15" s="189">
        <v>35567.25</v>
      </c>
      <c r="D15" s="189">
        <v>70801</v>
      </c>
      <c r="E15" s="189">
        <v>66090.25</v>
      </c>
      <c r="F15" s="190">
        <v>-6.6535077188175364</v>
      </c>
    </row>
    <row r="16" spans="1:14" ht="15.6" customHeight="1">
      <c r="A16" s="188" t="s">
        <v>144</v>
      </c>
      <c r="B16" s="189">
        <v>3218</v>
      </c>
      <c r="C16" s="189">
        <v>2722</v>
      </c>
      <c r="D16" s="189">
        <v>6007</v>
      </c>
      <c r="E16" s="189">
        <v>6925</v>
      </c>
      <c r="F16" s="190">
        <v>15.282170800732469</v>
      </c>
      <c r="G16" s="1"/>
    </row>
    <row r="17" spans="1:7" ht="15.6" customHeight="1">
      <c r="A17" s="188" t="s">
        <v>150</v>
      </c>
      <c r="B17" s="189">
        <v>5425</v>
      </c>
      <c r="C17" s="189">
        <v>7173.5</v>
      </c>
      <c r="D17" s="189">
        <v>10252.25</v>
      </c>
      <c r="E17" s="189">
        <v>14488</v>
      </c>
      <c r="F17" s="190">
        <v>41.315321027091613</v>
      </c>
      <c r="G17" s="2"/>
    </row>
    <row r="18" spans="1:7" ht="15.6" customHeight="1">
      <c r="A18" s="188" t="s">
        <v>147</v>
      </c>
      <c r="B18" s="189">
        <v>464</v>
      </c>
      <c r="C18" s="189">
        <v>426</v>
      </c>
      <c r="D18" s="189">
        <v>951</v>
      </c>
      <c r="E18" s="189">
        <v>912</v>
      </c>
      <c r="F18" s="190">
        <v>-4.100946372239747</v>
      </c>
    </row>
    <row r="19" spans="1:7" ht="15.6" customHeight="1">
      <c r="A19" s="188" t="s">
        <v>143</v>
      </c>
      <c r="B19" s="189">
        <v>711.5</v>
      </c>
      <c r="C19" s="189">
        <v>1363.75</v>
      </c>
      <c r="D19" s="189">
        <v>1764.5</v>
      </c>
      <c r="E19" s="189">
        <v>2189.5</v>
      </c>
      <c r="F19" s="190">
        <v>24.086143383394731</v>
      </c>
    </row>
    <row r="20" spans="1:7" ht="15.6" customHeight="1">
      <c r="A20" s="188" t="s">
        <v>142</v>
      </c>
      <c r="B20" s="189">
        <v>5065</v>
      </c>
      <c r="C20" s="189">
        <v>5141</v>
      </c>
      <c r="D20" s="189">
        <v>10255</v>
      </c>
      <c r="E20" s="189">
        <v>10810</v>
      </c>
      <c r="F20" s="190">
        <v>5.4119941491955066</v>
      </c>
    </row>
    <row r="21" spans="1:7" ht="15.6" customHeight="1">
      <c r="A21" s="188" t="s">
        <v>149</v>
      </c>
      <c r="B21" s="189">
        <v>9211</v>
      </c>
      <c r="C21" s="189">
        <v>9272.5</v>
      </c>
      <c r="D21" s="189">
        <v>17201.5</v>
      </c>
      <c r="E21" s="189">
        <v>17656.5</v>
      </c>
      <c r="F21" s="190">
        <v>2.64511815830015</v>
      </c>
    </row>
    <row r="22" spans="1:7" ht="15.6" customHeight="1">
      <c r="A22" s="188" t="s">
        <v>146</v>
      </c>
      <c r="B22" s="189">
        <v>102580</v>
      </c>
      <c r="C22" s="189">
        <v>100535</v>
      </c>
      <c r="D22" s="189">
        <v>212272</v>
      </c>
      <c r="E22" s="189">
        <v>235358</v>
      </c>
      <c r="F22" s="190">
        <v>10.87566895304138</v>
      </c>
    </row>
    <row r="23" spans="1:7" ht="15.6" customHeight="1">
      <c r="A23" s="188" t="s">
        <v>165</v>
      </c>
      <c r="B23" s="189">
        <v>1772</v>
      </c>
      <c r="C23" s="189">
        <v>18786.5</v>
      </c>
      <c r="D23" s="189">
        <v>3587</v>
      </c>
      <c r="E23" s="189">
        <v>41163.25</v>
      </c>
      <c r="F23" s="190">
        <v>1047.5676052411491</v>
      </c>
    </row>
    <row r="24" spans="1:7" ht="15.6" customHeight="1">
      <c r="A24" s="188" t="s">
        <v>141</v>
      </c>
      <c r="B24" s="189">
        <v>3429.5</v>
      </c>
      <c r="C24" s="189">
        <v>3431.5</v>
      </c>
      <c r="D24" s="189">
        <v>6666.25</v>
      </c>
      <c r="E24" s="189">
        <v>6894.25</v>
      </c>
      <c r="F24" s="190">
        <v>3.4202137633602092</v>
      </c>
    </row>
    <row r="25" spans="1:7" ht="15.6" customHeight="1">
      <c r="A25" s="188" t="s">
        <v>140</v>
      </c>
      <c r="B25" s="189">
        <v>454</v>
      </c>
      <c r="C25" s="189">
        <v>339</v>
      </c>
      <c r="D25" s="189">
        <v>955.5</v>
      </c>
      <c r="E25" s="189">
        <v>821</v>
      </c>
      <c r="F25" s="190">
        <v>-14.0763997906855</v>
      </c>
    </row>
    <row r="26" spans="1:7" ht="15.6" customHeight="1">
      <c r="A26" s="188" t="s">
        <v>152</v>
      </c>
      <c r="B26" s="189">
        <v>36</v>
      </c>
      <c r="C26" s="189">
        <v>2</v>
      </c>
      <c r="D26" s="189">
        <v>63.5</v>
      </c>
      <c r="E26" s="189">
        <v>6</v>
      </c>
      <c r="F26" s="190">
        <v>-90.551181102362207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42537</v>
      </c>
      <c r="C28" s="189">
        <v>52234</v>
      </c>
      <c r="D28" s="189">
        <v>79848</v>
      </c>
      <c r="E28" s="189">
        <v>93845</v>
      </c>
      <c r="F28" s="190">
        <v>17.529556156697719</v>
      </c>
    </row>
    <row r="29" spans="1:7" ht="15.6" customHeight="1">
      <c r="A29" s="188" t="s">
        <v>178</v>
      </c>
      <c r="B29" s="189">
        <v>9856.75</v>
      </c>
      <c r="C29" s="189">
        <v>11000</v>
      </c>
      <c r="D29" s="189">
        <v>19012.5</v>
      </c>
      <c r="E29" s="189">
        <v>22385</v>
      </c>
      <c r="F29" s="190">
        <v>17.738330046022359</v>
      </c>
    </row>
    <row r="30" spans="1:7" ht="15.6" customHeight="1">
      <c r="A30" s="188" t="s">
        <v>179</v>
      </c>
      <c r="B30" s="189">
        <v>11226</v>
      </c>
      <c r="C30" s="189">
        <v>12596.25</v>
      </c>
      <c r="D30" s="189">
        <v>23737.75</v>
      </c>
      <c r="E30" s="189">
        <v>24973.25</v>
      </c>
      <c r="F30" s="190">
        <v>5.2047898389695746</v>
      </c>
    </row>
    <row r="31" spans="1:7" ht="15.6" customHeight="1">
      <c r="A31" s="188" t="s">
        <v>180</v>
      </c>
      <c r="B31" s="189">
        <v>544</v>
      </c>
      <c r="C31" s="189">
        <v>1300</v>
      </c>
      <c r="D31" s="189">
        <v>1612</v>
      </c>
      <c r="E31" s="189">
        <v>2135</v>
      </c>
      <c r="F31" s="190">
        <v>32.444168734491313</v>
      </c>
    </row>
    <row r="32" spans="1:7" ht="15.6" customHeight="1">
      <c r="A32" s="188" t="s">
        <v>181</v>
      </c>
      <c r="B32" s="189">
        <v>391421</v>
      </c>
      <c r="C32" s="189">
        <v>446452</v>
      </c>
      <c r="D32" s="189">
        <v>782903</v>
      </c>
      <c r="E32" s="189">
        <v>863894</v>
      </c>
      <c r="F32" s="190">
        <v>10.344959720425139</v>
      </c>
    </row>
    <row r="33" spans="1:6" ht="15.6" customHeight="1">
      <c r="A33" s="188" t="s">
        <v>182</v>
      </c>
      <c r="B33" s="189">
        <v>19715</v>
      </c>
      <c r="C33" s="189">
        <v>24107</v>
      </c>
      <c r="D33" s="189">
        <v>37353</v>
      </c>
      <c r="E33" s="189">
        <v>42660</v>
      </c>
      <c r="F33" s="190">
        <v>14.20769416111156</v>
      </c>
    </row>
    <row r="34" spans="1:6" ht="15.6" customHeight="1">
      <c r="A34" s="188" t="s">
        <v>183</v>
      </c>
      <c r="B34" s="189">
        <v>2827.25</v>
      </c>
      <c r="C34" s="189">
        <v>2464.5</v>
      </c>
      <c r="D34" s="189">
        <v>5633.75</v>
      </c>
      <c r="E34" s="189">
        <v>5044.25</v>
      </c>
      <c r="F34" s="190">
        <v>-10.46372309740404</v>
      </c>
    </row>
    <row r="35" spans="1:6" ht="15.6" customHeight="1">
      <c r="A35" s="156" t="s">
        <v>153</v>
      </c>
      <c r="B35" s="76">
        <f>SUM(B7:B34)</f>
        <v>1394121.5</v>
      </c>
      <c r="C35" s="77">
        <f>SUM(C7:C34)</f>
        <v>1417903</v>
      </c>
      <c r="D35" s="76">
        <f>SUM(D7:D34)</f>
        <v>2742547</v>
      </c>
      <c r="E35" s="178">
        <f>SUM(E7:E34)</f>
        <v>2831418.25</v>
      </c>
      <c r="F35" s="140">
        <f>E35*100/D35-100</f>
        <v>3.2404640649731817</v>
      </c>
    </row>
    <row r="36" spans="1:6" ht="15.6" customHeight="1">
      <c r="A36" s="73" t="s">
        <v>56</v>
      </c>
      <c r="B36" s="72"/>
      <c r="D36" s="72"/>
      <c r="F36" s="23"/>
    </row>
  </sheetData>
  <mergeCells count="3">
    <mergeCell ref="B5:C5"/>
    <mergeCell ref="D5:F5"/>
    <mergeCell ref="A5:A6"/>
  </mergeCells>
  <conditionalFormatting sqref="A7:F34">
    <cfRule type="expression" dxfId="40" priority="2">
      <formula>MOD(ROW(),2)=0</formula>
    </cfRule>
  </conditionalFormatting>
  <conditionalFormatting sqref="F7:F35">
    <cfRule type="expression" dxfId="3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66F6-61C8-4362-A5DC-6EC10E1290FF}">
  <sheetPr codeName="Hoja2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56</v>
      </c>
      <c r="C8" s="189">
        <v>0</v>
      </c>
      <c r="D8" s="189">
        <v>94</v>
      </c>
      <c r="E8" s="189">
        <v>530</v>
      </c>
      <c r="F8" s="190">
        <v>463.82978723404261</v>
      </c>
      <c r="G8" s="6"/>
    </row>
    <row r="9" spans="1:14" ht="15.6" customHeight="1">
      <c r="A9" s="188" t="s">
        <v>8</v>
      </c>
      <c r="B9" s="189">
        <v>0</v>
      </c>
      <c r="C9" s="189">
        <v>1</v>
      </c>
      <c r="D9" s="189">
        <v>0</v>
      </c>
      <c r="E9" s="189">
        <v>8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333956</v>
      </c>
      <c r="C11" s="189">
        <v>288338</v>
      </c>
      <c r="D11" s="189">
        <v>648815</v>
      </c>
      <c r="E11" s="189">
        <v>595977</v>
      </c>
      <c r="F11" s="190">
        <v>-8.1437697957044719</v>
      </c>
    </row>
    <row r="12" spans="1:14" ht="15.6" customHeight="1">
      <c r="A12" s="188" t="s">
        <v>6</v>
      </c>
      <c r="B12" s="189">
        <v>1286.25</v>
      </c>
      <c r="C12" s="189">
        <v>1441</v>
      </c>
      <c r="D12" s="189">
        <v>2905.25</v>
      </c>
      <c r="E12" s="189">
        <v>2938.75</v>
      </c>
      <c r="F12" s="190">
        <v>1.153084932449872</v>
      </c>
    </row>
    <row r="13" spans="1:14" ht="15.6" customHeight="1">
      <c r="A13" s="188" t="s">
        <v>175</v>
      </c>
      <c r="B13" s="189">
        <v>0</v>
      </c>
      <c r="C13" s="189">
        <v>2</v>
      </c>
      <c r="D13" s="189">
        <v>0</v>
      </c>
      <c r="E13" s="189">
        <v>4</v>
      </c>
      <c r="F13" s="190" t="s">
        <v>151</v>
      </c>
    </row>
    <row r="14" spans="1:14" ht="15.6" customHeight="1">
      <c r="A14" s="188" t="s">
        <v>148</v>
      </c>
      <c r="B14" s="189">
        <v>150343</v>
      </c>
      <c r="C14" s="189">
        <v>121270.5</v>
      </c>
      <c r="D14" s="189">
        <v>292704</v>
      </c>
      <c r="E14" s="189">
        <v>243773</v>
      </c>
      <c r="F14" s="190">
        <v>-16.716888050727011</v>
      </c>
    </row>
    <row r="15" spans="1:14" ht="15.6" customHeight="1">
      <c r="A15" s="188" t="s">
        <v>145</v>
      </c>
      <c r="B15" s="189">
        <v>418</v>
      </c>
      <c r="C15" s="189">
        <v>453.75</v>
      </c>
      <c r="D15" s="189">
        <v>812.75</v>
      </c>
      <c r="E15" s="189">
        <v>842.75</v>
      </c>
      <c r="F15" s="190">
        <v>3.6911719470931961</v>
      </c>
    </row>
    <row r="16" spans="1:14" ht="15.6" customHeight="1">
      <c r="A16" s="188" t="s">
        <v>144</v>
      </c>
      <c r="B16" s="189">
        <v>0</v>
      </c>
      <c r="C16" s="189">
        <v>184</v>
      </c>
      <c r="D16" s="189">
        <v>0</v>
      </c>
      <c r="E16" s="189">
        <v>386</v>
      </c>
      <c r="F16" s="190" t="s">
        <v>151</v>
      </c>
      <c r="G16" s="1"/>
    </row>
    <row r="17" spans="1:7" ht="15.6" customHeight="1">
      <c r="A17" s="188" t="s">
        <v>150</v>
      </c>
      <c r="B17" s="189">
        <v>140</v>
      </c>
      <c r="C17" s="189">
        <v>1675.75</v>
      </c>
      <c r="D17" s="189">
        <v>150</v>
      </c>
      <c r="E17" s="189">
        <v>1695.75</v>
      </c>
      <c r="F17" s="190">
        <v>1030.5</v>
      </c>
      <c r="G17" s="2"/>
    </row>
    <row r="18" spans="1:7" ht="15.6" customHeight="1">
      <c r="A18" s="188" t="s">
        <v>147</v>
      </c>
      <c r="B18" s="189">
        <v>0</v>
      </c>
      <c r="C18" s="189">
        <v>0</v>
      </c>
      <c r="D18" s="189">
        <v>0</v>
      </c>
      <c r="E18" s="189">
        <v>0</v>
      </c>
      <c r="F18" s="190" t="s">
        <v>151</v>
      </c>
    </row>
    <row r="19" spans="1:7" ht="15.6" customHeight="1">
      <c r="A19" s="188" t="s">
        <v>143</v>
      </c>
      <c r="B19" s="189">
        <v>8</v>
      </c>
      <c r="C19" s="189">
        <v>65.75</v>
      </c>
      <c r="D19" s="189">
        <v>38.75</v>
      </c>
      <c r="E19" s="189">
        <v>114.25</v>
      </c>
      <c r="F19" s="190">
        <v>194.8387096774193</v>
      </c>
    </row>
    <row r="20" spans="1:7" ht="15.6" customHeight="1">
      <c r="A20" s="188" t="s">
        <v>142</v>
      </c>
      <c r="B20" s="189">
        <v>0</v>
      </c>
      <c r="C20" s="189">
        <v>3</v>
      </c>
      <c r="D20" s="189">
        <v>4</v>
      </c>
      <c r="E20" s="189">
        <v>5</v>
      </c>
      <c r="F20" s="190">
        <v>25</v>
      </c>
    </row>
    <row r="21" spans="1:7" ht="15.6" customHeight="1">
      <c r="A21" s="188" t="s">
        <v>149</v>
      </c>
      <c r="B21" s="189">
        <v>1291</v>
      </c>
      <c r="C21" s="189">
        <v>692.25</v>
      </c>
      <c r="D21" s="189">
        <v>2097</v>
      </c>
      <c r="E21" s="189">
        <v>1530.25</v>
      </c>
      <c r="F21" s="190">
        <v>-27.02670481640439</v>
      </c>
    </row>
    <row r="22" spans="1:7" ht="15.6" customHeight="1">
      <c r="A22" s="188" t="s">
        <v>146</v>
      </c>
      <c r="B22" s="189">
        <v>54603</v>
      </c>
      <c r="C22" s="189">
        <v>49795</v>
      </c>
      <c r="D22" s="189">
        <v>117696</v>
      </c>
      <c r="E22" s="189">
        <v>137107</v>
      </c>
      <c r="F22" s="190">
        <v>16.492489124524202</v>
      </c>
    </row>
    <row r="23" spans="1:7" ht="15.6" customHeight="1">
      <c r="A23" s="188" t="s">
        <v>165</v>
      </c>
      <c r="B23" s="189">
        <v>1</v>
      </c>
      <c r="C23" s="189">
        <v>17286</v>
      </c>
      <c r="D23" s="189">
        <v>3</v>
      </c>
      <c r="E23" s="189">
        <v>37521.25</v>
      </c>
      <c r="F23" s="190">
        <v>1250608.333333333</v>
      </c>
    </row>
    <row r="24" spans="1:7" ht="15.6" customHeight="1">
      <c r="A24" s="188" t="s">
        <v>141</v>
      </c>
      <c r="B24" s="189">
        <v>1</v>
      </c>
      <c r="C24" s="189">
        <v>1</v>
      </c>
      <c r="D24" s="189">
        <v>1</v>
      </c>
      <c r="E24" s="189">
        <v>1</v>
      </c>
      <c r="F24" s="190">
        <v>0</v>
      </c>
    </row>
    <row r="25" spans="1:7" ht="15.6" customHeight="1">
      <c r="A25" s="188" t="s">
        <v>140</v>
      </c>
      <c r="B25" s="189">
        <v>0</v>
      </c>
      <c r="C25" s="189">
        <v>0</v>
      </c>
      <c r="D25" s="189">
        <v>0</v>
      </c>
      <c r="E25" s="189">
        <v>0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4273</v>
      </c>
      <c r="C28" s="189">
        <v>17034</v>
      </c>
      <c r="D28" s="189">
        <v>6493</v>
      </c>
      <c r="E28" s="189">
        <v>21812</v>
      </c>
      <c r="F28" s="190">
        <v>235.93100261820419</v>
      </c>
    </row>
    <row r="29" spans="1:7" ht="15.6" customHeight="1">
      <c r="A29" s="188" t="s">
        <v>178</v>
      </c>
      <c r="B29" s="189">
        <v>2032.5</v>
      </c>
      <c r="C29" s="189">
        <v>1845.25</v>
      </c>
      <c r="D29" s="189">
        <v>3508.75</v>
      </c>
      <c r="E29" s="189">
        <v>3671.25</v>
      </c>
      <c r="F29" s="190">
        <v>4.6312789454934062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187421</v>
      </c>
      <c r="C32" s="189">
        <v>209153</v>
      </c>
      <c r="D32" s="189">
        <v>402628</v>
      </c>
      <c r="E32" s="189">
        <v>399191</v>
      </c>
      <c r="F32" s="190">
        <v>-0.85364157485321357</v>
      </c>
    </row>
    <row r="33" spans="1:6" ht="15.6" customHeight="1">
      <c r="A33" s="188" t="s">
        <v>182</v>
      </c>
      <c r="B33" s="189">
        <v>2552</v>
      </c>
      <c r="C33" s="189">
        <v>1296</v>
      </c>
      <c r="D33" s="189">
        <v>3706</v>
      </c>
      <c r="E33" s="189">
        <v>2741</v>
      </c>
      <c r="F33" s="190">
        <v>-26.03885590933621</v>
      </c>
    </row>
    <row r="34" spans="1:6" ht="15.6" customHeight="1">
      <c r="A34" s="188" t="s">
        <v>183</v>
      </c>
      <c r="B34" s="189">
        <v>4</v>
      </c>
      <c r="C34" s="189">
        <v>0</v>
      </c>
      <c r="D34" s="189">
        <v>8</v>
      </c>
      <c r="E34" s="189">
        <v>0</v>
      </c>
      <c r="F34" s="190">
        <v>-100</v>
      </c>
    </row>
    <row r="35" spans="1:6" ht="15.6" customHeight="1">
      <c r="A35" s="156" t="s">
        <v>153</v>
      </c>
      <c r="B35" s="76">
        <f>SUM(B7:B34)</f>
        <v>738385.75</v>
      </c>
      <c r="C35" s="77">
        <f>SUM(C7:C34)</f>
        <v>710537.25</v>
      </c>
      <c r="D35" s="178">
        <f>SUM(D7:D34)</f>
        <v>1481664.5</v>
      </c>
      <c r="E35" s="78">
        <f>SUM(E7:E34)</f>
        <v>1449849.25</v>
      </c>
      <c r="F35" s="140">
        <f>E35*100/D35-100</f>
        <v>-2.1472641073603427</v>
      </c>
    </row>
    <row r="36" spans="1:6" ht="15.6" customHeight="1">
      <c r="A36" s="73" t="s">
        <v>65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38" priority="2">
      <formula>MOD(ROW(),2)=0</formula>
    </cfRule>
  </conditionalFormatting>
  <conditionalFormatting sqref="F7:F35">
    <cfRule type="expression" dxfId="3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3C081-E413-47F6-B791-ADCF17B4833C}">
  <sheetPr codeName="Hoja22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166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12021.5</v>
      </c>
      <c r="C8" s="189">
        <v>13097.25</v>
      </c>
      <c r="D8" s="189">
        <v>20705</v>
      </c>
      <c r="E8" s="189">
        <v>24917.25</v>
      </c>
      <c r="F8" s="190">
        <v>20.344119777831441</v>
      </c>
      <c r="G8" s="6"/>
    </row>
    <row r="9" spans="1:14" ht="15.6" customHeight="1">
      <c r="A9" s="188" t="s">
        <v>8</v>
      </c>
      <c r="B9" s="189">
        <v>233</v>
      </c>
      <c r="C9" s="189">
        <v>383</v>
      </c>
      <c r="D9" s="189">
        <v>690.75</v>
      </c>
      <c r="E9" s="189">
        <v>723</v>
      </c>
      <c r="F9" s="190">
        <v>4.6688382193268154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12885.5</v>
      </c>
      <c r="C12" s="189">
        <v>13634.25</v>
      </c>
      <c r="D12" s="189">
        <v>25078.25</v>
      </c>
      <c r="E12" s="189">
        <v>27816</v>
      </c>
      <c r="F12" s="190">
        <v>10.916830321094981</v>
      </c>
    </row>
    <row r="13" spans="1:14" ht="15.6" customHeight="1">
      <c r="A13" s="188" t="s">
        <v>175</v>
      </c>
      <c r="B13" s="189">
        <v>6709</v>
      </c>
      <c r="C13" s="189">
        <v>6036</v>
      </c>
      <c r="D13" s="189">
        <v>12756</v>
      </c>
      <c r="E13" s="189">
        <v>12224</v>
      </c>
      <c r="F13" s="190">
        <v>-4.1705863907180998</v>
      </c>
    </row>
    <row r="14" spans="1:14" ht="15.6" customHeight="1">
      <c r="A14" s="188" t="s">
        <v>148</v>
      </c>
      <c r="B14" s="189">
        <v>18349.5</v>
      </c>
      <c r="C14" s="189">
        <v>19516.5</v>
      </c>
      <c r="D14" s="189">
        <v>35207.25</v>
      </c>
      <c r="E14" s="189">
        <v>35813</v>
      </c>
      <c r="F14" s="190">
        <v>1.720526312052201</v>
      </c>
    </row>
    <row r="15" spans="1:14" ht="15.6" customHeight="1">
      <c r="A15" s="188" t="s">
        <v>145</v>
      </c>
      <c r="B15" s="189">
        <v>1751.25</v>
      </c>
      <c r="C15" s="189">
        <v>1575.25</v>
      </c>
      <c r="D15" s="189">
        <v>3010.75</v>
      </c>
      <c r="E15" s="189">
        <v>3039</v>
      </c>
      <c r="F15" s="190">
        <v>0.93830440920037006</v>
      </c>
    </row>
    <row r="16" spans="1:14" ht="15.6" customHeight="1">
      <c r="A16" s="188" t="s">
        <v>144</v>
      </c>
      <c r="B16" s="189">
        <v>864</v>
      </c>
      <c r="C16" s="189">
        <v>673</v>
      </c>
      <c r="D16" s="189">
        <v>1450</v>
      </c>
      <c r="E16" s="189">
        <v>1563</v>
      </c>
      <c r="F16" s="190">
        <v>7.7931034482758577</v>
      </c>
      <c r="G16" s="1"/>
    </row>
    <row r="17" spans="1:7" ht="15.6" customHeight="1">
      <c r="A17" s="188" t="s">
        <v>150</v>
      </c>
      <c r="B17" s="189">
        <v>570.25</v>
      </c>
      <c r="C17" s="189">
        <v>330.5</v>
      </c>
      <c r="D17" s="189">
        <v>978.75</v>
      </c>
      <c r="E17" s="189">
        <v>532</v>
      </c>
      <c r="F17" s="190">
        <v>-45.644955300127712</v>
      </c>
      <c r="G17" s="2"/>
    </row>
    <row r="18" spans="1:7" ht="15.6" customHeight="1">
      <c r="A18" s="188" t="s">
        <v>147</v>
      </c>
      <c r="B18" s="189">
        <v>436</v>
      </c>
      <c r="C18" s="189">
        <v>417</v>
      </c>
      <c r="D18" s="189">
        <v>905</v>
      </c>
      <c r="E18" s="189">
        <v>887</v>
      </c>
      <c r="F18" s="190">
        <v>-1.988950276243088</v>
      </c>
    </row>
    <row r="19" spans="1:7" ht="15.6" customHeight="1">
      <c r="A19" s="188" t="s">
        <v>143</v>
      </c>
      <c r="B19" s="189">
        <v>121.5</v>
      </c>
      <c r="C19" s="189">
        <v>292.5</v>
      </c>
      <c r="D19" s="189">
        <v>295</v>
      </c>
      <c r="E19" s="189">
        <v>453.75</v>
      </c>
      <c r="F19" s="190">
        <v>53.81355932203391</v>
      </c>
    </row>
    <row r="20" spans="1:7" ht="15.6" customHeight="1">
      <c r="A20" s="188" t="s">
        <v>142</v>
      </c>
      <c r="B20" s="189">
        <v>508</v>
      </c>
      <c r="C20" s="189">
        <v>418</v>
      </c>
      <c r="D20" s="189">
        <v>968</v>
      </c>
      <c r="E20" s="189">
        <v>1793</v>
      </c>
      <c r="F20" s="190">
        <v>85.22727272727272</v>
      </c>
    </row>
    <row r="21" spans="1:7" ht="15.6" customHeight="1">
      <c r="A21" s="188" t="s">
        <v>149</v>
      </c>
      <c r="B21" s="189">
        <v>6961.25</v>
      </c>
      <c r="C21" s="189">
        <v>7831.5</v>
      </c>
      <c r="D21" s="189">
        <v>13294.75</v>
      </c>
      <c r="E21" s="189">
        <v>14522.5</v>
      </c>
      <c r="F21" s="190">
        <v>9.2348483423907908</v>
      </c>
    </row>
    <row r="22" spans="1:7" ht="15.6" customHeight="1">
      <c r="A22" s="188" t="s">
        <v>146</v>
      </c>
      <c r="B22" s="189">
        <v>41672</v>
      </c>
      <c r="C22" s="189">
        <v>43109</v>
      </c>
      <c r="D22" s="189">
        <v>81941</v>
      </c>
      <c r="E22" s="189">
        <v>84439</v>
      </c>
      <c r="F22" s="190">
        <v>3.048534921467891</v>
      </c>
    </row>
    <row r="23" spans="1:7" ht="15.6" customHeight="1">
      <c r="A23" s="188" t="s">
        <v>165</v>
      </c>
      <c r="B23" s="189">
        <v>462</v>
      </c>
      <c r="C23" s="189">
        <v>546</v>
      </c>
      <c r="D23" s="189">
        <v>1133</v>
      </c>
      <c r="E23" s="189">
        <v>1170.5</v>
      </c>
      <c r="F23" s="190">
        <v>3.3097969991173808</v>
      </c>
    </row>
    <row r="24" spans="1:7" ht="15.6" customHeight="1">
      <c r="A24" s="188" t="s">
        <v>141</v>
      </c>
      <c r="B24" s="189">
        <v>159.75</v>
      </c>
      <c r="C24" s="189">
        <v>391.5</v>
      </c>
      <c r="D24" s="189">
        <v>359.75</v>
      </c>
      <c r="E24" s="189">
        <v>1181.5</v>
      </c>
      <c r="F24" s="190">
        <v>228.42251563585819</v>
      </c>
    </row>
    <row r="25" spans="1:7" ht="15.6" customHeight="1">
      <c r="A25" s="188" t="s">
        <v>140</v>
      </c>
      <c r="B25" s="189">
        <v>450</v>
      </c>
      <c r="C25" s="189">
        <v>339</v>
      </c>
      <c r="D25" s="189">
        <v>951.5</v>
      </c>
      <c r="E25" s="189">
        <v>821</v>
      </c>
      <c r="F25" s="190">
        <v>-13.715186547556479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32336</v>
      </c>
      <c r="C28" s="189">
        <v>31203</v>
      </c>
      <c r="D28" s="189">
        <v>63541</v>
      </c>
      <c r="E28" s="189">
        <v>62948</v>
      </c>
      <c r="F28" s="190">
        <v>-0.93325569317448753</v>
      </c>
    </row>
    <row r="29" spans="1:7" ht="15.6" customHeight="1">
      <c r="A29" s="188" t="s">
        <v>178</v>
      </c>
      <c r="B29" s="189">
        <v>2015</v>
      </c>
      <c r="C29" s="189">
        <v>1744.25</v>
      </c>
      <c r="D29" s="189">
        <v>3776</v>
      </c>
      <c r="E29" s="189">
        <v>3672.5</v>
      </c>
      <c r="F29" s="190">
        <v>-2.740995762711862</v>
      </c>
    </row>
    <row r="30" spans="1:7" ht="15.6" customHeight="1">
      <c r="A30" s="188" t="s">
        <v>179</v>
      </c>
      <c r="B30" s="189">
        <v>11071</v>
      </c>
      <c r="C30" s="189">
        <v>12519.25</v>
      </c>
      <c r="D30" s="189">
        <v>23521.75</v>
      </c>
      <c r="E30" s="189">
        <v>24738.25</v>
      </c>
      <c r="F30" s="190">
        <v>5.1718090703285213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15356</v>
      </c>
      <c r="C32" s="189">
        <v>17282</v>
      </c>
      <c r="D32" s="189">
        <v>30999</v>
      </c>
      <c r="E32" s="189">
        <v>33146</v>
      </c>
      <c r="F32" s="190">
        <v>6.9260298719313482</v>
      </c>
    </row>
    <row r="33" spans="1:6" ht="15.6" customHeight="1">
      <c r="A33" s="188" t="s">
        <v>182</v>
      </c>
      <c r="B33" s="189">
        <v>1368</v>
      </c>
      <c r="C33" s="189">
        <v>819</v>
      </c>
      <c r="D33" s="189">
        <v>2935</v>
      </c>
      <c r="E33" s="189">
        <v>1967</v>
      </c>
      <c r="F33" s="190">
        <v>-32.981260647359449</v>
      </c>
    </row>
    <row r="34" spans="1:6" ht="15.6" customHeight="1">
      <c r="A34" s="188" t="s">
        <v>183</v>
      </c>
      <c r="B34" s="189">
        <v>2241.25</v>
      </c>
      <c r="C34" s="189">
        <v>2089</v>
      </c>
      <c r="D34" s="189">
        <v>4647.25</v>
      </c>
      <c r="E34" s="189">
        <v>4317.5</v>
      </c>
      <c r="F34" s="190">
        <v>-7.0955941685943316</v>
      </c>
    </row>
    <row r="35" spans="1:6" ht="15.6" customHeight="1">
      <c r="A35" s="156" t="s">
        <v>153</v>
      </c>
      <c r="B35" s="76">
        <f>SUM(B7:B34)</f>
        <v>168541.75</v>
      </c>
      <c r="C35" s="77">
        <f>SUM(C7:C34)</f>
        <v>174246.75</v>
      </c>
      <c r="D35" s="76">
        <f>SUM(D7:D34)</f>
        <v>329144.75</v>
      </c>
      <c r="E35" s="178">
        <f>SUM(E7:E34)</f>
        <v>342684.75</v>
      </c>
      <c r="F35" s="177">
        <f>E35*100/D35-100</f>
        <v>4.1136916204800542</v>
      </c>
    </row>
    <row r="36" spans="1:6" ht="15.6" customHeight="1">
      <c r="A36" s="73" t="s">
        <v>167</v>
      </c>
      <c r="B36" s="72"/>
      <c r="D36" s="72"/>
    </row>
  </sheetData>
  <mergeCells count="3">
    <mergeCell ref="B5:C5"/>
    <mergeCell ref="D5:F5"/>
    <mergeCell ref="A5:A6"/>
  </mergeCells>
  <conditionalFormatting sqref="A7:F34">
    <cfRule type="expression" dxfId="36" priority="2">
      <formula>MOD(ROW(),2)=0</formula>
    </cfRule>
  </conditionalFormatting>
  <conditionalFormatting sqref="F7:F35">
    <cfRule type="expression" dxfId="3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7FE5-2EE1-4248-BA86-E61AD0746D99}">
  <sheetPr codeName="Hoja23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168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72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2</v>
      </c>
      <c r="F7" s="190" t="s">
        <v>151</v>
      </c>
      <c r="G7" s="37"/>
    </row>
    <row r="8" spans="1:14" ht="15.6" customHeight="1">
      <c r="A8" s="188" t="s">
        <v>11</v>
      </c>
      <c r="B8" s="189">
        <v>2161.25</v>
      </c>
      <c r="C8" s="189">
        <v>3430.75</v>
      </c>
      <c r="D8" s="189">
        <v>4074.5</v>
      </c>
      <c r="E8" s="189">
        <v>6776</v>
      </c>
      <c r="F8" s="190">
        <v>66.302613817646346</v>
      </c>
      <c r="G8" s="6"/>
    </row>
    <row r="9" spans="1:14" ht="15.6" customHeight="1">
      <c r="A9" s="188" t="s">
        <v>8</v>
      </c>
      <c r="B9" s="189">
        <v>822</v>
      </c>
      <c r="C9" s="189">
        <v>1023</v>
      </c>
      <c r="D9" s="189">
        <v>1481</v>
      </c>
      <c r="E9" s="189">
        <v>2556</v>
      </c>
      <c r="F9" s="190">
        <v>72.586090479405811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69304</v>
      </c>
      <c r="C11" s="189">
        <v>46055</v>
      </c>
      <c r="D11" s="189">
        <v>126537</v>
      </c>
      <c r="E11" s="189">
        <v>94817</v>
      </c>
      <c r="F11" s="190">
        <v>-25.067766740162948</v>
      </c>
    </row>
    <row r="12" spans="1:14" ht="15.6" customHeight="1">
      <c r="A12" s="188" t="s">
        <v>6</v>
      </c>
      <c r="B12" s="189">
        <v>2149.5</v>
      </c>
      <c r="C12" s="189">
        <v>2543.5</v>
      </c>
      <c r="D12" s="189">
        <v>4639.5</v>
      </c>
      <c r="E12" s="189">
        <v>4657</v>
      </c>
      <c r="F12" s="190">
        <v>0.37719581851492018</v>
      </c>
    </row>
    <row r="13" spans="1:14" ht="15.6" customHeight="1">
      <c r="A13" s="188" t="s">
        <v>175</v>
      </c>
      <c r="B13" s="189">
        <v>0</v>
      </c>
      <c r="C13" s="189">
        <v>0</v>
      </c>
      <c r="D13" s="189">
        <v>0</v>
      </c>
      <c r="E13" s="189">
        <v>16</v>
      </c>
      <c r="F13" s="190" t="s">
        <v>151</v>
      </c>
    </row>
    <row r="14" spans="1:14" ht="15.6" customHeight="1">
      <c r="A14" s="188" t="s">
        <v>148</v>
      </c>
      <c r="B14" s="189">
        <v>139474</v>
      </c>
      <c r="C14" s="189">
        <v>166217.5</v>
      </c>
      <c r="D14" s="189">
        <v>275983</v>
      </c>
      <c r="E14" s="189">
        <v>319620</v>
      </c>
      <c r="F14" s="190">
        <v>15.811481141954401</v>
      </c>
    </row>
    <row r="15" spans="1:14" ht="15.6" customHeight="1">
      <c r="A15" s="188" t="s">
        <v>145</v>
      </c>
      <c r="B15" s="189">
        <v>31708.75</v>
      </c>
      <c r="C15" s="189">
        <v>33538.25</v>
      </c>
      <c r="D15" s="189">
        <v>66977.5</v>
      </c>
      <c r="E15" s="189">
        <v>62208.5</v>
      </c>
      <c r="F15" s="190">
        <v>-7.1203015938188221</v>
      </c>
    </row>
    <row r="16" spans="1:14" ht="15.6" customHeight="1">
      <c r="A16" s="188" t="s">
        <v>144</v>
      </c>
      <c r="B16" s="189">
        <v>2354</v>
      </c>
      <c r="C16" s="189">
        <v>1865</v>
      </c>
      <c r="D16" s="189">
        <v>4557</v>
      </c>
      <c r="E16" s="189">
        <v>4976</v>
      </c>
      <c r="F16" s="190">
        <v>9.1946456001755479</v>
      </c>
      <c r="G16" s="1"/>
    </row>
    <row r="17" spans="1:7" ht="15.6" customHeight="1">
      <c r="A17" s="188" t="s">
        <v>150</v>
      </c>
      <c r="B17" s="189">
        <v>4714.75</v>
      </c>
      <c r="C17" s="189">
        <v>5167.25</v>
      </c>
      <c r="D17" s="189">
        <v>9123.5</v>
      </c>
      <c r="E17" s="189">
        <v>12260.25</v>
      </c>
      <c r="F17" s="190">
        <v>34.380994136022373</v>
      </c>
      <c r="G17" s="2"/>
    </row>
    <row r="18" spans="1:7" ht="15.6" customHeight="1">
      <c r="A18" s="188" t="s">
        <v>147</v>
      </c>
      <c r="B18" s="189">
        <v>28</v>
      </c>
      <c r="C18" s="189">
        <v>9</v>
      </c>
      <c r="D18" s="189">
        <v>46</v>
      </c>
      <c r="E18" s="189">
        <v>25</v>
      </c>
      <c r="F18" s="190">
        <v>-45.652173913043477</v>
      </c>
    </row>
    <row r="19" spans="1:7" ht="15.6" customHeight="1">
      <c r="A19" s="188" t="s">
        <v>143</v>
      </c>
      <c r="B19" s="189">
        <v>582</v>
      </c>
      <c r="C19" s="189">
        <v>1005.5</v>
      </c>
      <c r="D19" s="189">
        <v>1430.75</v>
      </c>
      <c r="E19" s="189">
        <v>1621.5</v>
      </c>
      <c r="F19" s="190">
        <v>13.33216844312423</v>
      </c>
    </row>
    <row r="20" spans="1:7" ht="15.6" customHeight="1">
      <c r="A20" s="188" t="s">
        <v>142</v>
      </c>
      <c r="B20" s="189">
        <v>4557</v>
      </c>
      <c r="C20" s="189">
        <v>4720</v>
      </c>
      <c r="D20" s="189">
        <v>9283</v>
      </c>
      <c r="E20" s="189">
        <v>9012</v>
      </c>
      <c r="F20" s="190">
        <v>-2.9193148766562591</v>
      </c>
    </row>
    <row r="21" spans="1:7" ht="15.6" customHeight="1">
      <c r="A21" s="188" t="s">
        <v>149</v>
      </c>
      <c r="B21" s="189">
        <v>958.75</v>
      </c>
      <c r="C21" s="189">
        <v>748.75</v>
      </c>
      <c r="D21" s="189">
        <v>1809.75</v>
      </c>
      <c r="E21" s="189">
        <v>1603.75</v>
      </c>
      <c r="F21" s="190">
        <v>-11.38278767785606</v>
      </c>
    </row>
    <row r="22" spans="1:7" ht="15.6" customHeight="1">
      <c r="A22" s="188" t="s">
        <v>146</v>
      </c>
      <c r="B22" s="189">
        <v>6305</v>
      </c>
      <c r="C22" s="189">
        <v>7631</v>
      </c>
      <c r="D22" s="189">
        <v>12635</v>
      </c>
      <c r="E22" s="189">
        <v>13812</v>
      </c>
      <c r="F22" s="190">
        <v>9.3153937475267128</v>
      </c>
    </row>
    <row r="23" spans="1:7" ht="15.6" customHeight="1">
      <c r="A23" s="188" t="s">
        <v>165</v>
      </c>
      <c r="B23" s="189">
        <v>1309</v>
      </c>
      <c r="C23" s="189">
        <v>954.5</v>
      </c>
      <c r="D23" s="189">
        <v>2451</v>
      </c>
      <c r="E23" s="189">
        <v>2471.5</v>
      </c>
      <c r="F23" s="190">
        <v>0.83639330885353047</v>
      </c>
    </row>
    <row r="24" spans="1:7" ht="15.6" customHeight="1">
      <c r="A24" s="188" t="s">
        <v>141</v>
      </c>
      <c r="B24" s="189">
        <v>3268.75</v>
      </c>
      <c r="C24" s="189">
        <v>3039</v>
      </c>
      <c r="D24" s="189">
        <v>6305.5</v>
      </c>
      <c r="E24" s="189">
        <v>5711.75</v>
      </c>
      <c r="F24" s="190">
        <v>-9.4163825231940308</v>
      </c>
    </row>
    <row r="25" spans="1:7" ht="15.6" customHeight="1">
      <c r="A25" s="188" t="s">
        <v>140</v>
      </c>
      <c r="B25" s="189">
        <v>4</v>
      </c>
      <c r="C25" s="189">
        <v>0</v>
      </c>
      <c r="D25" s="189">
        <v>4</v>
      </c>
      <c r="E25" s="189">
        <v>0</v>
      </c>
      <c r="F25" s="190">
        <v>-100</v>
      </c>
    </row>
    <row r="26" spans="1:7" ht="15.6" customHeight="1">
      <c r="A26" s="188" t="s">
        <v>152</v>
      </c>
      <c r="B26" s="189">
        <v>36</v>
      </c>
      <c r="C26" s="189">
        <v>2</v>
      </c>
      <c r="D26" s="189">
        <v>63.5</v>
      </c>
      <c r="E26" s="189">
        <v>6</v>
      </c>
      <c r="F26" s="190">
        <v>-90.551181102362207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5928</v>
      </c>
      <c r="C28" s="189">
        <v>3997</v>
      </c>
      <c r="D28" s="189">
        <v>9814</v>
      </c>
      <c r="E28" s="189">
        <v>9085</v>
      </c>
      <c r="F28" s="190">
        <v>-7.4281638475647043</v>
      </c>
    </row>
    <row r="29" spans="1:7" ht="15.6" customHeight="1">
      <c r="A29" s="188" t="s">
        <v>178</v>
      </c>
      <c r="B29" s="189">
        <v>5809.25</v>
      </c>
      <c r="C29" s="189">
        <v>7410.5</v>
      </c>
      <c r="D29" s="189">
        <v>11727.75</v>
      </c>
      <c r="E29" s="189">
        <v>15041.25</v>
      </c>
      <c r="F29" s="190">
        <v>28.253501310993158</v>
      </c>
    </row>
    <row r="30" spans="1:7" ht="15.6" customHeight="1">
      <c r="A30" s="188" t="s">
        <v>179</v>
      </c>
      <c r="B30" s="189">
        <v>155</v>
      </c>
      <c r="C30" s="189">
        <v>77</v>
      </c>
      <c r="D30" s="189">
        <v>216</v>
      </c>
      <c r="E30" s="189">
        <v>235</v>
      </c>
      <c r="F30" s="190">
        <v>8.7962962962962905</v>
      </c>
    </row>
    <row r="31" spans="1:7" ht="15.6" customHeight="1">
      <c r="A31" s="188" t="s">
        <v>180</v>
      </c>
      <c r="B31" s="189">
        <v>544</v>
      </c>
      <c r="C31" s="189">
        <v>1300</v>
      </c>
      <c r="D31" s="189">
        <v>1612</v>
      </c>
      <c r="E31" s="189">
        <v>2135</v>
      </c>
      <c r="F31" s="190">
        <v>32.444168734491313</v>
      </c>
    </row>
    <row r="32" spans="1:7" ht="15.6" customHeight="1">
      <c r="A32" s="188" t="s">
        <v>181</v>
      </c>
      <c r="B32" s="189">
        <v>188644</v>
      </c>
      <c r="C32" s="189">
        <v>220017</v>
      </c>
      <c r="D32" s="189">
        <v>349276</v>
      </c>
      <c r="E32" s="189">
        <v>431557</v>
      </c>
      <c r="F32" s="190">
        <v>23.557587695690511</v>
      </c>
    </row>
    <row r="33" spans="1:6" ht="15.6" customHeight="1">
      <c r="A33" s="188" t="s">
        <v>182</v>
      </c>
      <c r="B33" s="189">
        <v>15795</v>
      </c>
      <c r="C33" s="189">
        <v>21992</v>
      </c>
      <c r="D33" s="189">
        <v>30712</v>
      </c>
      <c r="E33" s="189">
        <v>37952</v>
      </c>
      <c r="F33" s="190">
        <v>23.573847356082311</v>
      </c>
    </row>
    <row r="34" spans="1:6" ht="15.6" customHeight="1">
      <c r="A34" s="188" t="s">
        <v>183</v>
      </c>
      <c r="B34" s="189">
        <v>582</v>
      </c>
      <c r="C34" s="189">
        <v>375.5</v>
      </c>
      <c r="D34" s="189">
        <v>978.5</v>
      </c>
      <c r="E34" s="189">
        <v>726.75</v>
      </c>
      <c r="F34" s="190">
        <v>-25.72815533980582</v>
      </c>
    </row>
    <row r="35" spans="1:6" ht="15.6" customHeight="1">
      <c r="A35" s="156" t="s">
        <v>153</v>
      </c>
      <c r="B35" s="76">
        <f>SUM(B7:B34)</f>
        <v>487194</v>
      </c>
      <c r="C35" s="77">
        <f>SUM(C7:C34)</f>
        <v>533119</v>
      </c>
      <c r="D35" s="178">
        <f>SUM(D7:D34)</f>
        <v>931737.75</v>
      </c>
      <c r="E35" s="178">
        <f>SUM(E7:E34)</f>
        <v>1038884.25</v>
      </c>
      <c r="F35" s="140">
        <f>E35*100/D35-100</f>
        <v>11.499641395875614</v>
      </c>
    </row>
    <row r="36" spans="1:6" ht="15.6" customHeight="1">
      <c r="A36" s="73" t="s">
        <v>169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34" priority="2">
      <formula>MOD(ROW(),2)=0</formula>
    </cfRule>
  </conditionalFormatting>
  <conditionalFormatting sqref="F7:F35">
    <cfRule type="expression" dxfId="3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D947-9211-4A7A-B936-A23F0FAA1F5E}">
  <sheetPr codeName="Hoja24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75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70</v>
      </c>
      <c r="C7" s="189">
        <v>78</v>
      </c>
      <c r="D7" s="189">
        <v>152</v>
      </c>
      <c r="E7" s="189">
        <v>159</v>
      </c>
      <c r="F7" s="190">
        <v>4.6052631578947398</v>
      </c>
      <c r="G7" s="37"/>
    </row>
    <row r="8" spans="1:14" ht="15.6" customHeight="1">
      <c r="A8" s="188" t="s">
        <v>11</v>
      </c>
      <c r="B8" s="189">
        <v>55</v>
      </c>
      <c r="C8" s="189">
        <v>51</v>
      </c>
      <c r="D8" s="189">
        <v>109</v>
      </c>
      <c r="E8" s="189">
        <v>115</v>
      </c>
      <c r="F8" s="190">
        <v>5.5045871559633071</v>
      </c>
      <c r="G8" s="6"/>
    </row>
    <row r="9" spans="1:14" ht="15.6" customHeight="1">
      <c r="A9" s="188" t="s">
        <v>8</v>
      </c>
      <c r="B9" s="189">
        <v>125</v>
      </c>
      <c r="C9" s="189">
        <v>87</v>
      </c>
      <c r="D9" s="189">
        <v>259</v>
      </c>
      <c r="E9" s="189">
        <v>197</v>
      </c>
      <c r="F9" s="190">
        <v>-23.938223938223938</v>
      </c>
      <c r="G9" s="6"/>
    </row>
    <row r="10" spans="1:14" ht="15.6" customHeight="1">
      <c r="A10" s="188" t="s">
        <v>10</v>
      </c>
      <c r="B10" s="189">
        <v>54</v>
      </c>
      <c r="C10" s="189">
        <v>72</v>
      </c>
      <c r="D10" s="189">
        <v>110</v>
      </c>
      <c r="E10" s="189">
        <v>131</v>
      </c>
      <c r="F10" s="190">
        <v>19.09090909090909</v>
      </c>
    </row>
    <row r="11" spans="1:14" ht="15.6" customHeight="1">
      <c r="A11" s="188" t="s">
        <v>9</v>
      </c>
      <c r="B11" s="189">
        <v>2242</v>
      </c>
      <c r="C11" s="189">
        <v>2187</v>
      </c>
      <c r="D11" s="189">
        <v>4769</v>
      </c>
      <c r="E11" s="189">
        <v>4654</v>
      </c>
      <c r="F11" s="190">
        <v>-2.41140700356469</v>
      </c>
    </row>
    <row r="12" spans="1:14" ht="15.6" customHeight="1">
      <c r="A12" s="188" t="s">
        <v>6</v>
      </c>
      <c r="B12" s="189">
        <v>93</v>
      </c>
      <c r="C12" s="189">
        <v>101</v>
      </c>
      <c r="D12" s="189">
        <v>227</v>
      </c>
      <c r="E12" s="189">
        <v>243</v>
      </c>
      <c r="F12" s="190">
        <v>7.0484581497797336</v>
      </c>
    </row>
    <row r="13" spans="1:14" ht="15.6" customHeight="1">
      <c r="A13" s="188" t="s">
        <v>175</v>
      </c>
      <c r="B13" s="189">
        <v>2697</v>
      </c>
      <c r="C13" s="189">
        <v>2845</v>
      </c>
      <c r="D13" s="189">
        <v>5765</v>
      </c>
      <c r="E13" s="189">
        <v>5827</v>
      </c>
      <c r="F13" s="190">
        <v>1.0754553339115349</v>
      </c>
    </row>
    <row r="14" spans="1:14" ht="15.6" customHeight="1">
      <c r="A14" s="188" t="s">
        <v>148</v>
      </c>
      <c r="B14" s="189">
        <v>601</v>
      </c>
      <c r="C14" s="189">
        <v>559</v>
      </c>
      <c r="D14" s="189">
        <v>1243</v>
      </c>
      <c r="E14" s="189">
        <v>1112</v>
      </c>
      <c r="F14" s="190">
        <v>-10.539018503620269</v>
      </c>
    </row>
    <row r="15" spans="1:14" ht="15.6" customHeight="1">
      <c r="A15" s="188" t="s">
        <v>145</v>
      </c>
      <c r="B15" s="189">
        <v>169</v>
      </c>
      <c r="C15" s="189">
        <v>192</v>
      </c>
      <c r="D15" s="189">
        <v>366</v>
      </c>
      <c r="E15" s="189">
        <v>381</v>
      </c>
      <c r="F15" s="190">
        <v>4.0983606557377072</v>
      </c>
    </row>
    <row r="16" spans="1:14" ht="15.6" customHeight="1">
      <c r="A16" s="188" t="s">
        <v>144</v>
      </c>
      <c r="B16" s="189">
        <v>157</v>
      </c>
      <c r="C16" s="189">
        <v>151</v>
      </c>
      <c r="D16" s="189">
        <v>315</v>
      </c>
      <c r="E16" s="189">
        <v>319</v>
      </c>
      <c r="F16" s="190">
        <v>1.2698412698412651</v>
      </c>
      <c r="G16" s="1"/>
    </row>
    <row r="17" spans="1:7" ht="15.6" customHeight="1">
      <c r="A17" s="188" t="s">
        <v>150</v>
      </c>
      <c r="B17" s="189">
        <v>108</v>
      </c>
      <c r="C17" s="189">
        <v>107</v>
      </c>
      <c r="D17" s="189">
        <v>203</v>
      </c>
      <c r="E17" s="189">
        <v>207</v>
      </c>
      <c r="F17" s="190">
        <v>1.970443349753694</v>
      </c>
      <c r="G17" s="2"/>
    </row>
    <row r="18" spans="1:7" ht="15.6" customHeight="1">
      <c r="A18" s="188" t="s">
        <v>147</v>
      </c>
      <c r="B18" s="189">
        <v>727</v>
      </c>
      <c r="C18" s="189">
        <v>775</v>
      </c>
      <c r="D18" s="189">
        <v>1588</v>
      </c>
      <c r="E18" s="189">
        <v>1645</v>
      </c>
      <c r="F18" s="190">
        <v>3.5894206549118342</v>
      </c>
    </row>
    <row r="19" spans="1:7" ht="15.6" customHeight="1">
      <c r="A19" s="188" t="s">
        <v>143</v>
      </c>
      <c r="B19" s="189">
        <v>60</v>
      </c>
      <c r="C19" s="189">
        <v>66</v>
      </c>
      <c r="D19" s="189">
        <v>115</v>
      </c>
      <c r="E19" s="189">
        <v>120</v>
      </c>
      <c r="F19" s="190">
        <v>4.3478260869565162</v>
      </c>
    </row>
    <row r="20" spans="1:7" ht="15.6" customHeight="1">
      <c r="A20" s="188" t="s">
        <v>142</v>
      </c>
      <c r="B20" s="189">
        <v>74</v>
      </c>
      <c r="C20" s="189">
        <v>87</v>
      </c>
      <c r="D20" s="189">
        <v>165</v>
      </c>
      <c r="E20" s="189">
        <v>173</v>
      </c>
      <c r="F20" s="190">
        <v>4.8484848484848442</v>
      </c>
    </row>
    <row r="21" spans="1:7" ht="15.6" customHeight="1">
      <c r="A21" s="188" t="s">
        <v>149</v>
      </c>
      <c r="B21" s="189">
        <v>164</v>
      </c>
      <c r="C21" s="189">
        <v>158</v>
      </c>
      <c r="D21" s="189">
        <v>369</v>
      </c>
      <c r="E21" s="189">
        <v>325</v>
      </c>
      <c r="F21" s="190">
        <v>-11.924119241192409</v>
      </c>
    </row>
    <row r="22" spans="1:7" ht="15.6" customHeight="1">
      <c r="A22" s="188" t="s">
        <v>146</v>
      </c>
      <c r="B22" s="189">
        <v>1034</v>
      </c>
      <c r="C22" s="189">
        <v>1181</v>
      </c>
      <c r="D22" s="189">
        <v>2171</v>
      </c>
      <c r="E22" s="189">
        <v>2441</v>
      </c>
      <c r="F22" s="190">
        <v>12.43666513127592</v>
      </c>
    </row>
    <row r="23" spans="1:7" ht="15.6" customHeight="1">
      <c r="A23" s="188" t="s">
        <v>165</v>
      </c>
      <c r="B23" s="189">
        <v>100</v>
      </c>
      <c r="C23" s="189">
        <v>68</v>
      </c>
      <c r="D23" s="189">
        <v>229</v>
      </c>
      <c r="E23" s="189">
        <v>162</v>
      </c>
      <c r="F23" s="190">
        <v>-29.257641921397379</v>
      </c>
    </row>
    <row r="24" spans="1:7" ht="15.6" customHeight="1">
      <c r="A24" s="188" t="s">
        <v>141</v>
      </c>
      <c r="B24" s="189">
        <v>38</v>
      </c>
      <c r="C24" s="189">
        <v>38</v>
      </c>
      <c r="D24" s="189">
        <v>78</v>
      </c>
      <c r="E24" s="189">
        <v>75</v>
      </c>
      <c r="F24" s="190">
        <v>-3.8461538461538392</v>
      </c>
    </row>
    <row r="25" spans="1:7" ht="15.6" customHeight="1">
      <c r="A25" s="188" t="s">
        <v>140</v>
      </c>
      <c r="B25" s="189">
        <v>91</v>
      </c>
      <c r="C25" s="189">
        <v>53</v>
      </c>
      <c r="D25" s="189">
        <v>188</v>
      </c>
      <c r="E25" s="189">
        <v>122</v>
      </c>
      <c r="F25" s="190">
        <v>-35.106382978723403</v>
      </c>
    </row>
    <row r="26" spans="1:7" ht="15.6" customHeight="1">
      <c r="A26" s="188" t="s">
        <v>152</v>
      </c>
      <c r="B26" s="189">
        <v>73</v>
      </c>
      <c r="C26" s="189">
        <v>61</v>
      </c>
      <c r="D26" s="189">
        <v>152</v>
      </c>
      <c r="E26" s="189">
        <v>133</v>
      </c>
      <c r="F26" s="190">
        <v>-12.5</v>
      </c>
    </row>
    <row r="27" spans="1:7" ht="15.6" customHeight="1">
      <c r="A27" s="188" t="s">
        <v>173</v>
      </c>
      <c r="B27" s="189">
        <v>70</v>
      </c>
      <c r="C27" s="189">
        <v>88</v>
      </c>
      <c r="D27" s="189">
        <v>138</v>
      </c>
      <c r="E27" s="189">
        <v>139</v>
      </c>
      <c r="F27" s="190">
        <v>0.72463768115942173</v>
      </c>
    </row>
    <row r="28" spans="1:7" ht="15.6" customHeight="1">
      <c r="A28" s="188" t="s">
        <v>177</v>
      </c>
      <c r="B28" s="189">
        <v>1346</v>
      </c>
      <c r="C28" s="189">
        <v>1382</v>
      </c>
      <c r="D28" s="189">
        <v>2752</v>
      </c>
      <c r="E28" s="189">
        <v>2885</v>
      </c>
      <c r="F28" s="190">
        <v>4.8328488372092977</v>
      </c>
    </row>
    <row r="29" spans="1:7" ht="15.6" customHeight="1">
      <c r="A29" s="188" t="s">
        <v>178</v>
      </c>
      <c r="B29" s="189">
        <v>111</v>
      </c>
      <c r="C29" s="189">
        <v>124</v>
      </c>
      <c r="D29" s="189">
        <v>233</v>
      </c>
      <c r="E29" s="189">
        <v>227</v>
      </c>
      <c r="F29" s="190">
        <v>-2.575107296137332</v>
      </c>
    </row>
    <row r="30" spans="1:7" ht="15.6" customHeight="1">
      <c r="A30" s="188" t="s">
        <v>179</v>
      </c>
      <c r="B30" s="189">
        <v>65</v>
      </c>
      <c r="C30" s="189">
        <v>82</v>
      </c>
      <c r="D30" s="189">
        <v>141</v>
      </c>
      <c r="E30" s="189">
        <v>138</v>
      </c>
      <c r="F30" s="190">
        <v>-2.1276595744680828</v>
      </c>
    </row>
    <row r="31" spans="1:7" ht="15.6" customHeight="1">
      <c r="A31" s="188" t="s">
        <v>180</v>
      </c>
      <c r="B31" s="189">
        <v>161</v>
      </c>
      <c r="C31" s="189">
        <v>157</v>
      </c>
      <c r="D31" s="189">
        <v>363</v>
      </c>
      <c r="E31" s="189">
        <v>332</v>
      </c>
      <c r="F31" s="190">
        <v>-8.5399449035812722</v>
      </c>
    </row>
    <row r="32" spans="1:7" ht="15.6" customHeight="1">
      <c r="A32" s="188" t="s">
        <v>181</v>
      </c>
      <c r="B32" s="189">
        <v>562</v>
      </c>
      <c r="C32" s="189">
        <v>471</v>
      </c>
      <c r="D32" s="189">
        <v>1180</v>
      </c>
      <c r="E32" s="189">
        <v>1049</v>
      </c>
      <c r="F32" s="190">
        <v>-11.101694915254241</v>
      </c>
    </row>
    <row r="33" spans="1:6" ht="15.6" customHeight="1">
      <c r="A33" s="188" t="s">
        <v>182</v>
      </c>
      <c r="B33" s="189">
        <v>145</v>
      </c>
      <c r="C33" s="189">
        <v>114</v>
      </c>
      <c r="D33" s="189">
        <v>301</v>
      </c>
      <c r="E33" s="189">
        <v>238</v>
      </c>
      <c r="F33" s="190">
        <v>-20.93023255813954</v>
      </c>
    </row>
    <row r="34" spans="1:6" ht="15.6" customHeight="1">
      <c r="A34" s="188" t="s">
        <v>183</v>
      </c>
      <c r="B34" s="189">
        <v>29</v>
      </c>
      <c r="C34" s="189">
        <v>32</v>
      </c>
      <c r="D34" s="189">
        <v>60</v>
      </c>
      <c r="E34" s="189">
        <v>59</v>
      </c>
      <c r="F34" s="190">
        <v>-1.666666666666671</v>
      </c>
    </row>
    <row r="35" spans="1:6" ht="15.6" customHeight="1">
      <c r="A35" s="156" t="s">
        <v>153</v>
      </c>
      <c r="B35" s="76">
        <f>SUM(B7:B34)</f>
        <v>11221</v>
      </c>
      <c r="C35" s="77">
        <f>SUM(C7:C34)</f>
        <v>11367</v>
      </c>
      <c r="D35" s="178">
        <f>SUM(D7:D34)</f>
        <v>23741</v>
      </c>
      <c r="E35" s="78">
        <f>SUM(E7:E34)</f>
        <v>23608</v>
      </c>
      <c r="F35" s="140">
        <f>E35*100/D35-100</f>
        <v>-0.56021229097342484</v>
      </c>
    </row>
    <row r="36" spans="1:6" ht="15.6" customHeight="1">
      <c r="A36" s="73" t="s">
        <v>77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32" priority="2">
      <formula>MOD(ROW(),2)=0</formula>
    </cfRule>
  </conditionalFormatting>
  <conditionalFormatting sqref="F7:F35">
    <cfRule type="expression" dxfId="3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065D-FA1E-4F29-9C21-392D7A7CE8A7}">
  <sheetPr codeName="Hoja25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1185212</v>
      </c>
      <c r="C7" s="189">
        <v>1511409</v>
      </c>
      <c r="D7" s="189">
        <v>2741945</v>
      </c>
      <c r="E7" s="189">
        <v>2720770</v>
      </c>
      <c r="F7" s="190">
        <v>-0.77226202567885593</v>
      </c>
      <c r="G7" s="37"/>
    </row>
    <row r="8" spans="1:14" ht="15.6" customHeight="1">
      <c r="A8" s="188" t="s">
        <v>11</v>
      </c>
      <c r="B8" s="189">
        <v>664578</v>
      </c>
      <c r="C8" s="189">
        <v>664239</v>
      </c>
      <c r="D8" s="189">
        <v>1212758</v>
      </c>
      <c r="E8" s="189">
        <v>1366285</v>
      </c>
      <c r="F8" s="190">
        <v>12.65932692260121</v>
      </c>
      <c r="G8" s="6"/>
    </row>
    <row r="9" spans="1:14" ht="15.6" customHeight="1">
      <c r="A9" s="188" t="s">
        <v>8</v>
      </c>
      <c r="B9" s="189">
        <v>1887440</v>
      </c>
      <c r="C9" s="189">
        <v>1642510</v>
      </c>
      <c r="D9" s="189">
        <v>4019327</v>
      </c>
      <c r="E9" s="189">
        <v>3658833</v>
      </c>
      <c r="F9" s="190">
        <v>-8.9690139667660844</v>
      </c>
      <c r="G9" s="6"/>
    </row>
    <row r="10" spans="1:14" ht="15.6" customHeight="1">
      <c r="A10" s="188" t="s">
        <v>10</v>
      </c>
      <c r="B10" s="189">
        <v>463485</v>
      </c>
      <c r="C10" s="189">
        <v>492777</v>
      </c>
      <c r="D10" s="189">
        <v>865558</v>
      </c>
      <c r="E10" s="189">
        <v>962524</v>
      </c>
      <c r="F10" s="190">
        <v>11.202715473717531</v>
      </c>
    </row>
    <row r="11" spans="1:14" ht="15.6" customHeight="1">
      <c r="A11" s="188" t="s">
        <v>9</v>
      </c>
      <c r="B11" s="189">
        <v>44702514</v>
      </c>
      <c r="C11" s="189">
        <v>42273749</v>
      </c>
      <c r="D11" s="189">
        <v>93059537</v>
      </c>
      <c r="E11" s="189">
        <v>86174513</v>
      </c>
      <c r="F11" s="190">
        <v>-7.398515210751583</v>
      </c>
    </row>
    <row r="12" spans="1:14" ht="15.6" customHeight="1">
      <c r="A12" s="188" t="s">
        <v>6</v>
      </c>
      <c r="B12" s="189">
        <v>1751712</v>
      </c>
      <c r="C12" s="189">
        <v>1654799</v>
      </c>
      <c r="D12" s="189">
        <v>4203110</v>
      </c>
      <c r="E12" s="189">
        <v>3533064</v>
      </c>
      <c r="F12" s="190">
        <v>-15.94167176209997</v>
      </c>
    </row>
    <row r="13" spans="1:14" ht="15.6" customHeight="1">
      <c r="A13" s="188" t="s">
        <v>175</v>
      </c>
      <c r="B13" s="189">
        <v>15975855</v>
      </c>
      <c r="C13" s="189">
        <v>14634322</v>
      </c>
      <c r="D13" s="189">
        <v>33151536</v>
      </c>
      <c r="E13" s="189">
        <v>31429524</v>
      </c>
      <c r="F13" s="190">
        <v>-5.194365654731655</v>
      </c>
    </row>
    <row r="14" spans="1:14" ht="15.6" customHeight="1">
      <c r="A14" s="188" t="s">
        <v>148</v>
      </c>
      <c r="B14" s="189">
        <v>22939488</v>
      </c>
      <c r="C14" s="189">
        <v>22644149</v>
      </c>
      <c r="D14" s="189">
        <v>48124439</v>
      </c>
      <c r="E14" s="189">
        <v>44880592</v>
      </c>
      <c r="F14" s="190">
        <v>-6.7405398741375402</v>
      </c>
    </row>
    <row r="15" spans="1:14" ht="15.6" customHeight="1">
      <c r="A15" s="188" t="s">
        <v>145</v>
      </c>
      <c r="B15" s="189">
        <v>3142295</v>
      </c>
      <c r="C15" s="189">
        <v>3937782</v>
      </c>
      <c r="D15" s="189">
        <v>7291316</v>
      </c>
      <c r="E15" s="189">
        <v>7465343</v>
      </c>
      <c r="F15" s="190">
        <v>2.3867707832166332</v>
      </c>
    </row>
    <row r="16" spans="1:14" ht="15.6" customHeight="1">
      <c r="A16" s="188" t="s">
        <v>144</v>
      </c>
      <c r="B16" s="189">
        <v>3455510</v>
      </c>
      <c r="C16" s="189">
        <v>2948310</v>
      </c>
      <c r="D16" s="189">
        <v>6442094</v>
      </c>
      <c r="E16" s="189">
        <v>6865123</v>
      </c>
      <c r="F16" s="190">
        <v>6.5666381148738253</v>
      </c>
      <c r="G16" s="1"/>
    </row>
    <row r="17" spans="1:7" ht="15.6" customHeight="1">
      <c r="A17" s="188" t="s">
        <v>150</v>
      </c>
      <c r="B17" s="189">
        <v>1536446</v>
      </c>
      <c r="C17" s="189">
        <v>1471028</v>
      </c>
      <c r="D17" s="189">
        <v>2782022</v>
      </c>
      <c r="E17" s="189">
        <v>3104379</v>
      </c>
      <c r="F17" s="190">
        <v>11.587147765186611</v>
      </c>
      <c r="G17" s="2"/>
    </row>
    <row r="18" spans="1:7" ht="15.6" customHeight="1">
      <c r="A18" s="188" t="s">
        <v>147</v>
      </c>
      <c r="B18" s="189">
        <v>4245519</v>
      </c>
      <c r="C18" s="189">
        <v>5811292</v>
      </c>
      <c r="D18" s="189">
        <v>10292324</v>
      </c>
      <c r="E18" s="189">
        <v>12113653</v>
      </c>
      <c r="F18" s="190">
        <v>17.695993635645369</v>
      </c>
    </row>
    <row r="19" spans="1:7" ht="15.6" customHeight="1">
      <c r="A19" s="188" t="s">
        <v>143</v>
      </c>
      <c r="B19" s="189">
        <v>830266</v>
      </c>
      <c r="C19" s="189">
        <v>894636</v>
      </c>
      <c r="D19" s="189">
        <v>1599175</v>
      </c>
      <c r="E19" s="189">
        <v>1573488</v>
      </c>
      <c r="F19" s="190">
        <v>-1.6062657307674331</v>
      </c>
    </row>
    <row r="20" spans="1:7" ht="15.6" customHeight="1">
      <c r="A20" s="188" t="s">
        <v>142</v>
      </c>
      <c r="B20" s="189">
        <v>1124880</v>
      </c>
      <c r="C20" s="189">
        <v>1217616</v>
      </c>
      <c r="D20" s="189">
        <v>2704384</v>
      </c>
      <c r="E20" s="189">
        <v>2615538</v>
      </c>
      <c r="F20" s="190">
        <v>-3.2852583065126879</v>
      </c>
    </row>
    <row r="21" spans="1:7" ht="15.6" customHeight="1">
      <c r="A21" s="188" t="s">
        <v>149</v>
      </c>
      <c r="B21" s="189">
        <v>3012390</v>
      </c>
      <c r="C21" s="189">
        <v>2797096</v>
      </c>
      <c r="D21" s="189">
        <v>6982619</v>
      </c>
      <c r="E21" s="189">
        <v>5918006</v>
      </c>
      <c r="F21" s="190">
        <v>-15.24661448662744</v>
      </c>
    </row>
    <row r="22" spans="1:7" ht="15.6" customHeight="1">
      <c r="A22" s="188" t="s">
        <v>146</v>
      </c>
      <c r="B22" s="189">
        <v>25496656</v>
      </c>
      <c r="C22" s="189">
        <v>28969640</v>
      </c>
      <c r="D22" s="189">
        <v>53477833</v>
      </c>
      <c r="E22" s="189">
        <v>61083630</v>
      </c>
      <c r="F22" s="190">
        <v>14.22233582276978</v>
      </c>
    </row>
    <row r="23" spans="1:7" ht="15.6" customHeight="1">
      <c r="A23" s="188" t="s">
        <v>165</v>
      </c>
      <c r="B23" s="189">
        <v>2618687</v>
      </c>
      <c r="C23" s="189">
        <v>2986234</v>
      </c>
      <c r="D23" s="189">
        <v>6125582</v>
      </c>
      <c r="E23" s="189">
        <v>7103062</v>
      </c>
      <c r="F23" s="190">
        <v>15.957340869814489</v>
      </c>
    </row>
    <row r="24" spans="1:7" ht="15.6" customHeight="1">
      <c r="A24" s="188" t="s">
        <v>141</v>
      </c>
      <c r="B24" s="189">
        <v>182457</v>
      </c>
      <c r="C24" s="189">
        <v>321091</v>
      </c>
      <c r="D24" s="189">
        <v>524139</v>
      </c>
      <c r="E24" s="189">
        <v>600350</v>
      </c>
      <c r="F24" s="190">
        <v>14.54022692453719</v>
      </c>
    </row>
    <row r="25" spans="1:7" ht="15.6" customHeight="1">
      <c r="A25" s="188" t="s">
        <v>140</v>
      </c>
      <c r="B25" s="189">
        <v>2552551</v>
      </c>
      <c r="C25" s="189">
        <v>1524627</v>
      </c>
      <c r="D25" s="189">
        <v>5344487</v>
      </c>
      <c r="E25" s="189">
        <v>3436716</v>
      </c>
      <c r="F25" s="190">
        <v>-35.696054644720817</v>
      </c>
    </row>
    <row r="26" spans="1:7" ht="15.6" customHeight="1">
      <c r="A26" s="188" t="s">
        <v>152</v>
      </c>
      <c r="B26" s="189">
        <v>928028</v>
      </c>
      <c r="C26" s="189">
        <v>959972</v>
      </c>
      <c r="D26" s="189">
        <v>1883880</v>
      </c>
      <c r="E26" s="189">
        <v>2073190</v>
      </c>
      <c r="F26" s="190">
        <v>10.048941546170671</v>
      </c>
    </row>
    <row r="27" spans="1:7" ht="15.6" customHeight="1">
      <c r="A27" s="188" t="s">
        <v>173</v>
      </c>
      <c r="B27" s="189">
        <v>581392</v>
      </c>
      <c r="C27" s="189">
        <v>604507</v>
      </c>
      <c r="D27" s="189">
        <v>1106992</v>
      </c>
      <c r="E27" s="189">
        <v>1016157</v>
      </c>
      <c r="F27" s="190">
        <v>-8.2055696879471611</v>
      </c>
    </row>
    <row r="28" spans="1:7" ht="15.6" customHeight="1">
      <c r="A28" s="188" t="s">
        <v>177</v>
      </c>
      <c r="B28" s="189">
        <v>17745489</v>
      </c>
      <c r="C28" s="189">
        <v>19370954</v>
      </c>
      <c r="D28" s="189">
        <v>37947443</v>
      </c>
      <c r="E28" s="189">
        <v>40835521</v>
      </c>
      <c r="F28" s="190">
        <v>7.6107315056774647</v>
      </c>
    </row>
    <row r="29" spans="1:7" ht="15.6" customHeight="1">
      <c r="A29" s="188" t="s">
        <v>178</v>
      </c>
      <c r="B29" s="189">
        <v>2157115</v>
      </c>
      <c r="C29" s="189">
        <v>2266832</v>
      </c>
      <c r="D29" s="189">
        <v>4508023</v>
      </c>
      <c r="E29" s="189">
        <v>3884570</v>
      </c>
      <c r="F29" s="190">
        <v>-13.82985401804739</v>
      </c>
    </row>
    <row r="30" spans="1:7" ht="15.6" customHeight="1">
      <c r="A30" s="188" t="s">
        <v>179</v>
      </c>
      <c r="B30" s="189">
        <v>387558</v>
      </c>
      <c r="C30" s="189">
        <v>435838</v>
      </c>
      <c r="D30" s="189">
        <v>845192</v>
      </c>
      <c r="E30" s="189">
        <v>855744</v>
      </c>
      <c r="F30" s="190">
        <v>1.2484737195808719</v>
      </c>
    </row>
    <row r="31" spans="1:7" ht="15.6" customHeight="1">
      <c r="A31" s="188" t="s">
        <v>180</v>
      </c>
      <c r="B31" s="189">
        <v>2685978</v>
      </c>
      <c r="C31" s="189">
        <v>3444575</v>
      </c>
      <c r="D31" s="189">
        <v>6692859</v>
      </c>
      <c r="E31" s="189">
        <v>6800377</v>
      </c>
      <c r="F31" s="190">
        <v>1.6064584656571981</v>
      </c>
    </row>
    <row r="32" spans="1:7" ht="15.6" customHeight="1">
      <c r="A32" s="188" t="s">
        <v>181</v>
      </c>
      <c r="B32" s="189">
        <v>21367297</v>
      </c>
      <c r="C32" s="189">
        <v>18442158</v>
      </c>
      <c r="D32" s="189">
        <v>44322732</v>
      </c>
      <c r="E32" s="189">
        <v>40558723</v>
      </c>
      <c r="F32" s="190">
        <v>-8.4922766042490281</v>
      </c>
    </row>
    <row r="33" spans="1:6" ht="15.6" customHeight="1">
      <c r="A33" s="188" t="s">
        <v>182</v>
      </c>
      <c r="B33" s="189">
        <v>3347825</v>
      </c>
      <c r="C33" s="189">
        <v>3193847</v>
      </c>
      <c r="D33" s="189">
        <v>6676373</v>
      </c>
      <c r="E33" s="189">
        <v>6183967</v>
      </c>
      <c r="F33" s="190">
        <v>-7.3753518564645759</v>
      </c>
    </row>
    <row r="34" spans="1:6" ht="15.6" customHeight="1">
      <c r="A34" s="188" t="s">
        <v>183</v>
      </c>
      <c r="B34" s="189">
        <v>220754</v>
      </c>
      <c r="C34" s="189">
        <v>277354</v>
      </c>
      <c r="D34" s="189">
        <v>427919</v>
      </c>
      <c r="E34" s="189">
        <v>438946</v>
      </c>
      <c r="F34" s="190">
        <v>2.5768895515272732</v>
      </c>
    </row>
    <row r="35" spans="1:6" ht="15.6" customHeight="1">
      <c r="A35" s="156" t="s">
        <v>153</v>
      </c>
      <c r="B35" s="76">
        <f>SUM(B7:B34)</f>
        <v>187189377</v>
      </c>
      <c r="C35" s="77">
        <f>SUM(C7:C34)</f>
        <v>187393343</v>
      </c>
      <c r="D35" s="178">
        <f>SUM(D7:D34)</f>
        <v>395355598</v>
      </c>
      <c r="E35" s="78">
        <f>SUM(E7:E34)</f>
        <v>389252588</v>
      </c>
      <c r="F35" s="140">
        <f>E35*100/D35-100</f>
        <v>-1.5436761312786587</v>
      </c>
    </row>
    <row r="36" spans="1:6" ht="15.6" customHeight="1">
      <c r="A36" s="73" t="s">
        <v>77</v>
      </c>
      <c r="B36" s="72"/>
      <c r="D36" s="13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30" priority="2">
      <formula>MOD(ROW(),2)=0</formula>
    </cfRule>
  </conditionalFormatting>
  <conditionalFormatting sqref="F7:F35">
    <cfRule type="expression" dxfId="2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D931-5DDE-4AD4-856A-3808D3079D58}">
  <sheetPr codeName="Hoja26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79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2</v>
      </c>
      <c r="C7" s="189">
        <v>2</v>
      </c>
      <c r="D7" s="189">
        <v>6</v>
      </c>
      <c r="E7" s="189">
        <v>4</v>
      </c>
      <c r="F7" s="190">
        <v>-33.333333333333329</v>
      </c>
      <c r="G7" s="37"/>
    </row>
    <row r="8" spans="1:14" ht="15.6" customHeight="1">
      <c r="A8" s="188" t="s">
        <v>11</v>
      </c>
      <c r="B8" s="189">
        <v>0</v>
      </c>
      <c r="C8" s="189">
        <v>0</v>
      </c>
      <c r="D8" s="189">
        <v>1</v>
      </c>
      <c r="E8" s="189">
        <v>0</v>
      </c>
      <c r="F8" s="190">
        <v>-100</v>
      </c>
      <c r="G8" s="6"/>
    </row>
    <row r="9" spans="1:14" ht="15.6" customHeight="1">
      <c r="A9" s="188" t="s">
        <v>8</v>
      </c>
      <c r="B9" s="189">
        <v>0</v>
      </c>
      <c r="C9" s="189">
        <v>0</v>
      </c>
      <c r="D9" s="189">
        <v>0</v>
      </c>
      <c r="E9" s="189">
        <v>0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6</v>
      </c>
      <c r="C12" s="189">
        <v>7</v>
      </c>
      <c r="D12" s="189">
        <v>18</v>
      </c>
      <c r="E12" s="189">
        <v>16</v>
      </c>
      <c r="F12" s="190">
        <v>-11.111111111111111</v>
      </c>
    </row>
    <row r="13" spans="1:14" ht="15.6" customHeight="1">
      <c r="A13" s="188" t="s">
        <v>175</v>
      </c>
      <c r="B13" s="189">
        <v>11</v>
      </c>
      <c r="C13" s="189">
        <v>9</v>
      </c>
      <c r="D13" s="189">
        <v>26</v>
      </c>
      <c r="E13" s="189">
        <v>24</v>
      </c>
      <c r="F13" s="190">
        <v>-7.6923076923076934</v>
      </c>
    </row>
    <row r="14" spans="1:14" ht="15.6" customHeight="1">
      <c r="A14" s="188" t="s">
        <v>148</v>
      </c>
      <c r="B14" s="189">
        <v>14</v>
      </c>
      <c r="C14" s="189">
        <v>19</v>
      </c>
      <c r="D14" s="189">
        <v>38</v>
      </c>
      <c r="E14" s="189">
        <v>42</v>
      </c>
      <c r="F14" s="190">
        <v>10.52631578947368</v>
      </c>
    </row>
    <row r="15" spans="1:14" ht="15.6" customHeight="1">
      <c r="A15" s="188" t="s">
        <v>145</v>
      </c>
      <c r="B15" s="189">
        <v>0</v>
      </c>
      <c r="C15" s="189">
        <v>0</v>
      </c>
      <c r="D15" s="189">
        <v>0</v>
      </c>
      <c r="E15" s="189">
        <v>0</v>
      </c>
      <c r="F15" s="190" t="s">
        <v>151</v>
      </c>
    </row>
    <row r="16" spans="1:14" ht="15.6" customHeight="1">
      <c r="A16" s="188" t="s">
        <v>144</v>
      </c>
      <c r="B16" s="189">
        <v>0</v>
      </c>
      <c r="C16" s="189">
        <v>2</v>
      </c>
      <c r="D16" s="189">
        <v>0</v>
      </c>
      <c r="E16" s="189">
        <v>8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0</v>
      </c>
      <c r="C18" s="189">
        <v>1</v>
      </c>
      <c r="D18" s="189">
        <v>0</v>
      </c>
      <c r="E18" s="189">
        <v>2</v>
      </c>
      <c r="F18" s="190" t="s">
        <v>151</v>
      </c>
    </row>
    <row r="19" spans="1:7" ht="15.6" customHeight="1">
      <c r="A19" s="188" t="s">
        <v>143</v>
      </c>
      <c r="B19" s="189">
        <v>1</v>
      </c>
      <c r="C19" s="189">
        <v>0</v>
      </c>
      <c r="D19" s="189">
        <v>1</v>
      </c>
      <c r="E19" s="189">
        <v>0</v>
      </c>
      <c r="F19" s="190">
        <v>-100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0</v>
      </c>
      <c r="C21" s="189">
        <v>0</v>
      </c>
      <c r="D21" s="189">
        <v>0</v>
      </c>
      <c r="E21" s="189">
        <v>0</v>
      </c>
      <c r="F21" s="190" t="s">
        <v>151</v>
      </c>
    </row>
    <row r="22" spans="1:7" ht="15.6" customHeight="1">
      <c r="A22" s="188" t="s">
        <v>146</v>
      </c>
      <c r="B22" s="189">
        <v>70</v>
      </c>
      <c r="C22" s="189">
        <v>107</v>
      </c>
      <c r="D22" s="189">
        <v>152</v>
      </c>
      <c r="E22" s="189">
        <v>217</v>
      </c>
      <c r="F22" s="190">
        <v>42.76315789473685</v>
      </c>
    </row>
    <row r="23" spans="1:7" ht="15.6" customHeight="1">
      <c r="A23" s="188" t="s">
        <v>165</v>
      </c>
      <c r="B23" s="189">
        <v>1</v>
      </c>
      <c r="C23" s="189">
        <v>5</v>
      </c>
      <c r="D23" s="189">
        <v>5</v>
      </c>
      <c r="E23" s="189">
        <v>14</v>
      </c>
      <c r="F23" s="190">
        <v>180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0</v>
      </c>
      <c r="C25" s="189">
        <v>1</v>
      </c>
      <c r="D25" s="189">
        <v>0</v>
      </c>
      <c r="E25" s="189">
        <v>1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52</v>
      </c>
      <c r="C28" s="189">
        <v>81</v>
      </c>
      <c r="D28" s="189">
        <v>121</v>
      </c>
      <c r="E28" s="189">
        <v>171</v>
      </c>
      <c r="F28" s="190">
        <v>41.322314049586772</v>
      </c>
    </row>
    <row r="29" spans="1:7" ht="15.6" customHeight="1">
      <c r="A29" s="188" t="s">
        <v>178</v>
      </c>
      <c r="B29" s="189">
        <v>0</v>
      </c>
      <c r="C29" s="189">
        <v>0</v>
      </c>
      <c r="D29" s="189">
        <v>0</v>
      </c>
      <c r="E29" s="189">
        <v>0</v>
      </c>
      <c r="F29" s="190" t="s">
        <v>151</v>
      </c>
    </row>
    <row r="30" spans="1:7" ht="15.6" customHeight="1">
      <c r="A30" s="188" t="s">
        <v>179</v>
      </c>
      <c r="B30" s="189">
        <v>0</v>
      </c>
      <c r="C30" s="189">
        <v>1</v>
      </c>
      <c r="D30" s="189">
        <v>1</v>
      </c>
      <c r="E30" s="189">
        <v>2</v>
      </c>
      <c r="F30" s="190">
        <v>100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4</v>
      </c>
      <c r="C32" s="189">
        <v>5</v>
      </c>
      <c r="D32" s="189">
        <v>11</v>
      </c>
      <c r="E32" s="189">
        <v>15</v>
      </c>
      <c r="F32" s="190">
        <v>36.363636363636367</v>
      </c>
    </row>
    <row r="33" spans="1:6" ht="15.6" customHeight="1">
      <c r="A33" s="188" t="s">
        <v>182</v>
      </c>
      <c r="B33" s="189">
        <v>1</v>
      </c>
      <c r="C33" s="189">
        <v>2</v>
      </c>
      <c r="D33" s="189">
        <v>5</v>
      </c>
      <c r="E33" s="189">
        <v>8</v>
      </c>
      <c r="F33" s="190">
        <v>60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162</v>
      </c>
      <c r="C35" s="77">
        <f>SUM(C7:C34)</f>
        <v>242</v>
      </c>
      <c r="D35" s="178">
        <f>SUM(D7:D34)</f>
        <v>385</v>
      </c>
      <c r="E35" s="178">
        <f>SUM(E7:E34)</f>
        <v>524</v>
      </c>
      <c r="F35" s="140">
        <f>E35*100/D35-100</f>
        <v>36.103896103896091</v>
      </c>
    </row>
    <row r="36" spans="1:6" ht="15.6" customHeight="1">
      <c r="A36" s="73" t="s">
        <v>161</v>
      </c>
      <c r="B36" s="72"/>
      <c r="D36" s="13"/>
      <c r="F36" s="23"/>
    </row>
  </sheetData>
  <mergeCells count="3">
    <mergeCell ref="B5:C5"/>
    <mergeCell ref="D5:F5"/>
    <mergeCell ref="A5:A6"/>
  </mergeCells>
  <conditionalFormatting sqref="A7:F34">
    <cfRule type="expression" dxfId="28" priority="2">
      <formula>MOD(ROW(),2)=0</formula>
    </cfRule>
  </conditionalFormatting>
  <conditionalFormatting sqref="F7:F35">
    <cfRule type="expression" dxfId="2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0FBE-A15A-4E79-9CCB-289CA341DFA6}">
  <sheetPr codeName="Hoja27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81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3714</v>
      </c>
      <c r="C7" s="189">
        <v>5780</v>
      </c>
      <c r="D7" s="189">
        <v>13418</v>
      </c>
      <c r="E7" s="189">
        <v>11457</v>
      </c>
      <c r="F7" s="190">
        <v>-14.614696676106719</v>
      </c>
      <c r="G7" s="37"/>
    </row>
    <row r="8" spans="1:14" ht="15.6" customHeight="1">
      <c r="A8" s="188" t="s">
        <v>11</v>
      </c>
      <c r="B8" s="189">
        <v>11828</v>
      </c>
      <c r="C8" s="189">
        <v>11667</v>
      </c>
      <c r="D8" s="189">
        <v>19979</v>
      </c>
      <c r="E8" s="189">
        <v>21934</v>
      </c>
      <c r="F8" s="190">
        <v>9.7852745382651847</v>
      </c>
      <c r="G8" s="6"/>
    </row>
    <row r="9" spans="1:14" ht="15.6" customHeight="1">
      <c r="A9" s="188" t="s">
        <v>8</v>
      </c>
      <c r="B9" s="189">
        <v>27115</v>
      </c>
      <c r="C9" s="189">
        <v>27082</v>
      </c>
      <c r="D9" s="189">
        <v>67940</v>
      </c>
      <c r="E9" s="189">
        <v>68038</v>
      </c>
      <c r="F9" s="190">
        <v>0.1442449219899942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291007</v>
      </c>
      <c r="C11" s="189">
        <v>331756</v>
      </c>
      <c r="D11" s="189">
        <v>653177</v>
      </c>
      <c r="E11" s="189">
        <v>731631</v>
      </c>
      <c r="F11" s="190">
        <v>12.011139400193221</v>
      </c>
    </row>
    <row r="12" spans="1:14" ht="15.6" customHeight="1">
      <c r="A12" s="188" t="s">
        <v>6</v>
      </c>
      <c r="B12" s="189">
        <v>12721</v>
      </c>
      <c r="C12" s="189">
        <v>9224</v>
      </c>
      <c r="D12" s="189">
        <v>45791</v>
      </c>
      <c r="E12" s="189">
        <v>24338</v>
      </c>
      <c r="F12" s="190">
        <v>-46.849817649756503</v>
      </c>
    </row>
    <row r="13" spans="1:14" ht="15.6" customHeight="1">
      <c r="A13" s="188" t="s">
        <v>175</v>
      </c>
      <c r="B13" s="189">
        <v>292439</v>
      </c>
      <c r="C13" s="189">
        <v>292907</v>
      </c>
      <c r="D13" s="189">
        <v>593208</v>
      </c>
      <c r="E13" s="189">
        <v>601006</v>
      </c>
      <c r="F13" s="190">
        <v>1.3145473425847309</v>
      </c>
    </row>
    <row r="14" spans="1:14" ht="15.6" customHeight="1">
      <c r="A14" s="188" t="s">
        <v>148</v>
      </c>
      <c r="B14" s="189">
        <v>132853</v>
      </c>
      <c r="C14" s="189">
        <v>150056</v>
      </c>
      <c r="D14" s="189">
        <v>312743</v>
      </c>
      <c r="E14" s="189">
        <v>329548</v>
      </c>
      <c r="F14" s="190">
        <v>5.3734216273425801</v>
      </c>
    </row>
    <row r="15" spans="1:14" ht="15.6" customHeight="1">
      <c r="A15" s="188" t="s">
        <v>145</v>
      </c>
      <c r="B15" s="189">
        <v>36</v>
      </c>
      <c r="C15" s="189">
        <v>4436</v>
      </c>
      <c r="D15" s="189">
        <v>49</v>
      </c>
      <c r="E15" s="189">
        <v>8803</v>
      </c>
      <c r="F15" s="190">
        <v>17865.306122448979</v>
      </c>
    </row>
    <row r="16" spans="1:14" ht="15.6" customHeight="1">
      <c r="A16" s="188" t="s">
        <v>144</v>
      </c>
      <c r="B16" s="189">
        <v>0</v>
      </c>
      <c r="C16" s="189">
        <v>5420</v>
      </c>
      <c r="D16" s="189">
        <v>0</v>
      </c>
      <c r="E16" s="189">
        <v>13535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112354</v>
      </c>
      <c r="C18" s="189">
        <v>128831</v>
      </c>
      <c r="D18" s="189">
        <v>247028</v>
      </c>
      <c r="E18" s="189">
        <v>276568</v>
      </c>
      <c r="F18" s="190">
        <v>11.95815858930972</v>
      </c>
    </row>
    <row r="19" spans="1:7" ht="15.6" customHeight="1">
      <c r="A19" s="188" t="s">
        <v>143</v>
      </c>
      <c r="B19" s="189">
        <v>964</v>
      </c>
      <c r="C19" s="189">
        <v>0</v>
      </c>
      <c r="D19" s="189">
        <v>964</v>
      </c>
      <c r="E19" s="189">
        <v>0</v>
      </c>
      <c r="F19" s="190">
        <v>-100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4070</v>
      </c>
      <c r="C21" s="189">
        <v>2582</v>
      </c>
      <c r="D21" s="189">
        <v>8264</v>
      </c>
      <c r="E21" s="189">
        <v>5476</v>
      </c>
      <c r="F21" s="190">
        <v>-33.736689254598261</v>
      </c>
    </row>
    <row r="22" spans="1:7" ht="15.6" customHeight="1">
      <c r="A22" s="188" t="s">
        <v>146</v>
      </c>
      <c r="B22" s="189">
        <v>328139</v>
      </c>
      <c r="C22" s="189">
        <v>369701</v>
      </c>
      <c r="D22" s="189">
        <v>671648</v>
      </c>
      <c r="E22" s="189">
        <v>785764</v>
      </c>
      <c r="F22" s="190">
        <v>16.990447377197579</v>
      </c>
    </row>
    <row r="23" spans="1:7" ht="15.6" customHeight="1">
      <c r="A23" s="188" t="s">
        <v>165</v>
      </c>
      <c r="B23" s="189">
        <v>18502</v>
      </c>
      <c r="C23" s="189">
        <v>19983</v>
      </c>
      <c r="D23" s="189">
        <v>53878</v>
      </c>
      <c r="E23" s="189">
        <v>58887</v>
      </c>
      <c r="F23" s="190">
        <v>9.2969301013400667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30308</v>
      </c>
      <c r="C25" s="189">
        <v>26939</v>
      </c>
      <c r="D25" s="189">
        <v>71353</v>
      </c>
      <c r="E25" s="189">
        <v>69257</v>
      </c>
      <c r="F25" s="190">
        <v>-2.9375078833405719</v>
      </c>
    </row>
    <row r="26" spans="1:7" ht="15.6" customHeight="1">
      <c r="A26" s="188" t="s">
        <v>152</v>
      </c>
      <c r="B26" s="189">
        <v>5718</v>
      </c>
      <c r="C26" s="189">
        <v>4965</v>
      </c>
      <c r="D26" s="189">
        <v>14491</v>
      </c>
      <c r="E26" s="189">
        <v>12714</v>
      </c>
      <c r="F26" s="190">
        <v>-12.262783796839409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615758</v>
      </c>
      <c r="C28" s="189">
        <v>624973</v>
      </c>
      <c r="D28" s="189">
        <v>1194134</v>
      </c>
      <c r="E28" s="189">
        <v>1307135</v>
      </c>
      <c r="F28" s="190">
        <v>9.4630083390976267</v>
      </c>
    </row>
    <row r="29" spans="1:7" ht="15.6" customHeight="1">
      <c r="A29" s="188" t="s">
        <v>178</v>
      </c>
      <c r="B29" s="189">
        <v>10180</v>
      </c>
      <c r="C29" s="189">
        <v>6527</v>
      </c>
      <c r="D29" s="189">
        <v>21270</v>
      </c>
      <c r="E29" s="189">
        <v>12575</v>
      </c>
      <c r="F29" s="190">
        <v>-40.87917254348848</v>
      </c>
    </row>
    <row r="30" spans="1:7" ht="15.6" customHeight="1">
      <c r="A30" s="188" t="s">
        <v>179</v>
      </c>
      <c r="B30" s="189">
        <v>0</v>
      </c>
      <c r="C30" s="189">
        <v>124</v>
      </c>
      <c r="D30" s="189">
        <v>310</v>
      </c>
      <c r="E30" s="189">
        <v>419</v>
      </c>
      <c r="F30" s="190">
        <v>35.161290322580641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52210</v>
      </c>
      <c r="C32" s="189">
        <v>49017</v>
      </c>
      <c r="D32" s="189">
        <v>126422</v>
      </c>
      <c r="E32" s="189">
        <v>119012</v>
      </c>
      <c r="F32" s="190">
        <v>-5.8613216054167774</v>
      </c>
    </row>
    <row r="33" spans="1:6" ht="15.6" customHeight="1">
      <c r="A33" s="188" t="s">
        <v>182</v>
      </c>
      <c r="B33" s="189">
        <v>815</v>
      </c>
      <c r="C33" s="189">
        <v>4796</v>
      </c>
      <c r="D33" s="189">
        <v>7626</v>
      </c>
      <c r="E33" s="189">
        <v>14605</v>
      </c>
      <c r="F33" s="190">
        <v>91.515866771570956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1950731</v>
      </c>
      <c r="C35" s="77">
        <f>SUM(C7:C34)</f>
        <v>2076766</v>
      </c>
      <c r="D35" s="76">
        <f>SUM(D7:D34)</f>
        <v>4123693</v>
      </c>
      <c r="E35" s="78">
        <f>SUM(E7:E34)</f>
        <v>4472702</v>
      </c>
      <c r="F35" s="140">
        <f>E35*100/D35-100</f>
        <v>8.4635058914424519</v>
      </c>
    </row>
    <row r="36" spans="1:6" ht="15.6" customHeight="1">
      <c r="A36" s="73" t="s">
        <v>80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6" priority="2">
      <formula>MOD(ROW(),2)=0</formula>
    </cfRule>
  </conditionalFormatting>
  <conditionalFormatting sqref="F7:F35">
    <cfRule type="expression" dxfId="2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AA5A-A616-4CD3-891A-F4C6E25FF517}">
  <sheetPr codeName="Hoja28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11828</v>
      </c>
      <c r="C8" s="189">
        <v>11667</v>
      </c>
      <c r="D8" s="189">
        <v>17818</v>
      </c>
      <c r="E8" s="189">
        <v>21934</v>
      </c>
      <c r="F8" s="190">
        <v>23.100235716690989</v>
      </c>
      <c r="G8" s="6"/>
    </row>
    <row r="9" spans="1:14" ht="15.6" customHeight="1">
      <c r="A9" s="188" t="s">
        <v>8</v>
      </c>
      <c r="B9" s="189">
        <v>27115</v>
      </c>
      <c r="C9" s="189">
        <v>27082</v>
      </c>
      <c r="D9" s="189">
        <v>67940</v>
      </c>
      <c r="E9" s="189">
        <v>68038</v>
      </c>
      <c r="F9" s="190">
        <v>0.1442449219899942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291007</v>
      </c>
      <c r="C11" s="189">
        <v>331756</v>
      </c>
      <c r="D11" s="189">
        <v>653177</v>
      </c>
      <c r="E11" s="189">
        <v>731631</v>
      </c>
      <c r="F11" s="190">
        <v>12.011139400193221</v>
      </c>
    </row>
    <row r="12" spans="1:14" ht="15.6" customHeight="1">
      <c r="A12" s="188" t="s">
        <v>6</v>
      </c>
      <c r="B12" s="189">
        <v>1510</v>
      </c>
      <c r="C12" s="189">
        <v>2902</v>
      </c>
      <c r="D12" s="189">
        <v>3327</v>
      </c>
      <c r="E12" s="189">
        <v>5497</v>
      </c>
      <c r="F12" s="190">
        <v>65.2239254583709</v>
      </c>
    </row>
    <row r="13" spans="1:14" ht="15.6" customHeight="1">
      <c r="A13" s="188" t="s">
        <v>175</v>
      </c>
      <c r="B13" s="189">
        <v>247122</v>
      </c>
      <c r="C13" s="189">
        <v>263647</v>
      </c>
      <c r="D13" s="189">
        <v>491785</v>
      </c>
      <c r="E13" s="189">
        <v>520508</v>
      </c>
      <c r="F13" s="190">
        <v>5.8405604074951478</v>
      </c>
    </row>
    <row r="14" spans="1:14" ht="15.6" customHeight="1">
      <c r="A14" s="188" t="s">
        <v>148</v>
      </c>
      <c r="B14" s="189">
        <v>57914</v>
      </c>
      <c r="C14" s="189">
        <v>57696</v>
      </c>
      <c r="D14" s="189">
        <v>126768</v>
      </c>
      <c r="E14" s="189">
        <v>126134</v>
      </c>
      <c r="F14" s="190">
        <v>-0.50012621481762665</v>
      </c>
    </row>
    <row r="15" spans="1:14" ht="15.6" customHeight="1">
      <c r="A15" s="188" t="s">
        <v>145</v>
      </c>
      <c r="B15" s="189">
        <v>36</v>
      </c>
      <c r="C15" s="189">
        <v>4436</v>
      </c>
      <c r="D15" s="189">
        <v>49</v>
      </c>
      <c r="E15" s="189">
        <v>8803</v>
      </c>
      <c r="F15" s="190">
        <v>17865.306122448979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112354</v>
      </c>
      <c r="C18" s="189">
        <v>127821</v>
      </c>
      <c r="D18" s="189">
        <v>247028</v>
      </c>
      <c r="E18" s="189">
        <v>274710</v>
      </c>
      <c r="F18" s="190">
        <v>11.206017131661181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4070</v>
      </c>
      <c r="C21" s="189">
        <v>2582</v>
      </c>
      <c r="D21" s="189">
        <v>8264</v>
      </c>
      <c r="E21" s="189">
        <v>5476</v>
      </c>
      <c r="F21" s="190">
        <v>-33.736689254598261</v>
      </c>
    </row>
    <row r="22" spans="1:7" ht="15.6" customHeight="1">
      <c r="A22" s="188" t="s">
        <v>146</v>
      </c>
      <c r="B22" s="189">
        <v>103836</v>
      </c>
      <c r="C22" s="189">
        <v>88265</v>
      </c>
      <c r="D22" s="189">
        <v>204494</v>
      </c>
      <c r="E22" s="189">
        <v>185597</v>
      </c>
      <c r="F22" s="190">
        <v>-9.2408579224818368</v>
      </c>
    </row>
    <row r="23" spans="1:7" ht="15.6" customHeight="1">
      <c r="A23" s="188" t="s">
        <v>165</v>
      </c>
      <c r="B23" s="189">
        <v>17447</v>
      </c>
      <c r="C23" s="189">
        <v>17824</v>
      </c>
      <c r="D23" s="189">
        <v>42515</v>
      </c>
      <c r="E23" s="189">
        <v>44300</v>
      </c>
      <c r="F23" s="190">
        <v>4.1985181700576248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30308</v>
      </c>
      <c r="C25" s="189">
        <v>26542</v>
      </c>
      <c r="D25" s="189">
        <v>71353</v>
      </c>
      <c r="E25" s="189">
        <v>68860</v>
      </c>
      <c r="F25" s="190">
        <v>-3.4938965425420041</v>
      </c>
    </row>
    <row r="26" spans="1:7" ht="15.6" customHeight="1">
      <c r="A26" s="188" t="s">
        <v>152</v>
      </c>
      <c r="B26" s="189">
        <v>5718</v>
      </c>
      <c r="C26" s="189">
        <v>4965</v>
      </c>
      <c r="D26" s="189">
        <v>14491</v>
      </c>
      <c r="E26" s="189">
        <v>12714</v>
      </c>
      <c r="F26" s="190">
        <v>-12.262783796839409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470776</v>
      </c>
      <c r="C28" s="189">
        <v>408057</v>
      </c>
      <c r="D28" s="189">
        <v>875012</v>
      </c>
      <c r="E28" s="189">
        <v>838394</v>
      </c>
      <c r="F28" s="190">
        <v>-4.1848568933911707</v>
      </c>
    </row>
    <row r="29" spans="1:7" ht="15.6" customHeight="1">
      <c r="A29" s="188" t="s">
        <v>178</v>
      </c>
      <c r="B29" s="189">
        <v>10180</v>
      </c>
      <c r="C29" s="189">
        <v>6527</v>
      </c>
      <c r="D29" s="189">
        <v>21266</v>
      </c>
      <c r="E29" s="189">
        <v>12575</v>
      </c>
      <c r="F29" s="190">
        <v>-40.868052290040438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37788</v>
      </c>
      <c r="C32" s="189">
        <v>37414</v>
      </c>
      <c r="D32" s="189">
        <v>87746</v>
      </c>
      <c r="E32" s="189">
        <v>88681</v>
      </c>
      <c r="F32" s="190">
        <v>1.0655756387755559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0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79" t="s">
        <v>153</v>
      </c>
      <c r="B35" s="178">
        <f>SUM(B7:B34)</f>
        <v>1429009</v>
      </c>
      <c r="C35" s="77">
        <f>SUM(C7:C34)</f>
        <v>1419183</v>
      </c>
      <c r="D35" s="76">
        <f>SUM(D7:D34)</f>
        <v>2933033</v>
      </c>
      <c r="E35" s="78">
        <f>SUM(E7:E34)</f>
        <v>3013852</v>
      </c>
      <c r="F35" s="140">
        <f>E35*100/D35-100</f>
        <v>2.7554753049147394</v>
      </c>
    </row>
    <row r="36" spans="1:6" ht="15.6" customHeight="1">
      <c r="A36" s="73" t="s">
        <v>85</v>
      </c>
      <c r="B36" s="72"/>
      <c r="C36" s="23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4" priority="2">
      <formula>MOD(ROW(),2)=0</formula>
    </cfRule>
  </conditionalFormatting>
  <conditionalFormatting sqref="F7:F35">
    <cfRule type="expression" dxfId="2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69E4-ED3F-457D-8514-5F4A18AEBA51}">
  <sheetPr codeName="Hoja29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83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76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3714</v>
      </c>
      <c r="C7" s="189">
        <v>5780</v>
      </c>
      <c r="D7" s="189">
        <v>13418</v>
      </c>
      <c r="E7" s="189">
        <v>11457</v>
      </c>
      <c r="F7" s="190">
        <v>-14.614696676106719</v>
      </c>
      <c r="G7" s="13"/>
    </row>
    <row r="8" spans="1:14" ht="15.6" customHeight="1">
      <c r="A8" s="188" t="s">
        <v>11</v>
      </c>
      <c r="B8" s="189">
        <v>0</v>
      </c>
      <c r="C8" s="189">
        <v>0</v>
      </c>
      <c r="D8" s="189">
        <v>2161</v>
      </c>
      <c r="E8" s="189">
        <v>0</v>
      </c>
      <c r="F8" s="190">
        <v>-100</v>
      </c>
      <c r="G8" s="6"/>
    </row>
    <row r="9" spans="1:14" ht="15.6" customHeight="1">
      <c r="A9" s="188" t="s">
        <v>8</v>
      </c>
      <c r="B9" s="189">
        <v>0</v>
      </c>
      <c r="C9" s="189">
        <v>0</v>
      </c>
      <c r="D9" s="189">
        <v>0</v>
      </c>
      <c r="E9" s="189">
        <v>0</v>
      </c>
      <c r="F9" s="190" t="s">
        <v>151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0</v>
      </c>
      <c r="C11" s="189">
        <v>0</v>
      </c>
      <c r="D11" s="189">
        <v>0</v>
      </c>
      <c r="E11" s="189">
        <v>0</v>
      </c>
      <c r="F11" s="190" t="s">
        <v>151</v>
      </c>
    </row>
    <row r="12" spans="1:14" ht="15.6" customHeight="1">
      <c r="A12" s="188" t="s">
        <v>6</v>
      </c>
      <c r="B12" s="189">
        <v>11211</v>
      </c>
      <c r="C12" s="189">
        <v>6322</v>
      </c>
      <c r="D12" s="189">
        <v>42464</v>
      </c>
      <c r="E12" s="189">
        <v>18841</v>
      </c>
      <c r="F12" s="190">
        <v>-55.630651846269778</v>
      </c>
    </row>
    <row r="13" spans="1:14" ht="15.6" customHeight="1">
      <c r="A13" s="188" t="s">
        <v>175</v>
      </c>
      <c r="B13" s="189">
        <v>45317</v>
      </c>
      <c r="C13" s="189">
        <v>29260</v>
      </c>
      <c r="D13" s="189">
        <v>101423</v>
      </c>
      <c r="E13" s="189">
        <v>80498</v>
      </c>
      <c r="F13" s="190">
        <v>-20.631414965047369</v>
      </c>
    </row>
    <row r="14" spans="1:14" ht="15.6" customHeight="1">
      <c r="A14" s="188" t="s">
        <v>148</v>
      </c>
      <c r="B14" s="189">
        <v>74939</v>
      </c>
      <c r="C14" s="189">
        <v>92360</v>
      </c>
      <c r="D14" s="189">
        <v>185975</v>
      </c>
      <c r="E14" s="189">
        <v>203414</v>
      </c>
      <c r="F14" s="190">
        <v>9.377066810055112</v>
      </c>
    </row>
    <row r="15" spans="1:14" ht="15.6" customHeight="1">
      <c r="A15" s="188" t="s">
        <v>145</v>
      </c>
      <c r="B15" s="189">
        <v>0</v>
      </c>
      <c r="C15" s="189">
        <v>0</v>
      </c>
      <c r="D15" s="189">
        <v>0</v>
      </c>
      <c r="E15" s="189">
        <v>0</v>
      </c>
      <c r="F15" s="190" t="s">
        <v>151</v>
      </c>
    </row>
    <row r="16" spans="1:14" ht="15.6" customHeight="1">
      <c r="A16" s="188" t="s">
        <v>144</v>
      </c>
      <c r="B16" s="189">
        <v>0</v>
      </c>
      <c r="C16" s="189">
        <v>5420</v>
      </c>
      <c r="D16" s="189">
        <v>0</v>
      </c>
      <c r="E16" s="189">
        <v>13535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0</v>
      </c>
      <c r="C18" s="189">
        <v>1010</v>
      </c>
      <c r="D18" s="189">
        <v>0</v>
      </c>
      <c r="E18" s="189">
        <v>1858</v>
      </c>
      <c r="F18" s="190" t="s">
        <v>151</v>
      </c>
    </row>
    <row r="19" spans="1:7" ht="15.6" customHeight="1">
      <c r="A19" s="188" t="s">
        <v>143</v>
      </c>
      <c r="B19" s="189">
        <v>964</v>
      </c>
      <c r="C19" s="189">
        <v>0</v>
      </c>
      <c r="D19" s="189">
        <v>964</v>
      </c>
      <c r="E19" s="189">
        <v>0</v>
      </c>
      <c r="F19" s="190">
        <v>-100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0</v>
      </c>
      <c r="C21" s="189">
        <v>0</v>
      </c>
      <c r="D21" s="189">
        <v>0</v>
      </c>
      <c r="E21" s="189">
        <v>0</v>
      </c>
      <c r="F21" s="190" t="s">
        <v>151</v>
      </c>
    </row>
    <row r="22" spans="1:7" ht="15.6" customHeight="1">
      <c r="A22" s="188" t="s">
        <v>146</v>
      </c>
      <c r="B22" s="189">
        <v>224303</v>
      </c>
      <c r="C22" s="189">
        <v>281436</v>
      </c>
      <c r="D22" s="189">
        <v>467154</v>
      </c>
      <c r="E22" s="189">
        <v>600167</v>
      </c>
      <c r="F22" s="190">
        <v>28.473051713139569</v>
      </c>
    </row>
    <row r="23" spans="1:7" ht="15.6" customHeight="1">
      <c r="A23" s="188" t="s">
        <v>165</v>
      </c>
      <c r="B23" s="189">
        <v>1055</v>
      </c>
      <c r="C23" s="189">
        <v>2159</v>
      </c>
      <c r="D23" s="189">
        <v>11363</v>
      </c>
      <c r="E23" s="189">
        <v>14587</v>
      </c>
      <c r="F23" s="190">
        <v>28.372788876177051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0</v>
      </c>
      <c r="C25" s="189">
        <v>397</v>
      </c>
      <c r="D25" s="189">
        <v>0</v>
      </c>
      <c r="E25" s="189">
        <v>397</v>
      </c>
      <c r="F25" s="190" t="s">
        <v>151</v>
      </c>
    </row>
    <row r="26" spans="1:7" ht="15.6" customHeight="1">
      <c r="A26" s="188" t="s">
        <v>152</v>
      </c>
      <c r="B26" s="189">
        <v>0</v>
      </c>
      <c r="C26" s="189">
        <v>0</v>
      </c>
      <c r="D26" s="189">
        <v>0</v>
      </c>
      <c r="E26" s="189">
        <v>0</v>
      </c>
      <c r="F26" s="190" t="s">
        <v>151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144982</v>
      </c>
      <c r="C28" s="189">
        <v>216916</v>
      </c>
      <c r="D28" s="189">
        <v>319122</v>
      </c>
      <c r="E28" s="189">
        <v>468741</v>
      </c>
      <c r="F28" s="190">
        <v>46.884577058303726</v>
      </c>
    </row>
    <row r="29" spans="1:7" ht="15.6" customHeight="1">
      <c r="A29" s="188" t="s">
        <v>178</v>
      </c>
      <c r="B29" s="189">
        <v>0</v>
      </c>
      <c r="C29" s="189">
        <v>0</v>
      </c>
      <c r="D29" s="189">
        <v>4</v>
      </c>
      <c r="E29" s="189">
        <v>0</v>
      </c>
      <c r="F29" s="190">
        <v>-100</v>
      </c>
    </row>
    <row r="30" spans="1:7" ht="15.6" customHeight="1">
      <c r="A30" s="188" t="s">
        <v>179</v>
      </c>
      <c r="B30" s="189">
        <v>0</v>
      </c>
      <c r="C30" s="189">
        <v>124</v>
      </c>
      <c r="D30" s="189">
        <v>310</v>
      </c>
      <c r="E30" s="189">
        <v>419</v>
      </c>
      <c r="F30" s="190">
        <v>35.161290322580641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14422</v>
      </c>
      <c r="C32" s="189">
        <v>11603</v>
      </c>
      <c r="D32" s="189">
        <v>38676</v>
      </c>
      <c r="E32" s="189">
        <v>30331</v>
      </c>
      <c r="F32" s="190">
        <v>-21.576688385562111</v>
      </c>
    </row>
    <row r="33" spans="1:6" ht="15.6" customHeight="1">
      <c r="A33" s="188" t="s">
        <v>182</v>
      </c>
      <c r="B33" s="189">
        <v>815</v>
      </c>
      <c r="C33" s="189">
        <v>4796</v>
      </c>
      <c r="D33" s="189">
        <v>7626</v>
      </c>
      <c r="E33" s="189">
        <v>14605</v>
      </c>
      <c r="F33" s="190">
        <v>91.515866771570956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79" t="s">
        <v>153</v>
      </c>
      <c r="B35" s="76">
        <f>SUM(B7:B34)</f>
        <v>521722</v>
      </c>
      <c r="C35" s="77">
        <f>SUM(C7:C34)</f>
        <v>657583</v>
      </c>
      <c r="D35" s="76">
        <f>SUM(D7:D34)</f>
        <v>1190660</v>
      </c>
      <c r="E35" s="178">
        <f>SUM(E7:E34)</f>
        <v>1458850</v>
      </c>
      <c r="F35" s="140">
        <f>E35*100/D35-100</f>
        <v>22.524482219945241</v>
      </c>
    </row>
    <row r="36" spans="1:6" ht="15.6" customHeight="1">
      <c r="A36" s="73" t="s">
        <v>159</v>
      </c>
      <c r="B36" s="72"/>
      <c r="D36" s="72"/>
      <c r="F36" s="23"/>
    </row>
  </sheetData>
  <mergeCells count="3">
    <mergeCell ref="B5:C5"/>
    <mergeCell ref="D5:F5"/>
    <mergeCell ref="A5:A6"/>
  </mergeCells>
  <conditionalFormatting sqref="A7:F34">
    <cfRule type="expression" dxfId="22" priority="2">
      <formula>MOD(ROW(),2)=0</formula>
    </cfRule>
  </conditionalFormatting>
  <conditionalFormatting sqref="F7:F35">
    <cfRule type="expression" dxfId="2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0FF4E-3DFF-4F71-A622-BBFAF813D141}">
  <sheetPr codeName="Hoja30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84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37"/>
    </row>
    <row r="8" spans="1:14" ht="15.6" customHeight="1">
      <c r="A8" s="188" t="s">
        <v>11</v>
      </c>
      <c r="B8" s="189">
        <v>4102</v>
      </c>
      <c r="C8" s="189">
        <v>5237</v>
      </c>
      <c r="D8" s="189">
        <v>5682</v>
      </c>
      <c r="E8" s="189">
        <v>9183</v>
      </c>
      <c r="F8" s="190">
        <v>61.615628299894411</v>
      </c>
      <c r="G8" s="6"/>
    </row>
    <row r="9" spans="1:14" ht="15.6" customHeight="1">
      <c r="A9" s="188" t="s">
        <v>8</v>
      </c>
      <c r="B9" s="189">
        <v>8314</v>
      </c>
      <c r="C9" s="189">
        <v>8949</v>
      </c>
      <c r="D9" s="189">
        <v>19759</v>
      </c>
      <c r="E9" s="189">
        <v>21224</v>
      </c>
      <c r="F9" s="190">
        <v>7.4143428311149364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62109</v>
      </c>
      <c r="C11" s="189">
        <v>73011</v>
      </c>
      <c r="D11" s="189">
        <v>143269</v>
      </c>
      <c r="E11" s="189">
        <v>165506</v>
      </c>
      <c r="F11" s="190">
        <v>15.52115251729265</v>
      </c>
    </row>
    <row r="12" spans="1:14" ht="15.6" customHeight="1">
      <c r="A12" s="188" t="s">
        <v>6</v>
      </c>
      <c r="B12" s="189">
        <v>917</v>
      </c>
      <c r="C12" s="189">
        <v>1783</v>
      </c>
      <c r="D12" s="189">
        <v>2019</v>
      </c>
      <c r="E12" s="189">
        <v>3352</v>
      </c>
      <c r="F12" s="190">
        <v>66.022783556215956</v>
      </c>
    </row>
    <row r="13" spans="1:14" ht="15.6" customHeight="1">
      <c r="A13" s="188" t="s">
        <v>175</v>
      </c>
      <c r="B13" s="189">
        <v>54264</v>
      </c>
      <c r="C13" s="189">
        <v>58178</v>
      </c>
      <c r="D13" s="189">
        <v>109260</v>
      </c>
      <c r="E13" s="189">
        <v>124085</v>
      </c>
      <c r="F13" s="190">
        <v>13.568552077613029</v>
      </c>
    </row>
    <row r="14" spans="1:14" ht="15.6" customHeight="1">
      <c r="A14" s="188" t="s">
        <v>148</v>
      </c>
      <c r="B14" s="189">
        <v>18146</v>
      </c>
      <c r="C14" s="189">
        <v>19358</v>
      </c>
      <c r="D14" s="189">
        <v>40594</v>
      </c>
      <c r="E14" s="189">
        <v>43228</v>
      </c>
      <c r="F14" s="190">
        <v>6.4886436419175197</v>
      </c>
    </row>
    <row r="15" spans="1:14" ht="15.6" customHeight="1">
      <c r="A15" s="188" t="s">
        <v>145</v>
      </c>
      <c r="B15" s="189">
        <v>0</v>
      </c>
      <c r="C15" s="189">
        <v>2060</v>
      </c>
      <c r="D15" s="189">
        <v>0</v>
      </c>
      <c r="E15" s="189">
        <v>4012</v>
      </c>
      <c r="F15" s="190" t="s">
        <v>151</v>
      </c>
    </row>
    <row r="16" spans="1:14" ht="15.6" customHeight="1">
      <c r="A16" s="188" t="s">
        <v>144</v>
      </c>
      <c r="B16" s="189">
        <v>0</v>
      </c>
      <c r="C16" s="189">
        <v>0</v>
      </c>
      <c r="D16" s="189">
        <v>0</v>
      </c>
      <c r="E16" s="189">
        <v>0</v>
      </c>
      <c r="F16" s="190" t="s">
        <v>151</v>
      </c>
      <c r="G16" s="1"/>
    </row>
    <row r="17" spans="1:7" ht="15.6" customHeight="1">
      <c r="A17" s="188" t="s">
        <v>150</v>
      </c>
      <c r="B17" s="189">
        <v>0</v>
      </c>
      <c r="C17" s="189">
        <v>0</v>
      </c>
      <c r="D17" s="189">
        <v>0</v>
      </c>
      <c r="E17" s="189">
        <v>0</v>
      </c>
      <c r="F17" s="190" t="s">
        <v>151</v>
      </c>
      <c r="G17" s="2"/>
    </row>
    <row r="18" spans="1:7" ht="15.6" customHeight="1">
      <c r="A18" s="188" t="s">
        <v>147</v>
      </c>
      <c r="B18" s="189">
        <v>27699</v>
      </c>
      <c r="C18" s="189">
        <v>32759</v>
      </c>
      <c r="D18" s="189">
        <v>61614</v>
      </c>
      <c r="E18" s="189">
        <v>72225</v>
      </c>
      <c r="F18" s="190">
        <v>17.22173531989483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0</v>
      </c>
      <c r="C20" s="189">
        <v>0</v>
      </c>
      <c r="D20" s="189">
        <v>0</v>
      </c>
      <c r="E20" s="189">
        <v>0</v>
      </c>
      <c r="F20" s="190" t="s">
        <v>151</v>
      </c>
    </row>
    <row r="21" spans="1:7" ht="15.6" customHeight="1">
      <c r="A21" s="188" t="s">
        <v>149</v>
      </c>
      <c r="B21" s="189">
        <v>2148</v>
      </c>
      <c r="C21" s="189">
        <v>1600</v>
      </c>
      <c r="D21" s="189">
        <v>4776</v>
      </c>
      <c r="E21" s="189">
        <v>3359</v>
      </c>
      <c r="F21" s="190">
        <v>-29.66917922948074</v>
      </c>
    </row>
    <row r="22" spans="1:7" ht="15.6" customHeight="1">
      <c r="A22" s="188" t="s">
        <v>146</v>
      </c>
      <c r="B22" s="189">
        <v>43458</v>
      </c>
      <c r="C22" s="189">
        <v>40350</v>
      </c>
      <c r="D22" s="189">
        <v>88360</v>
      </c>
      <c r="E22" s="189">
        <v>84068</v>
      </c>
      <c r="F22" s="190">
        <v>-4.8574015391579914</v>
      </c>
    </row>
    <row r="23" spans="1:7" ht="15.6" customHeight="1">
      <c r="A23" s="188" t="s">
        <v>165</v>
      </c>
      <c r="B23" s="189">
        <v>3533</v>
      </c>
      <c r="C23" s="189">
        <v>3911</v>
      </c>
      <c r="D23" s="189">
        <v>8999</v>
      </c>
      <c r="E23" s="189">
        <v>9802</v>
      </c>
      <c r="F23" s="190">
        <v>8.9232136904100514</v>
      </c>
    </row>
    <row r="24" spans="1:7" ht="15.6" customHeight="1">
      <c r="A24" s="188" t="s">
        <v>141</v>
      </c>
      <c r="B24" s="189">
        <v>0</v>
      </c>
      <c r="C24" s="189">
        <v>0</v>
      </c>
      <c r="D24" s="189">
        <v>0</v>
      </c>
      <c r="E24" s="189">
        <v>0</v>
      </c>
      <c r="F24" s="190" t="s">
        <v>151</v>
      </c>
    </row>
    <row r="25" spans="1:7" ht="15.6" customHeight="1">
      <c r="A25" s="188" t="s">
        <v>140</v>
      </c>
      <c r="B25" s="189">
        <v>7194</v>
      </c>
      <c r="C25" s="189">
        <v>6784</v>
      </c>
      <c r="D25" s="189">
        <v>17314</v>
      </c>
      <c r="E25" s="189">
        <v>17404</v>
      </c>
      <c r="F25" s="190">
        <v>0.51981055793000053</v>
      </c>
    </row>
    <row r="26" spans="1:7" ht="15.6" customHeight="1">
      <c r="A26" s="188" t="s">
        <v>152</v>
      </c>
      <c r="B26" s="189">
        <v>1809</v>
      </c>
      <c r="C26" s="189">
        <v>1524</v>
      </c>
      <c r="D26" s="189">
        <v>4355</v>
      </c>
      <c r="E26" s="189">
        <v>3636</v>
      </c>
      <c r="F26" s="190">
        <v>-16.5097588978186</v>
      </c>
    </row>
    <row r="27" spans="1:7" ht="15.6" customHeight="1">
      <c r="A27" s="188" t="s">
        <v>173</v>
      </c>
      <c r="B27" s="189">
        <v>0</v>
      </c>
      <c r="C27" s="189">
        <v>0</v>
      </c>
      <c r="D27" s="189">
        <v>0</v>
      </c>
      <c r="E27" s="189">
        <v>0</v>
      </c>
      <c r="F27" s="190" t="s">
        <v>151</v>
      </c>
    </row>
    <row r="28" spans="1:7" ht="15.6" customHeight="1">
      <c r="A28" s="188" t="s">
        <v>177</v>
      </c>
      <c r="B28" s="189">
        <v>134453</v>
      </c>
      <c r="C28" s="189">
        <v>126091</v>
      </c>
      <c r="D28" s="189">
        <v>257896</v>
      </c>
      <c r="E28" s="189">
        <v>256783</v>
      </c>
      <c r="F28" s="190">
        <v>-0.43156931476254101</v>
      </c>
    </row>
    <row r="29" spans="1:7" ht="15.6" customHeight="1">
      <c r="A29" s="188" t="s">
        <v>178</v>
      </c>
      <c r="B29" s="189">
        <v>4736</v>
      </c>
      <c r="C29" s="189">
        <v>3232</v>
      </c>
      <c r="D29" s="189">
        <v>9857</v>
      </c>
      <c r="E29" s="189">
        <v>6104</v>
      </c>
      <c r="F29" s="190">
        <v>-38.074464847316627</v>
      </c>
    </row>
    <row r="30" spans="1:7" ht="15.6" customHeight="1">
      <c r="A30" s="188" t="s">
        <v>179</v>
      </c>
      <c r="B30" s="189">
        <v>0</v>
      </c>
      <c r="C30" s="189">
        <v>0</v>
      </c>
      <c r="D30" s="189">
        <v>0</v>
      </c>
      <c r="E30" s="189">
        <v>0</v>
      </c>
      <c r="F30" s="190" t="s">
        <v>151</v>
      </c>
    </row>
    <row r="31" spans="1:7" ht="15.6" customHeight="1">
      <c r="A31" s="188" t="s">
        <v>180</v>
      </c>
      <c r="B31" s="189">
        <v>0</v>
      </c>
      <c r="C31" s="189">
        <v>0</v>
      </c>
      <c r="D31" s="189">
        <v>0</v>
      </c>
      <c r="E31" s="189">
        <v>0</v>
      </c>
      <c r="F31" s="190" t="s">
        <v>151</v>
      </c>
    </row>
    <row r="32" spans="1:7" ht="15.6" customHeight="1">
      <c r="A32" s="188" t="s">
        <v>181</v>
      </c>
      <c r="B32" s="189">
        <v>10421</v>
      </c>
      <c r="C32" s="189">
        <v>10374</v>
      </c>
      <c r="D32" s="189">
        <v>25664</v>
      </c>
      <c r="E32" s="189">
        <v>26276</v>
      </c>
      <c r="F32" s="190">
        <v>2.38466334164589</v>
      </c>
    </row>
    <row r="33" spans="1:6" ht="15.6" customHeight="1">
      <c r="A33" s="188" t="s">
        <v>182</v>
      </c>
      <c r="B33" s="189">
        <v>0</v>
      </c>
      <c r="C33" s="189">
        <v>0</v>
      </c>
      <c r="D33" s="189">
        <v>0</v>
      </c>
      <c r="E33" s="189">
        <v>0</v>
      </c>
      <c r="F33" s="190" t="s">
        <v>151</v>
      </c>
    </row>
    <row r="34" spans="1:6" ht="15.6" customHeight="1">
      <c r="A34" s="188" t="s">
        <v>183</v>
      </c>
      <c r="B34" s="189">
        <v>0</v>
      </c>
      <c r="C34" s="189">
        <v>0</v>
      </c>
      <c r="D34" s="189">
        <v>0</v>
      </c>
      <c r="E34" s="189">
        <v>0</v>
      </c>
      <c r="F34" s="190" t="s">
        <v>151</v>
      </c>
    </row>
    <row r="35" spans="1:6" ht="15.6" customHeight="1">
      <c r="A35" s="156" t="s">
        <v>153</v>
      </c>
      <c r="B35" s="76">
        <f>SUM(B7:B34)</f>
        <v>383303</v>
      </c>
      <c r="C35" s="77">
        <f>SUM(C7:C34)</f>
        <v>395201</v>
      </c>
      <c r="D35" s="178">
        <f>SUM(D7:D34)</f>
        <v>799418</v>
      </c>
      <c r="E35" s="178">
        <f>SUM(E7:E34)</f>
        <v>850247</v>
      </c>
      <c r="F35" s="140">
        <f>E35*100/D35-100</f>
        <v>6.3582506273313868</v>
      </c>
    </row>
    <row r="36" spans="1:6" ht="15.6" customHeight="1">
      <c r="A36" s="73" t="s">
        <v>85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20" priority="2">
      <formula>MOD(ROW(),2)=0</formula>
    </cfRule>
  </conditionalFormatting>
  <conditionalFormatting sqref="F7:F35">
    <cfRule type="expression" dxfId="1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C6F0-25BD-46C9-A4C5-8BBB767DF852}">
  <sheetPr codeName="Hoja31">
    <pageSetUpPr fitToPage="1"/>
  </sheetPr>
  <dimension ref="A1:N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157</v>
      </c>
      <c r="E1" s="5"/>
      <c r="H1" s="4"/>
      <c r="I1" s="4"/>
      <c r="J1" s="4"/>
      <c r="K1" s="4"/>
      <c r="L1" s="4"/>
      <c r="M1" s="4"/>
    </row>
    <row r="2" spans="1:14" ht="15.6" customHeight="1">
      <c r="A2" s="139"/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68</v>
      </c>
    </row>
    <row r="5" spans="1:14" ht="15.6" customHeight="1">
      <c r="A5" s="210" t="s">
        <v>1</v>
      </c>
      <c r="B5" s="197" t="s">
        <v>176</v>
      </c>
      <c r="C5" s="197"/>
      <c r="D5" s="197" t="s">
        <v>0</v>
      </c>
      <c r="E5" s="197"/>
      <c r="F5" s="197"/>
      <c r="G5" s="6"/>
      <c r="M5" s="33"/>
      <c r="N5" s="74" t="s">
        <v>172</v>
      </c>
    </row>
    <row r="6" spans="1:14" ht="15.6" customHeight="1">
      <c r="A6" s="210"/>
      <c r="B6" s="164">
        <v>2024</v>
      </c>
      <c r="C6" s="164">
        <v>2025</v>
      </c>
      <c r="D6" s="164">
        <v>2024</v>
      </c>
      <c r="E6" s="164">
        <v>2025</v>
      </c>
      <c r="F6" s="154" t="s">
        <v>7</v>
      </c>
      <c r="G6" s="6"/>
    </row>
    <row r="7" spans="1:14" ht="15.6" customHeight="1">
      <c r="A7" s="188" t="s">
        <v>18</v>
      </c>
      <c r="B7" s="189">
        <v>0</v>
      </c>
      <c r="C7" s="189">
        <v>0</v>
      </c>
      <c r="D7" s="189">
        <v>0</v>
      </c>
      <c r="E7" s="189">
        <v>0</v>
      </c>
      <c r="F7" s="190" t="s">
        <v>151</v>
      </c>
      <c r="G7" s="13"/>
    </row>
    <row r="8" spans="1:14" ht="15.6" customHeight="1">
      <c r="A8" s="188" t="s">
        <v>11</v>
      </c>
      <c r="B8" s="189">
        <v>243</v>
      </c>
      <c r="C8" s="189">
        <v>825</v>
      </c>
      <c r="D8" s="189">
        <v>294</v>
      </c>
      <c r="E8" s="189">
        <v>1369</v>
      </c>
      <c r="F8" s="190">
        <v>365.64625850340138</v>
      </c>
      <c r="G8" s="6"/>
    </row>
    <row r="9" spans="1:14" ht="15.6" customHeight="1">
      <c r="A9" s="188" t="s">
        <v>8</v>
      </c>
      <c r="B9" s="189">
        <v>230</v>
      </c>
      <c r="C9" s="189">
        <v>317</v>
      </c>
      <c r="D9" s="189">
        <v>469</v>
      </c>
      <c r="E9" s="189">
        <v>921</v>
      </c>
      <c r="F9" s="190">
        <v>96.375266524520242</v>
      </c>
      <c r="G9" s="6"/>
    </row>
    <row r="10" spans="1:14" ht="15.6" customHeight="1">
      <c r="A10" s="188" t="s">
        <v>10</v>
      </c>
      <c r="B10" s="189">
        <v>0</v>
      </c>
      <c r="C10" s="189">
        <v>0</v>
      </c>
      <c r="D10" s="189">
        <v>0</v>
      </c>
      <c r="E10" s="189">
        <v>0</v>
      </c>
      <c r="F10" s="190" t="s">
        <v>151</v>
      </c>
    </row>
    <row r="11" spans="1:14" ht="15.6" customHeight="1">
      <c r="A11" s="188" t="s">
        <v>9</v>
      </c>
      <c r="B11" s="189">
        <v>336</v>
      </c>
      <c r="C11" s="189">
        <v>490</v>
      </c>
      <c r="D11" s="189">
        <v>663</v>
      </c>
      <c r="E11" s="189">
        <v>872</v>
      </c>
      <c r="F11" s="190">
        <v>31.523378582202099</v>
      </c>
    </row>
    <row r="12" spans="1:14" ht="15.6" customHeight="1">
      <c r="A12" s="188" t="s">
        <v>6</v>
      </c>
      <c r="B12" s="189">
        <v>1759</v>
      </c>
      <c r="C12" s="189">
        <v>4039</v>
      </c>
      <c r="D12" s="189">
        <v>2983</v>
      </c>
      <c r="E12" s="189">
        <v>5297</v>
      </c>
      <c r="F12" s="190">
        <v>77.572913174656378</v>
      </c>
    </row>
    <row r="13" spans="1:14" ht="15.6" customHeight="1">
      <c r="A13" s="188" t="s">
        <v>175</v>
      </c>
      <c r="B13" s="189">
        <v>11032</v>
      </c>
      <c r="C13" s="189">
        <v>6687</v>
      </c>
      <c r="D13" s="189">
        <v>18872</v>
      </c>
      <c r="E13" s="189">
        <v>12229</v>
      </c>
      <c r="F13" s="190">
        <v>-35.200296735905042</v>
      </c>
    </row>
    <row r="14" spans="1:14" ht="15.6" customHeight="1">
      <c r="A14" s="188" t="s">
        <v>148</v>
      </c>
      <c r="B14" s="189">
        <v>60872</v>
      </c>
      <c r="C14" s="189">
        <v>51536</v>
      </c>
      <c r="D14" s="189">
        <v>110593</v>
      </c>
      <c r="E14" s="189">
        <v>94359</v>
      </c>
      <c r="F14" s="190">
        <v>-14.679048402701801</v>
      </c>
    </row>
    <row r="15" spans="1:14" ht="15.6" customHeight="1">
      <c r="A15" s="188" t="s">
        <v>145</v>
      </c>
      <c r="B15" s="189">
        <v>1532</v>
      </c>
      <c r="C15" s="189">
        <v>1359</v>
      </c>
      <c r="D15" s="189">
        <v>3046</v>
      </c>
      <c r="E15" s="189">
        <v>2185</v>
      </c>
      <c r="F15" s="190">
        <v>-28.266579120157591</v>
      </c>
    </row>
    <row r="16" spans="1:14" ht="15.6" customHeight="1">
      <c r="A16" s="188" t="s">
        <v>144</v>
      </c>
      <c r="B16" s="189">
        <v>4</v>
      </c>
      <c r="C16" s="189">
        <v>0</v>
      </c>
      <c r="D16" s="189">
        <v>4</v>
      </c>
      <c r="E16" s="189">
        <v>0</v>
      </c>
      <c r="F16" s="190">
        <v>-100</v>
      </c>
      <c r="G16" s="1"/>
    </row>
    <row r="17" spans="1:7" ht="15.6" customHeight="1">
      <c r="A17" s="188" t="s">
        <v>150</v>
      </c>
      <c r="B17" s="189">
        <v>26</v>
      </c>
      <c r="C17" s="189">
        <v>18</v>
      </c>
      <c r="D17" s="189">
        <v>55</v>
      </c>
      <c r="E17" s="189">
        <v>26</v>
      </c>
      <c r="F17" s="190">
        <v>-52.727272727272727</v>
      </c>
      <c r="G17" s="2"/>
    </row>
    <row r="18" spans="1:7" ht="15.6" customHeight="1">
      <c r="A18" s="188" t="s">
        <v>147</v>
      </c>
      <c r="B18" s="189">
        <v>118</v>
      </c>
      <c r="C18" s="189">
        <v>133</v>
      </c>
      <c r="D18" s="189">
        <v>289</v>
      </c>
      <c r="E18" s="189">
        <v>226</v>
      </c>
      <c r="F18" s="190">
        <v>-21.79930795847751</v>
      </c>
    </row>
    <row r="19" spans="1:7" ht="15.6" customHeight="1">
      <c r="A19" s="188" t="s">
        <v>143</v>
      </c>
      <c r="B19" s="189">
        <v>0</v>
      </c>
      <c r="C19" s="189">
        <v>0</v>
      </c>
      <c r="D19" s="189">
        <v>0</v>
      </c>
      <c r="E19" s="189">
        <v>0</v>
      </c>
      <c r="F19" s="190" t="s">
        <v>151</v>
      </c>
    </row>
    <row r="20" spans="1:7" ht="15.6" customHeight="1">
      <c r="A20" s="188" t="s">
        <v>142</v>
      </c>
      <c r="B20" s="189">
        <v>3</v>
      </c>
      <c r="C20" s="189">
        <v>11</v>
      </c>
      <c r="D20" s="189">
        <v>3</v>
      </c>
      <c r="E20" s="189">
        <v>24</v>
      </c>
      <c r="F20" s="190">
        <v>700</v>
      </c>
    </row>
    <row r="21" spans="1:7" ht="15.6" customHeight="1">
      <c r="A21" s="188" t="s">
        <v>149</v>
      </c>
      <c r="B21" s="189">
        <v>1726</v>
      </c>
      <c r="C21" s="189">
        <v>1466</v>
      </c>
      <c r="D21" s="189">
        <v>2455</v>
      </c>
      <c r="E21" s="189">
        <v>2306</v>
      </c>
      <c r="F21" s="190">
        <v>-6.0692464358452156</v>
      </c>
    </row>
    <row r="22" spans="1:7" ht="15.6" customHeight="1">
      <c r="A22" s="188" t="s">
        <v>146</v>
      </c>
      <c r="B22" s="189">
        <v>40172</v>
      </c>
      <c r="C22" s="189">
        <v>45781</v>
      </c>
      <c r="D22" s="189">
        <v>68427</v>
      </c>
      <c r="E22" s="189">
        <v>71181</v>
      </c>
      <c r="F22" s="190">
        <v>4.0247270814152358</v>
      </c>
    </row>
    <row r="23" spans="1:7" ht="15.6" customHeight="1">
      <c r="A23" s="188" t="s">
        <v>165</v>
      </c>
      <c r="B23" s="189">
        <v>10556</v>
      </c>
      <c r="C23" s="189">
        <v>8229</v>
      </c>
      <c r="D23" s="189">
        <v>15155</v>
      </c>
      <c r="E23" s="189">
        <v>16119</v>
      </c>
      <c r="F23" s="190">
        <v>6.3609369844935628</v>
      </c>
    </row>
    <row r="24" spans="1:7" ht="15.6" customHeight="1">
      <c r="A24" s="188" t="s">
        <v>141</v>
      </c>
      <c r="B24" s="189">
        <v>146</v>
      </c>
      <c r="C24" s="189">
        <v>10</v>
      </c>
      <c r="D24" s="189">
        <v>162</v>
      </c>
      <c r="E24" s="189">
        <v>15</v>
      </c>
      <c r="F24" s="190">
        <v>-90.740740740740733</v>
      </c>
    </row>
    <row r="25" spans="1:7" ht="15.6" customHeight="1">
      <c r="A25" s="188" t="s">
        <v>140</v>
      </c>
      <c r="B25" s="189">
        <v>10922</v>
      </c>
      <c r="C25" s="189">
        <v>165</v>
      </c>
      <c r="D25" s="189">
        <v>11149</v>
      </c>
      <c r="E25" s="189">
        <v>346</v>
      </c>
      <c r="F25" s="190">
        <v>-96.896582653152748</v>
      </c>
    </row>
    <row r="26" spans="1:7" ht="15.6" customHeight="1">
      <c r="A26" s="188" t="s">
        <v>152</v>
      </c>
      <c r="B26" s="189">
        <v>9</v>
      </c>
      <c r="C26" s="189">
        <v>1</v>
      </c>
      <c r="D26" s="189">
        <v>10</v>
      </c>
      <c r="E26" s="189">
        <v>5</v>
      </c>
      <c r="F26" s="190">
        <v>-50</v>
      </c>
    </row>
    <row r="27" spans="1:7" ht="15.6" customHeight="1">
      <c r="A27" s="188" t="s">
        <v>173</v>
      </c>
      <c r="B27" s="189">
        <v>23593</v>
      </c>
      <c r="C27" s="189">
        <v>18040</v>
      </c>
      <c r="D27" s="189">
        <v>43148</v>
      </c>
      <c r="E27" s="189">
        <v>29420</v>
      </c>
      <c r="F27" s="190">
        <v>-31.816074904978208</v>
      </c>
    </row>
    <row r="28" spans="1:7" ht="15.6" customHeight="1">
      <c r="A28" s="188" t="s">
        <v>177</v>
      </c>
      <c r="B28" s="189">
        <v>6900</v>
      </c>
      <c r="C28" s="189">
        <v>6395</v>
      </c>
      <c r="D28" s="189">
        <v>13430</v>
      </c>
      <c r="E28" s="189">
        <v>13273</v>
      </c>
      <c r="F28" s="190">
        <v>-1.169024571854052</v>
      </c>
    </row>
    <row r="29" spans="1:7" ht="15.6" customHeight="1">
      <c r="A29" s="188" t="s">
        <v>178</v>
      </c>
      <c r="B29" s="189">
        <v>31260</v>
      </c>
      <c r="C29" s="189">
        <v>35184</v>
      </c>
      <c r="D29" s="189">
        <v>51595</v>
      </c>
      <c r="E29" s="189">
        <v>49921</v>
      </c>
      <c r="F29" s="190">
        <v>-3.2445004360887699</v>
      </c>
    </row>
    <row r="30" spans="1:7" ht="15.6" customHeight="1">
      <c r="A30" s="188" t="s">
        <v>179</v>
      </c>
      <c r="B30" s="189">
        <v>365</v>
      </c>
      <c r="C30" s="189">
        <v>330</v>
      </c>
      <c r="D30" s="189">
        <v>1309</v>
      </c>
      <c r="E30" s="189">
        <v>809</v>
      </c>
      <c r="F30" s="190">
        <v>-38.19709702062643</v>
      </c>
    </row>
    <row r="31" spans="1:7" ht="15.6" customHeight="1">
      <c r="A31" s="188" t="s">
        <v>180</v>
      </c>
      <c r="B31" s="189">
        <v>11893</v>
      </c>
      <c r="C31" s="189">
        <v>24294</v>
      </c>
      <c r="D31" s="189">
        <v>39186</v>
      </c>
      <c r="E31" s="189">
        <v>43236</v>
      </c>
      <c r="F31" s="190">
        <v>10.335323840147</v>
      </c>
    </row>
    <row r="32" spans="1:7" ht="15.6" customHeight="1">
      <c r="A32" s="188" t="s">
        <v>181</v>
      </c>
      <c r="B32" s="189">
        <v>38522</v>
      </c>
      <c r="C32" s="189">
        <v>28805</v>
      </c>
      <c r="D32" s="189">
        <v>83972</v>
      </c>
      <c r="E32" s="189">
        <v>55116</v>
      </c>
      <c r="F32" s="190">
        <v>-34.3638355642357</v>
      </c>
    </row>
    <row r="33" spans="1:6" ht="15.6" customHeight="1">
      <c r="A33" s="188" t="s">
        <v>182</v>
      </c>
      <c r="B33" s="189">
        <v>66274</v>
      </c>
      <c r="C33" s="189">
        <v>59364</v>
      </c>
      <c r="D33" s="189">
        <v>122075</v>
      </c>
      <c r="E33" s="189">
        <v>93445</v>
      </c>
      <c r="F33" s="190">
        <v>-23.452795412656162</v>
      </c>
    </row>
    <row r="34" spans="1:6" ht="15.6" customHeight="1">
      <c r="A34" s="188" t="s">
        <v>183</v>
      </c>
      <c r="B34" s="189">
        <v>11</v>
      </c>
      <c r="C34" s="189">
        <v>2</v>
      </c>
      <c r="D34" s="189">
        <v>16</v>
      </c>
      <c r="E34" s="189">
        <v>5</v>
      </c>
      <c r="F34" s="190">
        <v>-68.75</v>
      </c>
    </row>
    <row r="35" spans="1:6" ht="15.6" customHeight="1">
      <c r="A35" s="156" t="s">
        <v>153</v>
      </c>
      <c r="B35" s="76">
        <f>SUM(B7:B34)</f>
        <v>318504</v>
      </c>
      <c r="C35" s="77">
        <f>SUM(C7:C34)</f>
        <v>293481</v>
      </c>
      <c r="D35" s="76">
        <f>SUM(D7:D34)</f>
        <v>589360</v>
      </c>
      <c r="E35" s="78">
        <f>SUM(E7:E34)</f>
        <v>492705</v>
      </c>
      <c r="F35" s="140">
        <f>E35*100/D35-100</f>
        <v>-16.399993212976781</v>
      </c>
    </row>
    <row r="36" spans="1:6" ht="15.6" customHeight="1">
      <c r="A36" s="73" t="s">
        <v>158</v>
      </c>
      <c r="B36" s="72"/>
      <c r="D36" s="72"/>
      <c r="E36" s="23"/>
      <c r="F36" s="23"/>
    </row>
  </sheetData>
  <mergeCells count="3">
    <mergeCell ref="B5:C5"/>
    <mergeCell ref="D5:F5"/>
    <mergeCell ref="A5:A6"/>
  </mergeCells>
  <conditionalFormatting sqref="A7:F34">
    <cfRule type="expression" dxfId="18" priority="2">
      <formula>MOD(ROW(),2)=0</formula>
    </cfRule>
  </conditionalFormatting>
  <conditionalFormatting sqref="F7:F35">
    <cfRule type="expression" dxfId="1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145ED-3CD5-4913-84CE-1210906C65D6}">
  <sheetPr>
    <pageSetUpPr fitToPage="1"/>
  </sheetPr>
  <dimension ref="A1:K51"/>
  <sheetViews>
    <sheetView zoomScale="80" zoomScaleNormal="80" workbookViewId="0"/>
  </sheetViews>
  <sheetFormatPr baseColWidth="10" defaultColWidth="11.42578125" defaultRowHeight="15"/>
  <cols>
    <col min="1" max="1" width="32.85546875" style="216" customWidth="1"/>
    <col min="2" max="2" width="18.7109375" style="216" customWidth="1"/>
    <col min="3" max="3" width="22.5703125" style="216" customWidth="1"/>
    <col min="4" max="5" width="15.42578125" style="216" customWidth="1"/>
    <col min="6" max="6" width="15.5703125" style="216" customWidth="1"/>
    <col min="7" max="10" width="15.42578125" style="216" customWidth="1"/>
    <col min="11" max="11" width="11.85546875" style="216" customWidth="1"/>
    <col min="12" max="16384" width="11.42578125" style="216"/>
  </cols>
  <sheetData>
    <row r="1" spans="1:11">
      <c r="A1" s="212"/>
      <c r="B1" s="213"/>
      <c r="C1" s="213"/>
      <c r="D1" s="214"/>
      <c r="E1" s="215"/>
      <c r="F1" s="214"/>
      <c r="H1" s="217"/>
      <c r="J1" s="217"/>
      <c r="K1" s="217"/>
    </row>
    <row r="2" spans="1:11">
      <c r="A2" s="218"/>
      <c r="B2" s="214"/>
      <c r="C2" s="219"/>
      <c r="D2" s="214"/>
      <c r="E2" s="218"/>
      <c r="F2" s="214"/>
      <c r="G2" s="220"/>
      <c r="H2" s="214"/>
      <c r="I2" s="220"/>
      <c r="J2" s="214"/>
      <c r="K2" s="214"/>
    </row>
    <row r="3" spans="1:11">
      <c r="A3" s="218"/>
      <c r="B3" s="213"/>
      <c r="C3" s="219"/>
      <c r="D3" s="214"/>
      <c r="E3" s="220"/>
      <c r="F3" s="214"/>
      <c r="G3" s="220"/>
      <c r="H3" s="214"/>
      <c r="I3" s="220"/>
      <c r="J3" s="214"/>
      <c r="K3" s="214"/>
    </row>
    <row r="4" spans="1:11">
      <c r="A4" s="218"/>
      <c r="B4" s="214"/>
      <c r="C4" s="219"/>
      <c r="D4" s="217"/>
      <c r="E4" s="221"/>
      <c r="F4" s="214"/>
      <c r="G4" s="221"/>
      <c r="H4" s="217"/>
      <c r="I4" s="221"/>
      <c r="J4" s="217"/>
      <c r="K4" s="217"/>
    </row>
    <row r="5" spans="1:11">
      <c r="A5" s="218"/>
      <c r="B5" s="214"/>
      <c r="C5" s="222"/>
      <c r="D5" s="214"/>
      <c r="E5" s="220"/>
      <c r="F5" s="214"/>
      <c r="G5" s="220"/>
      <c r="H5" s="214"/>
      <c r="I5" s="220"/>
      <c r="J5" s="214"/>
      <c r="K5" s="214"/>
    </row>
    <row r="6" spans="1:11">
      <c r="A6" s="218"/>
      <c r="B6" s="214"/>
      <c r="C6" s="223"/>
      <c r="D6" s="214"/>
      <c r="E6" s="220"/>
      <c r="F6" s="214"/>
      <c r="G6" s="220"/>
      <c r="H6" s="214"/>
      <c r="I6" s="220"/>
      <c r="J6" s="214"/>
      <c r="K6" s="214"/>
    </row>
    <row r="7" spans="1:11">
      <c r="A7" s="218"/>
      <c r="B7" s="214"/>
      <c r="C7" s="219"/>
      <c r="D7" s="214"/>
      <c r="E7" s="219"/>
      <c r="F7" s="214"/>
      <c r="G7" s="220"/>
      <c r="H7" s="214"/>
      <c r="I7" s="220"/>
      <c r="J7" s="214"/>
      <c r="K7" s="214"/>
    </row>
    <row r="8" spans="1:11">
      <c r="A8" s="218"/>
      <c r="B8" s="214"/>
      <c r="C8" s="219"/>
      <c r="D8" s="217"/>
      <c r="E8" s="224"/>
      <c r="F8" s="214"/>
      <c r="G8" s="221"/>
      <c r="H8" s="217"/>
      <c r="I8" s="221"/>
      <c r="J8" s="217"/>
      <c r="K8" s="217"/>
    </row>
    <row r="9" spans="1:11">
      <c r="A9" s="218"/>
      <c r="B9" s="214"/>
      <c r="C9" s="222"/>
      <c r="D9" s="214"/>
      <c r="E9" s="219"/>
      <c r="F9" s="214"/>
      <c r="G9" s="220"/>
      <c r="H9" s="214"/>
      <c r="I9" s="220"/>
      <c r="J9" s="214"/>
      <c r="K9" s="214"/>
    </row>
    <row r="10" spans="1:11">
      <c r="A10" s="218"/>
      <c r="B10" s="214"/>
      <c r="C10" s="224"/>
      <c r="D10" s="217"/>
      <c r="E10" s="224"/>
      <c r="F10" s="214"/>
      <c r="G10" s="221"/>
      <c r="H10" s="217"/>
      <c r="I10" s="221"/>
      <c r="J10" s="217"/>
      <c r="K10" s="217"/>
    </row>
    <row r="11" spans="1:11">
      <c r="A11" s="214"/>
      <c r="B11" s="214"/>
      <c r="C11" s="219"/>
      <c r="D11" s="214"/>
      <c r="E11" s="219"/>
      <c r="F11" s="214"/>
      <c r="G11" s="218"/>
      <c r="H11" s="214"/>
      <c r="I11" s="220"/>
      <c r="J11" s="214"/>
      <c r="K11" s="214"/>
    </row>
    <row r="12" spans="1:11">
      <c r="A12" s="212"/>
      <c r="B12" s="213"/>
      <c r="C12" s="222"/>
      <c r="D12" s="213"/>
      <c r="E12" s="222"/>
      <c r="F12" s="213"/>
      <c r="G12" s="212"/>
      <c r="H12" s="213"/>
      <c r="I12" s="225"/>
      <c r="J12" s="213"/>
      <c r="K12" s="213"/>
    </row>
    <row r="13" spans="1:11">
      <c r="A13" s="218"/>
      <c r="B13" s="214"/>
      <c r="C13" s="223"/>
      <c r="D13" s="226"/>
      <c r="E13" s="223"/>
      <c r="F13" s="214"/>
      <c r="G13" s="227"/>
      <c r="H13" s="226"/>
      <c r="J13" s="226"/>
      <c r="K13" s="226"/>
    </row>
    <row r="14" spans="1:11">
      <c r="A14" s="218"/>
      <c r="B14" s="214"/>
      <c r="C14" s="219"/>
      <c r="D14" s="217"/>
      <c r="E14" s="224"/>
      <c r="F14" s="214"/>
      <c r="G14" s="215"/>
      <c r="H14" s="217"/>
      <c r="I14" s="221"/>
      <c r="J14" s="217"/>
      <c r="K14" s="217"/>
    </row>
    <row r="15" spans="1:11">
      <c r="A15" s="218"/>
      <c r="B15" s="214"/>
      <c r="C15" s="219"/>
      <c r="D15" s="214"/>
      <c r="E15" s="219"/>
      <c r="F15" s="214"/>
      <c r="G15" s="218"/>
      <c r="H15" s="214"/>
      <c r="I15" s="220"/>
      <c r="J15" s="214"/>
      <c r="K15" s="214"/>
    </row>
    <row r="16" spans="1:11">
      <c r="A16" s="218"/>
      <c r="B16" s="214"/>
      <c r="C16" s="222"/>
      <c r="D16" s="226"/>
      <c r="E16" s="223"/>
      <c r="F16" s="214"/>
      <c r="H16" s="226"/>
      <c r="J16" s="226"/>
      <c r="K16" s="226"/>
    </row>
    <row r="17" spans="1:11">
      <c r="A17" s="218"/>
      <c r="B17" s="214"/>
      <c r="C17" s="219"/>
      <c r="D17" s="217"/>
      <c r="E17" s="224"/>
      <c r="F17" s="214"/>
      <c r="G17" s="221"/>
      <c r="H17" s="217"/>
      <c r="I17" s="221"/>
      <c r="J17" s="217"/>
      <c r="K17" s="217"/>
    </row>
    <row r="18" spans="1:11">
      <c r="A18" s="218"/>
      <c r="B18" s="214"/>
      <c r="C18" s="219"/>
      <c r="D18" s="214"/>
      <c r="E18" s="214"/>
      <c r="F18" s="214"/>
      <c r="G18" s="220"/>
      <c r="H18" s="214"/>
      <c r="I18" s="220"/>
      <c r="J18" s="214"/>
      <c r="K18" s="214"/>
    </row>
    <row r="19" spans="1:11">
      <c r="A19" s="218"/>
      <c r="B19" s="214"/>
      <c r="C19" s="219"/>
      <c r="D19" s="213"/>
      <c r="E19" s="213"/>
      <c r="F19" s="226"/>
      <c r="H19" s="226"/>
      <c r="J19" s="226"/>
      <c r="K19" s="226"/>
    </row>
    <row r="20" spans="1:11">
      <c r="A20" s="218"/>
      <c r="B20" s="214"/>
      <c r="C20" s="219"/>
      <c r="D20" s="214"/>
      <c r="E20" s="219"/>
      <c r="F20" s="214"/>
      <c r="G20" s="220"/>
      <c r="H20" s="214"/>
      <c r="I20" s="220"/>
      <c r="J20" s="214"/>
      <c r="K20" s="214"/>
    </row>
    <row r="21" spans="1:11">
      <c r="A21" s="218"/>
      <c r="B21" s="214"/>
      <c r="C21" s="225"/>
      <c r="D21" s="226"/>
      <c r="E21" s="223"/>
      <c r="F21" s="226"/>
      <c r="H21" s="226"/>
      <c r="J21" s="226"/>
      <c r="K21" s="226"/>
    </row>
    <row r="22" spans="1:11">
      <c r="A22" s="218"/>
      <c r="B22" s="214"/>
      <c r="C22" s="219"/>
      <c r="D22" s="214"/>
      <c r="E22" s="219"/>
      <c r="F22" s="214"/>
      <c r="G22" s="220"/>
      <c r="H22" s="214"/>
      <c r="I22" s="220"/>
      <c r="J22" s="214"/>
      <c r="K22" s="214"/>
    </row>
    <row r="23" spans="1:11">
      <c r="A23" s="218"/>
      <c r="B23" s="214"/>
      <c r="C23" s="219"/>
      <c r="D23" s="226"/>
      <c r="E23" s="223"/>
      <c r="F23" s="226"/>
      <c r="H23" s="226"/>
      <c r="J23" s="226"/>
      <c r="K23" s="226"/>
    </row>
    <row r="24" spans="1:11">
      <c r="A24" s="218"/>
      <c r="B24" s="214"/>
      <c r="C24" s="219"/>
      <c r="D24" s="214"/>
      <c r="E24" s="219"/>
      <c r="F24" s="214"/>
      <c r="G24" s="220"/>
      <c r="H24" s="214"/>
      <c r="I24" s="220"/>
      <c r="J24" s="214"/>
      <c r="K24" s="214"/>
    </row>
    <row r="25" spans="1:11">
      <c r="A25" s="218"/>
      <c r="B25" s="214"/>
      <c r="C25" s="219"/>
      <c r="D25" s="226"/>
      <c r="E25" s="223"/>
      <c r="F25" s="226"/>
      <c r="H25" s="226"/>
      <c r="J25" s="226"/>
      <c r="K25" s="226"/>
    </row>
    <row r="26" spans="1:11">
      <c r="A26" s="218"/>
      <c r="B26" s="214"/>
      <c r="C26" s="225"/>
      <c r="D26" s="217"/>
      <c r="E26" s="224"/>
      <c r="F26" s="217"/>
      <c r="G26" s="221"/>
      <c r="H26" s="217"/>
      <c r="I26" s="221"/>
      <c r="J26" s="217"/>
      <c r="K26" s="217"/>
    </row>
    <row r="27" spans="1:11">
      <c r="A27" s="218"/>
      <c r="B27" s="214"/>
      <c r="C27" s="224"/>
      <c r="D27" s="214"/>
      <c r="E27" s="219"/>
      <c r="F27" s="214"/>
      <c r="G27" s="220"/>
      <c r="H27" s="214"/>
      <c r="I27" s="220"/>
      <c r="J27" s="214"/>
      <c r="K27" s="214"/>
    </row>
    <row r="28" spans="1:11" ht="34.5">
      <c r="A28" s="228" t="s">
        <v>163</v>
      </c>
      <c r="B28" s="214"/>
      <c r="C28" s="219"/>
      <c r="D28" s="217"/>
      <c r="E28" s="224"/>
      <c r="F28" s="217"/>
      <c r="G28" s="221"/>
      <c r="H28" s="217"/>
      <c r="I28" s="221"/>
      <c r="J28" s="217"/>
      <c r="K28" s="217"/>
    </row>
    <row r="29" spans="1:11">
      <c r="A29" s="229"/>
      <c r="B29" s="214"/>
      <c r="C29" s="219"/>
      <c r="D29" s="214"/>
      <c r="E29" s="219"/>
      <c r="F29" s="214"/>
      <c r="G29" s="218"/>
      <c r="H29" s="214"/>
      <c r="I29" s="220"/>
      <c r="J29" s="214"/>
      <c r="K29" s="214"/>
    </row>
    <row r="30" spans="1:11">
      <c r="A30" s="218"/>
      <c r="B30" s="214"/>
      <c r="C30" s="222"/>
      <c r="D30" s="213"/>
      <c r="E30" s="222"/>
      <c r="F30" s="213"/>
      <c r="G30" s="212"/>
      <c r="H30" s="213"/>
      <c r="I30" s="225"/>
      <c r="J30" s="213"/>
      <c r="K30" s="213"/>
    </row>
    <row r="31" spans="1:11">
      <c r="A31" s="218"/>
      <c r="B31" s="214"/>
      <c r="C31" s="219"/>
      <c r="D31" s="226"/>
      <c r="E31" s="223"/>
      <c r="F31" s="226"/>
      <c r="G31" s="227"/>
      <c r="H31" s="226"/>
      <c r="J31" s="226"/>
      <c r="K31" s="226"/>
    </row>
    <row r="32" spans="1:11">
      <c r="A32" s="218"/>
      <c r="B32" s="214"/>
      <c r="C32" s="225"/>
      <c r="D32" s="217"/>
      <c r="E32" s="224"/>
      <c r="F32" s="217"/>
      <c r="G32" s="215"/>
      <c r="H32" s="217"/>
      <c r="I32" s="221"/>
      <c r="J32" s="217"/>
      <c r="K32" s="217"/>
    </row>
    <row r="33" spans="1:11">
      <c r="A33" s="218"/>
      <c r="B33" s="214"/>
      <c r="C33" s="224"/>
      <c r="D33" s="214"/>
      <c r="E33" s="219"/>
      <c r="F33" s="214"/>
      <c r="G33" s="218"/>
      <c r="H33" s="214"/>
      <c r="I33" s="220"/>
      <c r="J33" s="214"/>
      <c r="K33" s="214"/>
    </row>
    <row r="34" spans="1:11">
      <c r="A34" s="218"/>
      <c r="B34" s="214"/>
      <c r="C34" s="219"/>
      <c r="D34" s="214"/>
      <c r="E34" s="219"/>
      <c r="F34" s="214"/>
      <c r="G34" s="218"/>
      <c r="H34" s="214"/>
      <c r="I34" s="220"/>
      <c r="J34" s="214"/>
      <c r="K34" s="214"/>
    </row>
    <row r="35" spans="1:11">
      <c r="A35" s="218"/>
      <c r="B35" s="214"/>
      <c r="D35" s="213"/>
      <c r="E35" s="222"/>
      <c r="F35" s="213"/>
      <c r="G35" s="212"/>
      <c r="H35" s="213"/>
      <c r="I35" s="225"/>
      <c r="J35" s="213"/>
      <c r="K35" s="213"/>
    </row>
    <row r="36" spans="1:11">
      <c r="A36" s="218"/>
      <c r="B36" s="214"/>
      <c r="C36" s="219"/>
      <c r="D36" s="213"/>
      <c r="E36" s="222"/>
      <c r="F36" s="214"/>
      <c r="G36" s="218"/>
      <c r="H36" s="214"/>
      <c r="I36" s="218"/>
      <c r="J36" s="214"/>
      <c r="K36" s="214"/>
    </row>
    <row r="37" spans="1:11">
      <c r="A37" s="218"/>
      <c r="B37" s="214"/>
      <c r="C37" s="219"/>
      <c r="D37" s="213"/>
      <c r="E37" s="222"/>
      <c r="F37" s="213"/>
      <c r="G37" s="212"/>
      <c r="H37" s="226"/>
      <c r="I37" s="227"/>
      <c r="J37" s="226"/>
      <c r="K37" s="226"/>
    </row>
    <row r="38" spans="1:11">
      <c r="A38" s="218"/>
      <c r="B38" s="214"/>
      <c r="C38" s="223"/>
      <c r="D38" s="226"/>
      <c r="E38" s="223"/>
      <c r="F38" s="226"/>
      <c r="G38" s="227"/>
      <c r="H38" s="217"/>
      <c r="I38" s="214"/>
      <c r="J38" s="214"/>
      <c r="K38" s="214"/>
    </row>
    <row r="39" spans="1:11">
      <c r="A39" s="218"/>
      <c r="B39" s="214"/>
      <c r="C39" s="214"/>
      <c r="D39" s="217"/>
      <c r="E39" s="214"/>
      <c r="F39" s="214"/>
      <c r="G39" s="218"/>
      <c r="H39" s="214"/>
      <c r="I39" s="225"/>
      <c r="J39" s="213"/>
      <c r="K39" s="213"/>
    </row>
    <row r="40" spans="1:11">
      <c r="A40" s="218"/>
      <c r="B40" s="214"/>
      <c r="C40" s="214"/>
      <c r="D40" s="214"/>
      <c r="E40" s="213"/>
      <c r="F40" s="213"/>
      <c r="G40" s="212"/>
      <c r="H40" s="226"/>
      <c r="J40" s="226"/>
      <c r="K40" s="226"/>
    </row>
    <row r="41" spans="1:11">
      <c r="A41" s="218"/>
      <c r="B41" s="214"/>
      <c r="C41" s="226"/>
      <c r="D41" s="213"/>
      <c r="F41" s="226"/>
      <c r="G41" s="227"/>
      <c r="H41" s="214"/>
      <c r="I41" s="220"/>
      <c r="J41" s="214"/>
      <c r="K41" s="214"/>
    </row>
    <row r="42" spans="1:11">
      <c r="A42" s="218"/>
      <c r="B42" s="214"/>
      <c r="C42" s="214"/>
      <c r="D42" s="214"/>
      <c r="E42" s="219"/>
      <c r="F42" s="214"/>
      <c r="G42" s="218"/>
      <c r="H42" s="214"/>
      <c r="I42" s="220"/>
      <c r="J42" s="214"/>
      <c r="K42" s="214"/>
    </row>
    <row r="43" spans="1:11">
      <c r="A43" s="212"/>
      <c r="B43" s="214"/>
      <c r="C43" s="217"/>
      <c r="D43" s="224"/>
      <c r="E43" s="226"/>
      <c r="F43" s="226"/>
      <c r="G43" s="218"/>
      <c r="H43" s="214"/>
      <c r="I43" s="220"/>
      <c r="J43" s="214"/>
      <c r="K43" s="214"/>
    </row>
    <row r="44" spans="1:11">
      <c r="A44" s="218"/>
      <c r="B44" s="214"/>
      <c r="C44" s="214"/>
      <c r="D44" s="219"/>
      <c r="E44" s="214"/>
      <c r="F44" s="214"/>
      <c r="G44" s="212"/>
      <c r="H44" s="213"/>
      <c r="I44" s="225"/>
      <c r="J44" s="213"/>
      <c r="K44" s="213"/>
    </row>
    <row r="45" spans="1:11">
      <c r="A45" s="218"/>
      <c r="B45" s="214"/>
      <c r="C45" s="213"/>
      <c r="D45" s="222"/>
      <c r="E45" s="213"/>
      <c r="F45" s="213"/>
      <c r="G45" s="212"/>
      <c r="H45" s="214"/>
      <c r="I45" s="214"/>
      <c r="J45" s="214"/>
      <c r="K45" s="214"/>
    </row>
    <row r="46" spans="1:11">
      <c r="A46" s="215"/>
      <c r="B46" s="217"/>
      <c r="C46" s="217"/>
      <c r="D46" s="224"/>
      <c r="E46" s="217"/>
      <c r="F46" s="217"/>
      <c r="G46" s="215"/>
      <c r="H46" s="217"/>
      <c r="I46" s="221"/>
      <c r="J46" s="217"/>
      <c r="K46" s="217"/>
    </row>
    <row r="47" spans="1:11">
      <c r="A47" s="214"/>
      <c r="B47" s="214"/>
      <c r="C47" s="214"/>
      <c r="D47" s="219"/>
      <c r="E47" s="214"/>
      <c r="F47" s="214"/>
      <c r="G47" s="220"/>
      <c r="H47" s="214"/>
      <c r="I47" s="220"/>
      <c r="J47" s="214"/>
      <c r="K47" s="214"/>
    </row>
    <row r="48" spans="1:11">
      <c r="A48" s="230"/>
      <c r="B48" s="231"/>
      <c r="C48" s="231"/>
      <c r="D48" s="224"/>
      <c r="E48" s="217"/>
      <c r="F48" s="217"/>
      <c r="G48" s="231"/>
      <c r="H48" s="231"/>
      <c r="I48" s="231"/>
      <c r="J48" s="231"/>
      <c r="K48" s="231"/>
    </row>
    <row r="51" spans="8:8">
      <c r="H51" s="232"/>
    </row>
  </sheetData>
  <pageMargins left="0.62992125984252001" right="0.23622047244094499" top="0.47244094488188998" bottom="0.196850393700787" header="0.31496062992126" footer="0.15748031496063"/>
  <pageSetup paperSize="9" scale="71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D19-68A7-4D17-B90C-B854ABBFB32C}">
  <sheetPr>
    <pageSetUpPr fitToPage="1"/>
  </sheetPr>
  <dimension ref="A1:AA36"/>
  <sheetViews>
    <sheetView workbookViewId="0"/>
  </sheetViews>
  <sheetFormatPr baseColWidth="10" defaultColWidth="8.85546875" defaultRowHeight="15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27" ht="19.149999999999999" customHeight="1">
      <c r="A1" s="32" t="s">
        <v>184</v>
      </c>
      <c r="E1" s="5"/>
      <c r="H1" s="4"/>
      <c r="I1" s="4"/>
      <c r="J1" s="4"/>
      <c r="K1" s="4"/>
      <c r="L1" s="4"/>
      <c r="M1" s="4"/>
      <c r="AA1" s="39" t="str">
        <f>"Acumulado "&amp;E6</f>
        <v>Acumulado 2025</v>
      </c>
    </row>
    <row r="2" spans="1:27" ht="15.6" customHeight="1">
      <c r="H2" s="3"/>
      <c r="I2" s="3"/>
      <c r="J2" s="3"/>
      <c r="K2" s="3"/>
      <c r="L2" s="3"/>
      <c r="M2" s="3"/>
      <c r="AA2" s="39" t="str">
        <f>"Acumulado "&amp;D6</f>
        <v>Acumulado 2024</v>
      </c>
    </row>
    <row r="3" spans="1:27" ht="15.6" customHeight="1">
      <c r="H3" s="3"/>
      <c r="I3" s="3"/>
      <c r="J3" s="3"/>
      <c r="K3" s="3"/>
      <c r="L3" s="3"/>
      <c r="M3" s="3"/>
    </row>
    <row r="4" spans="1:27" ht="15.6" customHeight="1">
      <c r="A4" s="31" t="s">
        <v>51</v>
      </c>
    </row>
    <row r="5" spans="1:27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27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27" ht="15.6" customHeight="1">
      <c r="A7" s="236" t="s">
        <v>18</v>
      </c>
      <c r="B7" s="237">
        <v>709712</v>
      </c>
      <c r="C7" s="237">
        <v>829972</v>
      </c>
      <c r="D7" s="237">
        <v>1509096</v>
      </c>
      <c r="E7" s="237">
        <v>1314957</v>
      </c>
      <c r="F7" s="238">
        <v>-12.86458913150655</v>
      </c>
      <c r="G7" s="6"/>
    </row>
    <row r="8" spans="1:27" s="33" customFormat="1" ht="15.6" customHeight="1">
      <c r="A8" s="236" t="s">
        <v>11</v>
      </c>
      <c r="B8" s="237">
        <v>43773</v>
      </c>
      <c r="C8" s="237">
        <v>46453</v>
      </c>
      <c r="D8" s="237">
        <v>103085</v>
      </c>
      <c r="E8" s="237">
        <v>125170</v>
      </c>
      <c r="F8" s="238">
        <v>21.424067517097541</v>
      </c>
      <c r="G8" s="239"/>
    </row>
    <row r="9" spans="1:27" ht="15.6" customHeight="1">
      <c r="A9" s="236" t="s">
        <v>8</v>
      </c>
      <c r="B9" s="237">
        <v>80971</v>
      </c>
      <c r="C9" s="237">
        <v>78254</v>
      </c>
      <c r="D9" s="237">
        <v>160664</v>
      </c>
      <c r="E9" s="237">
        <v>147335</v>
      </c>
      <c r="F9" s="238">
        <v>-8.296195787481949</v>
      </c>
      <c r="G9" s="6"/>
    </row>
    <row r="10" spans="1:27" ht="15.6" customHeight="1">
      <c r="A10" s="236" t="s">
        <v>10</v>
      </c>
      <c r="B10" s="237">
        <v>123323</v>
      </c>
      <c r="C10" s="237">
        <v>116622</v>
      </c>
      <c r="D10" s="237">
        <v>340911</v>
      </c>
      <c r="E10" s="237">
        <v>276330</v>
      </c>
      <c r="F10" s="238">
        <v>-18.943653915538079</v>
      </c>
    </row>
    <row r="11" spans="1:27" ht="15.6" customHeight="1">
      <c r="A11" s="236" t="s">
        <v>9</v>
      </c>
      <c r="B11" s="237">
        <v>1520947</v>
      </c>
      <c r="C11" s="237">
        <v>1469661</v>
      </c>
      <c r="D11" s="237">
        <v>3147356</v>
      </c>
      <c r="E11" s="237">
        <v>2853373</v>
      </c>
      <c r="F11" s="238">
        <v>-9.3406338526687165</v>
      </c>
    </row>
    <row r="12" spans="1:27" ht="15.6" customHeight="1">
      <c r="A12" s="236" t="s">
        <v>6</v>
      </c>
      <c r="B12" s="237">
        <v>101822</v>
      </c>
      <c r="C12" s="237">
        <v>55899</v>
      </c>
      <c r="D12" s="237">
        <v>220173</v>
      </c>
      <c r="E12" s="237">
        <v>185772</v>
      </c>
      <c r="F12" s="238">
        <v>-15.624531618318329</v>
      </c>
    </row>
    <row r="13" spans="1:27" ht="15.6" customHeight="1">
      <c r="A13" s="236" t="s">
        <v>175</v>
      </c>
      <c r="B13" s="237">
        <v>12821</v>
      </c>
      <c r="C13" s="237">
        <v>5080</v>
      </c>
      <c r="D13" s="237">
        <v>85392</v>
      </c>
      <c r="E13" s="237">
        <v>21347</v>
      </c>
      <c r="F13" s="238">
        <v>-75.001171069889452</v>
      </c>
    </row>
    <row r="14" spans="1:27" ht="15.6" customHeight="1">
      <c r="A14" s="236" t="s">
        <v>148</v>
      </c>
      <c r="B14" s="237">
        <v>1301453</v>
      </c>
      <c r="C14" s="237">
        <v>1146872</v>
      </c>
      <c r="D14" s="237">
        <v>2430016</v>
      </c>
      <c r="E14" s="237">
        <v>2474078</v>
      </c>
      <c r="F14" s="238">
        <v>1.813239089783778</v>
      </c>
    </row>
    <row r="15" spans="1:27" ht="15.6" customHeight="1">
      <c r="A15" s="236" t="s">
        <v>145</v>
      </c>
      <c r="B15" s="237">
        <v>1603548</v>
      </c>
      <c r="C15" s="237">
        <v>2057189</v>
      </c>
      <c r="D15" s="237">
        <v>3642570</v>
      </c>
      <c r="E15" s="237">
        <v>3651434</v>
      </c>
      <c r="F15" s="238">
        <v>0.2433446714819496</v>
      </c>
    </row>
    <row r="16" spans="1:27" ht="15.6" customHeight="1">
      <c r="A16" s="236" t="s">
        <v>144</v>
      </c>
      <c r="B16" s="237">
        <v>2445832</v>
      </c>
      <c r="C16" s="237">
        <v>1757312</v>
      </c>
      <c r="D16" s="237">
        <v>4630447</v>
      </c>
      <c r="E16" s="237">
        <v>4005252</v>
      </c>
      <c r="F16" s="238">
        <v>-13.50182822522318</v>
      </c>
      <c r="G16" s="1"/>
    </row>
    <row r="17" spans="1:7" ht="15.6" customHeight="1">
      <c r="A17" s="236" t="s">
        <v>150</v>
      </c>
      <c r="B17" s="237">
        <v>866154</v>
      </c>
      <c r="C17" s="237">
        <v>1024952</v>
      </c>
      <c r="D17" s="237">
        <v>1535787</v>
      </c>
      <c r="E17" s="237">
        <v>2099745</v>
      </c>
      <c r="F17" s="238">
        <v>36.72110780987208</v>
      </c>
      <c r="G17" s="2"/>
    </row>
    <row r="18" spans="1:7" ht="15.6" customHeight="1">
      <c r="A18" s="236" t="s">
        <v>147</v>
      </c>
      <c r="B18" s="237">
        <v>315</v>
      </c>
      <c r="C18" s="237">
        <v>49670</v>
      </c>
      <c r="D18" s="237">
        <v>53590</v>
      </c>
      <c r="E18" s="237">
        <v>56795</v>
      </c>
      <c r="F18" s="238">
        <v>5.9805933942899827</v>
      </c>
    </row>
    <row r="19" spans="1:7" ht="15.6" customHeight="1">
      <c r="A19" s="236" t="s">
        <v>143</v>
      </c>
      <c r="B19" s="237">
        <v>187964</v>
      </c>
      <c r="C19" s="237">
        <v>297327</v>
      </c>
      <c r="D19" s="237">
        <v>550564</v>
      </c>
      <c r="E19" s="237">
        <v>543126</v>
      </c>
      <c r="F19" s="238">
        <v>-1.350978269556308</v>
      </c>
    </row>
    <row r="20" spans="1:7" ht="15.6" customHeight="1">
      <c r="A20" s="236" t="s">
        <v>142</v>
      </c>
      <c r="B20" s="237">
        <v>646913</v>
      </c>
      <c r="C20" s="237">
        <v>883780</v>
      </c>
      <c r="D20" s="237">
        <v>1371963</v>
      </c>
      <c r="E20" s="237">
        <v>1844731</v>
      </c>
      <c r="F20" s="238">
        <v>34.459238332229063</v>
      </c>
    </row>
    <row r="21" spans="1:7" ht="15.6" customHeight="1">
      <c r="A21" s="236" t="s">
        <v>149</v>
      </c>
      <c r="B21" s="237">
        <v>1085719</v>
      </c>
      <c r="C21" s="237">
        <v>1173131</v>
      </c>
      <c r="D21" s="237">
        <v>2845726</v>
      </c>
      <c r="E21" s="237">
        <v>2667102</v>
      </c>
      <c r="F21" s="238">
        <v>-6.2769219524297162</v>
      </c>
    </row>
    <row r="22" spans="1:7" ht="15.6" customHeight="1">
      <c r="A22" s="236" t="s">
        <v>146</v>
      </c>
      <c r="B22" s="237">
        <v>108388</v>
      </c>
      <c r="C22" s="237">
        <v>111048</v>
      </c>
      <c r="D22" s="237">
        <v>279004</v>
      </c>
      <c r="E22" s="237">
        <v>264341</v>
      </c>
      <c r="F22" s="238">
        <v>-5.255480208169061</v>
      </c>
    </row>
    <row r="23" spans="1:7" ht="15.6" customHeight="1">
      <c r="A23" s="236" t="s">
        <v>165</v>
      </c>
      <c r="B23" s="237">
        <v>81740</v>
      </c>
      <c r="C23" s="237">
        <v>107558</v>
      </c>
      <c r="D23" s="237">
        <v>278553</v>
      </c>
      <c r="E23" s="237">
        <v>201498</v>
      </c>
      <c r="F23" s="238">
        <v>-27.66259921810212</v>
      </c>
    </row>
    <row r="24" spans="1:7" ht="15.6" customHeight="1">
      <c r="A24" s="236" t="s">
        <v>141</v>
      </c>
      <c r="B24" s="237">
        <v>42712</v>
      </c>
      <c r="C24" s="237">
        <v>171097</v>
      </c>
      <c r="D24" s="237">
        <v>283502</v>
      </c>
      <c r="E24" s="237">
        <v>295835</v>
      </c>
      <c r="F24" s="238">
        <v>4.3502338607840443</v>
      </c>
    </row>
    <row r="25" spans="1:7" ht="15.6" customHeight="1">
      <c r="A25" s="236" t="s">
        <v>140</v>
      </c>
      <c r="B25" s="237">
        <v>10</v>
      </c>
      <c r="C25" s="237">
        <v>0</v>
      </c>
      <c r="D25" s="237">
        <v>11</v>
      </c>
      <c r="E25" s="237">
        <v>0</v>
      </c>
      <c r="F25" s="238">
        <v>-100</v>
      </c>
    </row>
    <row r="26" spans="1:7" ht="15.6" customHeight="1">
      <c r="A26" s="236" t="s">
        <v>152</v>
      </c>
      <c r="B26" s="237">
        <v>105690</v>
      </c>
      <c r="C26" s="237">
        <v>70694</v>
      </c>
      <c r="D26" s="237">
        <v>268458</v>
      </c>
      <c r="E26" s="237">
        <v>190484</v>
      </c>
      <c r="F26" s="238">
        <v>-29.045139276907381</v>
      </c>
    </row>
    <row r="27" spans="1:7" ht="15.6" customHeight="1">
      <c r="A27" s="236" t="s">
        <v>173</v>
      </c>
      <c r="B27" s="237">
        <v>154784</v>
      </c>
      <c r="C27" s="237">
        <v>226292</v>
      </c>
      <c r="D27" s="237">
        <v>344518</v>
      </c>
      <c r="E27" s="237">
        <v>381812</v>
      </c>
      <c r="F27" s="238">
        <v>10.824978665846199</v>
      </c>
    </row>
    <row r="28" spans="1:7" ht="15.6" customHeight="1">
      <c r="A28" s="236" t="s">
        <v>177</v>
      </c>
      <c r="B28" s="237">
        <v>67359</v>
      </c>
      <c r="C28" s="237">
        <v>81202</v>
      </c>
      <c r="D28" s="237">
        <v>131062</v>
      </c>
      <c r="E28" s="237">
        <v>180298</v>
      </c>
      <c r="F28" s="238">
        <v>37.566953045123682</v>
      </c>
    </row>
    <row r="29" spans="1:7" ht="15.6" customHeight="1">
      <c r="A29" s="236" t="s">
        <v>178</v>
      </c>
      <c r="B29" s="237">
        <v>233889</v>
      </c>
      <c r="C29" s="237">
        <v>204680</v>
      </c>
      <c r="D29" s="237">
        <v>622273</v>
      </c>
      <c r="E29" s="237">
        <v>397088</v>
      </c>
      <c r="F29" s="238">
        <v>-36.187493270638448</v>
      </c>
    </row>
    <row r="30" spans="1:7" ht="15.6" customHeight="1">
      <c r="A30" s="236" t="s">
        <v>179</v>
      </c>
      <c r="B30" s="237">
        <v>159710</v>
      </c>
      <c r="C30" s="237">
        <v>198130</v>
      </c>
      <c r="D30" s="237">
        <v>355206</v>
      </c>
      <c r="E30" s="237">
        <v>332253</v>
      </c>
      <c r="F30" s="238">
        <v>-6.461884089795773</v>
      </c>
    </row>
    <row r="31" spans="1:7" ht="15.6" customHeight="1">
      <c r="A31" s="236" t="s">
        <v>180</v>
      </c>
      <c r="B31" s="237">
        <v>1758589</v>
      </c>
      <c r="C31" s="237">
        <v>1732515</v>
      </c>
      <c r="D31" s="237">
        <v>4137983</v>
      </c>
      <c r="E31" s="237">
        <v>3524885</v>
      </c>
      <c r="F31" s="238">
        <v>-14.816348931351341</v>
      </c>
    </row>
    <row r="32" spans="1:7" ht="15.6" customHeight="1">
      <c r="A32" s="236" t="s">
        <v>181</v>
      </c>
      <c r="B32" s="237">
        <v>1248521</v>
      </c>
      <c r="C32" s="237">
        <v>1246417</v>
      </c>
      <c r="D32" s="237">
        <v>2461749</v>
      </c>
      <c r="E32" s="237">
        <v>2611863</v>
      </c>
      <c r="F32" s="238">
        <v>6.0978596924381776</v>
      </c>
    </row>
    <row r="33" spans="1:6" ht="15.6" customHeight="1">
      <c r="A33" s="236" t="s">
        <v>182</v>
      </c>
      <c r="B33" s="237">
        <v>114434</v>
      </c>
      <c r="C33" s="237">
        <v>138184</v>
      </c>
      <c r="D33" s="237">
        <v>233201</v>
      </c>
      <c r="E33" s="237">
        <v>260405</v>
      </c>
      <c r="F33" s="238">
        <v>11.6654731326195</v>
      </c>
    </row>
    <row r="34" spans="1:6" ht="15.6" customHeight="1">
      <c r="A34" s="236" t="s">
        <v>183</v>
      </c>
      <c r="B34" s="237">
        <v>53385</v>
      </c>
      <c r="C34" s="237">
        <v>106850</v>
      </c>
      <c r="D34" s="237">
        <v>108004</v>
      </c>
      <c r="E34" s="237">
        <v>140581</v>
      </c>
      <c r="F34" s="238">
        <v>30.162771749194459</v>
      </c>
    </row>
    <row r="35" spans="1:6" ht="15.6" customHeight="1">
      <c r="A35" s="240" t="s">
        <v>153</v>
      </c>
      <c r="B35" s="241">
        <f>SUM(B7:B34)</f>
        <v>14860478</v>
      </c>
      <c r="C35" s="241">
        <f>SUM(C7:C34)</f>
        <v>15386841</v>
      </c>
      <c r="D35" s="241">
        <f>SUM(D7:D34)</f>
        <v>32130864</v>
      </c>
      <c r="E35" s="241">
        <f>SUM(E7:E34)</f>
        <v>31047890</v>
      </c>
      <c r="F35" s="242">
        <f>E35*100/D35-100</f>
        <v>-3.3705100491539781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16" priority="2">
      <formula>MOD(ROW(),2)=0</formula>
    </cfRule>
  </conditionalFormatting>
  <conditionalFormatting sqref="F7:F35">
    <cfRule type="expression" dxfId="15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75E6-7FA6-4BBF-A5D6-8CFE6B5F5C46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188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467023</v>
      </c>
      <c r="C7" s="237">
        <v>538825</v>
      </c>
      <c r="D7" s="237">
        <v>909156</v>
      </c>
      <c r="E7" s="237">
        <v>891865</v>
      </c>
      <c r="F7" s="238">
        <v>-1.9018738258340731</v>
      </c>
      <c r="G7" s="6"/>
    </row>
    <row r="8" spans="1:14" s="33" customFormat="1" ht="15.6" customHeight="1">
      <c r="A8" s="236" t="s">
        <v>11</v>
      </c>
      <c r="B8" s="237">
        <v>0</v>
      </c>
      <c r="C8" s="237">
        <v>0</v>
      </c>
      <c r="D8" s="237">
        <v>3500</v>
      </c>
      <c r="E8" s="237">
        <v>0</v>
      </c>
      <c r="F8" s="238">
        <v>-100</v>
      </c>
    </row>
    <row r="9" spans="1:14" ht="15.6" customHeight="1">
      <c r="A9" s="236" t="s">
        <v>8</v>
      </c>
      <c r="B9" s="237">
        <v>12221</v>
      </c>
      <c r="C9" s="237">
        <v>6000</v>
      </c>
      <c r="D9" s="237">
        <v>18621</v>
      </c>
      <c r="E9" s="237">
        <v>6000</v>
      </c>
      <c r="F9" s="238">
        <v>-67.778314805864341</v>
      </c>
      <c r="G9" s="6"/>
    </row>
    <row r="10" spans="1:14" ht="15.6" customHeight="1">
      <c r="A10" s="236" t="s">
        <v>10</v>
      </c>
      <c r="B10" s="237">
        <v>8647</v>
      </c>
      <c r="C10" s="237">
        <v>30619</v>
      </c>
      <c r="D10" s="237">
        <v>32304</v>
      </c>
      <c r="E10" s="237">
        <v>57687</v>
      </c>
      <c r="F10" s="238">
        <v>78.575408618127796</v>
      </c>
    </row>
    <row r="11" spans="1:14" ht="15.6" customHeight="1">
      <c r="A11" s="236" t="s">
        <v>9</v>
      </c>
      <c r="B11" s="237">
        <v>1028703</v>
      </c>
      <c r="C11" s="237">
        <v>975755</v>
      </c>
      <c r="D11" s="237">
        <v>2157887</v>
      </c>
      <c r="E11" s="237">
        <v>1843906</v>
      </c>
      <c r="F11" s="238">
        <v>-14.550391192865989</v>
      </c>
    </row>
    <row r="12" spans="1:14" ht="15.6" customHeight="1">
      <c r="A12" s="236" t="s">
        <v>6</v>
      </c>
      <c r="B12" s="237">
        <v>6991</v>
      </c>
      <c r="C12" s="237">
        <v>4918</v>
      </c>
      <c r="D12" s="237">
        <v>6991</v>
      </c>
      <c r="E12" s="237">
        <v>10292</v>
      </c>
      <c r="F12" s="238">
        <v>47.217851523387218</v>
      </c>
    </row>
    <row r="13" spans="1:14" ht="15.6" customHeight="1">
      <c r="A13" s="236" t="s">
        <v>175</v>
      </c>
      <c r="B13" s="237">
        <v>0</v>
      </c>
      <c r="C13" s="237">
        <v>0</v>
      </c>
      <c r="D13" s="237">
        <v>62381</v>
      </c>
      <c r="E13" s="237">
        <v>9492</v>
      </c>
      <c r="F13" s="238">
        <v>-84.783828409291289</v>
      </c>
    </row>
    <row r="14" spans="1:14" ht="15.6" customHeight="1">
      <c r="A14" s="236" t="s">
        <v>148</v>
      </c>
      <c r="B14" s="237">
        <v>519503</v>
      </c>
      <c r="C14" s="237">
        <v>369831</v>
      </c>
      <c r="D14" s="237">
        <v>851867</v>
      </c>
      <c r="E14" s="237">
        <v>837109</v>
      </c>
      <c r="F14" s="238">
        <v>-1.7324300624393201</v>
      </c>
    </row>
    <row r="15" spans="1:14" ht="15.6" customHeight="1">
      <c r="A15" s="236" t="s">
        <v>145</v>
      </c>
      <c r="B15" s="237">
        <v>1195785</v>
      </c>
      <c r="C15" s="237">
        <v>1557144</v>
      </c>
      <c r="D15" s="237">
        <v>2814583</v>
      </c>
      <c r="E15" s="237">
        <v>2753615</v>
      </c>
      <c r="F15" s="238">
        <v>-2.166146814643596</v>
      </c>
    </row>
    <row r="16" spans="1:14" ht="15.6" customHeight="1">
      <c r="A16" s="236" t="s">
        <v>144</v>
      </c>
      <c r="B16" s="237">
        <v>1984662</v>
      </c>
      <c r="C16" s="237">
        <v>1274018</v>
      </c>
      <c r="D16" s="237">
        <v>3580119</v>
      </c>
      <c r="E16" s="237">
        <v>3103373</v>
      </c>
      <c r="F16" s="238">
        <v>-13.31648473137345</v>
      </c>
      <c r="G16" s="1"/>
    </row>
    <row r="17" spans="1:7" ht="15.6" customHeight="1">
      <c r="A17" s="236" t="s">
        <v>150</v>
      </c>
      <c r="B17" s="237">
        <v>493507</v>
      </c>
      <c r="C17" s="237">
        <v>503971</v>
      </c>
      <c r="D17" s="237">
        <v>893243</v>
      </c>
      <c r="E17" s="237">
        <v>1107273</v>
      </c>
      <c r="F17" s="238">
        <v>23.961005012073979</v>
      </c>
      <c r="G17" s="2"/>
    </row>
    <row r="18" spans="1:7" ht="15.6" customHeight="1">
      <c r="A18" s="236" t="s">
        <v>147</v>
      </c>
      <c r="B18" s="237">
        <v>0</v>
      </c>
      <c r="C18" s="237">
        <v>49605</v>
      </c>
      <c r="D18" s="237">
        <v>52922</v>
      </c>
      <c r="E18" s="237">
        <v>56595</v>
      </c>
      <c r="F18" s="238">
        <v>6.9404028570348828</v>
      </c>
    </row>
    <row r="19" spans="1:7" ht="15.6" customHeight="1">
      <c r="A19" s="236" t="s">
        <v>143</v>
      </c>
      <c r="B19" s="237">
        <v>99549</v>
      </c>
      <c r="C19" s="237">
        <v>87545</v>
      </c>
      <c r="D19" s="237">
        <v>264839</v>
      </c>
      <c r="E19" s="237">
        <v>258702</v>
      </c>
      <c r="F19" s="238">
        <v>-2.3172568994747711</v>
      </c>
    </row>
    <row r="20" spans="1:7" ht="15.6" customHeight="1">
      <c r="A20" s="236" t="s">
        <v>142</v>
      </c>
      <c r="B20" s="237">
        <v>73139</v>
      </c>
      <c r="C20" s="237">
        <v>80199</v>
      </c>
      <c r="D20" s="237">
        <v>192677</v>
      </c>
      <c r="E20" s="237">
        <v>193551</v>
      </c>
      <c r="F20" s="238">
        <v>0.45360888948862049</v>
      </c>
    </row>
    <row r="21" spans="1:7" ht="15.6" customHeight="1">
      <c r="A21" s="236" t="s">
        <v>149</v>
      </c>
      <c r="B21" s="237">
        <v>943142</v>
      </c>
      <c r="C21" s="237">
        <v>1081864</v>
      </c>
      <c r="D21" s="237">
        <v>2332820</v>
      </c>
      <c r="E21" s="237">
        <v>2170789</v>
      </c>
      <c r="F21" s="238">
        <v>-6.9457137713153969</v>
      </c>
    </row>
    <row r="22" spans="1:7" ht="15.6" customHeight="1">
      <c r="A22" s="236" t="s">
        <v>146</v>
      </c>
      <c r="B22" s="237">
        <v>67380</v>
      </c>
      <c r="C22" s="237">
        <v>58273</v>
      </c>
      <c r="D22" s="237">
        <v>191392</v>
      </c>
      <c r="E22" s="237">
        <v>152350</v>
      </c>
      <c r="F22" s="238">
        <v>-20.39897174385554</v>
      </c>
    </row>
    <row r="23" spans="1:7" ht="15.6" customHeight="1">
      <c r="A23" s="236" t="s">
        <v>165</v>
      </c>
      <c r="B23" s="237">
        <v>0</v>
      </c>
      <c r="C23" s="237">
        <v>0</v>
      </c>
      <c r="D23" s="237">
        <v>0</v>
      </c>
      <c r="E23" s="237">
        <v>6376</v>
      </c>
      <c r="F23" s="238"/>
    </row>
    <row r="24" spans="1:7" ht="15.6" customHeight="1">
      <c r="A24" s="236" t="s">
        <v>141</v>
      </c>
      <c r="B24" s="237">
        <v>0</v>
      </c>
      <c r="C24" s="237">
        <v>0</v>
      </c>
      <c r="D24" s="237">
        <v>0</v>
      </c>
      <c r="E24" s="237">
        <v>0</v>
      </c>
      <c r="F24" s="238"/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7" ht="15.6" customHeight="1">
      <c r="A26" s="236" t="s">
        <v>152</v>
      </c>
      <c r="B26" s="237">
        <v>65620</v>
      </c>
      <c r="C26" s="237">
        <v>28885</v>
      </c>
      <c r="D26" s="237">
        <v>181862</v>
      </c>
      <c r="E26" s="237">
        <v>102307</v>
      </c>
      <c r="F26" s="238">
        <v>-43.744707525486348</v>
      </c>
    </row>
    <row r="27" spans="1:7" ht="15.6" customHeight="1">
      <c r="A27" s="236" t="s">
        <v>173</v>
      </c>
      <c r="B27" s="237">
        <v>0</v>
      </c>
      <c r="C27" s="237">
        <v>0</v>
      </c>
      <c r="D27" s="237">
        <v>0</v>
      </c>
      <c r="E27" s="237">
        <v>0</v>
      </c>
      <c r="F27" s="238"/>
    </row>
    <row r="28" spans="1:7" ht="15.6" customHeight="1">
      <c r="A28" s="236" t="s">
        <v>177</v>
      </c>
      <c r="B28" s="237">
        <v>17999</v>
      </c>
      <c r="C28" s="237">
        <v>33488</v>
      </c>
      <c r="D28" s="237">
        <v>50910</v>
      </c>
      <c r="E28" s="237">
        <v>68305</v>
      </c>
      <c r="F28" s="238">
        <v>34.16813985464546</v>
      </c>
    </row>
    <row r="29" spans="1:7" ht="15.6" customHeight="1">
      <c r="A29" s="236" t="s">
        <v>178</v>
      </c>
      <c r="B29" s="237">
        <v>14463</v>
      </c>
      <c r="C29" s="237">
        <v>13262</v>
      </c>
      <c r="D29" s="237">
        <v>33989</v>
      </c>
      <c r="E29" s="237">
        <v>34892</v>
      </c>
      <c r="F29" s="238">
        <v>2.656741887081111</v>
      </c>
    </row>
    <row r="30" spans="1:7" ht="15.6" customHeight="1">
      <c r="A30" s="236" t="s">
        <v>179</v>
      </c>
      <c r="B30" s="237">
        <v>35342</v>
      </c>
      <c r="C30" s="237">
        <v>42049</v>
      </c>
      <c r="D30" s="237">
        <v>91396</v>
      </c>
      <c r="E30" s="237">
        <v>60224</v>
      </c>
      <c r="F30" s="238">
        <v>-34.106525449691453</v>
      </c>
    </row>
    <row r="31" spans="1:7" ht="15.6" customHeight="1">
      <c r="A31" s="236" t="s">
        <v>180</v>
      </c>
      <c r="B31" s="237">
        <v>1015105</v>
      </c>
      <c r="C31" s="237">
        <v>1059692</v>
      </c>
      <c r="D31" s="237">
        <v>2345572</v>
      </c>
      <c r="E31" s="237">
        <v>2219998</v>
      </c>
      <c r="F31" s="238">
        <v>-5.3536621344388493</v>
      </c>
    </row>
    <row r="32" spans="1:7" ht="15.6" customHeight="1">
      <c r="A32" s="236" t="s">
        <v>181</v>
      </c>
      <c r="B32" s="237">
        <v>180933</v>
      </c>
      <c r="C32" s="237">
        <v>137706</v>
      </c>
      <c r="D32" s="237">
        <v>435951</v>
      </c>
      <c r="E32" s="237">
        <v>400135</v>
      </c>
      <c r="F32" s="238">
        <v>-8.2156022121752272</v>
      </c>
    </row>
    <row r="33" spans="1:6" ht="15.6" customHeight="1">
      <c r="A33" s="236" t="s">
        <v>182</v>
      </c>
      <c r="B33" s="237">
        <v>6000</v>
      </c>
      <c r="C33" s="237">
        <v>2986</v>
      </c>
      <c r="D33" s="237">
        <v>6000</v>
      </c>
      <c r="E33" s="237">
        <v>2986</v>
      </c>
      <c r="F33" s="238">
        <v>-50.233333333333327</v>
      </c>
    </row>
    <row r="34" spans="1:6" ht="15.6" customHeight="1">
      <c r="A34" s="236" t="s">
        <v>183</v>
      </c>
      <c r="B34" s="237">
        <v>20404</v>
      </c>
      <c r="C34" s="237">
        <v>44561</v>
      </c>
      <c r="D34" s="237">
        <v>28384</v>
      </c>
      <c r="E34" s="237">
        <v>53838</v>
      </c>
      <c r="F34" s="238">
        <v>89.677282976324676</v>
      </c>
    </row>
    <row r="35" spans="1:6" ht="15.6" customHeight="1">
      <c r="A35" s="240" t="s">
        <v>153</v>
      </c>
      <c r="B35" s="241">
        <f>SUM(B7:B34)</f>
        <v>8256118</v>
      </c>
      <c r="C35" s="241">
        <f>SUM(C7:C34)</f>
        <v>7981196</v>
      </c>
      <c r="D35" s="241">
        <f>SUM(D7:D34)</f>
        <v>17539366</v>
      </c>
      <c r="E35" s="241">
        <f>SUM(E7:E34)</f>
        <v>16401660</v>
      </c>
      <c r="F35" s="242">
        <f>E35*100/D35-100</f>
        <v>-6.4865856610780526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14" priority="2">
      <formula>MOD(ROW(),2)=0</formula>
    </cfRule>
  </conditionalFormatting>
  <conditionalFormatting sqref="F7:F35">
    <cfRule type="expression" dxfId="13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8C22-D860-4D59-9A3D-379ACE0FBF3D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189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231541</v>
      </c>
      <c r="C7" s="237">
        <v>279961</v>
      </c>
      <c r="D7" s="237">
        <v>564095</v>
      </c>
      <c r="E7" s="237">
        <v>400027</v>
      </c>
      <c r="F7" s="238">
        <v>-29.08517182389491</v>
      </c>
      <c r="G7" s="6"/>
    </row>
    <row r="8" spans="1:14" ht="15.6" customHeight="1">
      <c r="A8" s="236" t="s">
        <v>11</v>
      </c>
      <c r="B8" s="237">
        <v>33298</v>
      </c>
      <c r="C8" s="237">
        <v>21963</v>
      </c>
      <c r="D8" s="237">
        <v>75378</v>
      </c>
      <c r="E8" s="237">
        <v>81793</v>
      </c>
      <c r="F8" s="238">
        <v>8.5104407121441312</v>
      </c>
    </row>
    <row r="9" spans="1:14" ht="15.6" customHeight="1">
      <c r="A9" s="236" t="s">
        <v>8</v>
      </c>
      <c r="B9" s="237">
        <v>16238</v>
      </c>
      <c r="C9" s="237">
        <v>32645</v>
      </c>
      <c r="D9" s="237">
        <v>39716</v>
      </c>
      <c r="E9" s="237">
        <v>41446</v>
      </c>
      <c r="F9" s="238">
        <v>4.3559270822842109</v>
      </c>
    </row>
    <row r="10" spans="1:14" ht="15.6" customHeight="1">
      <c r="A10" s="236" t="s">
        <v>10</v>
      </c>
      <c r="B10" s="237">
        <v>96025</v>
      </c>
      <c r="C10" s="237">
        <v>77961</v>
      </c>
      <c r="D10" s="237">
        <v>279166</v>
      </c>
      <c r="E10" s="237">
        <v>203293</v>
      </c>
      <c r="F10" s="238">
        <v>-27.17845296346977</v>
      </c>
    </row>
    <row r="11" spans="1:14" ht="15.6" customHeight="1">
      <c r="A11" s="236" t="s">
        <v>9</v>
      </c>
      <c r="B11" s="237">
        <v>14473</v>
      </c>
      <c r="C11" s="237">
        <v>21636</v>
      </c>
      <c r="D11" s="237">
        <v>42624</v>
      </c>
      <c r="E11" s="237">
        <v>28315</v>
      </c>
      <c r="F11" s="238">
        <v>-33.570289039039039</v>
      </c>
    </row>
    <row r="12" spans="1:14" ht="15.6" customHeight="1">
      <c r="A12" s="236" t="s">
        <v>6</v>
      </c>
      <c r="B12" s="237">
        <v>90068</v>
      </c>
      <c r="C12" s="237">
        <v>44256</v>
      </c>
      <c r="D12" s="237">
        <v>206904</v>
      </c>
      <c r="E12" s="237">
        <v>164012</v>
      </c>
      <c r="F12" s="238">
        <v>-20.730387039399911</v>
      </c>
    </row>
    <row r="13" spans="1:14" ht="15.6" customHeight="1">
      <c r="A13" s="236" t="s">
        <v>175</v>
      </c>
      <c r="B13" s="237">
        <v>12805</v>
      </c>
      <c r="C13" s="237">
        <v>4900</v>
      </c>
      <c r="D13" s="237">
        <v>22985</v>
      </c>
      <c r="E13" s="237">
        <v>11540</v>
      </c>
      <c r="F13" s="238">
        <v>-49.793343484881447</v>
      </c>
    </row>
    <row r="14" spans="1:14" ht="15.6" customHeight="1">
      <c r="A14" s="236" t="s">
        <v>148</v>
      </c>
      <c r="B14" s="237">
        <v>208946</v>
      </c>
      <c r="C14" s="237">
        <v>107185</v>
      </c>
      <c r="D14" s="237">
        <v>450866</v>
      </c>
      <c r="E14" s="237">
        <v>324473</v>
      </c>
      <c r="F14" s="238">
        <v>-28.033384642000058</v>
      </c>
    </row>
    <row r="15" spans="1:14" ht="15.6" customHeight="1">
      <c r="A15" s="236" t="s">
        <v>145</v>
      </c>
      <c r="B15" s="237">
        <v>172248</v>
      </c>
      <c r="C15" s="237">
        <v>147351</v>
      </c>
      <c r="D15" s="237">
        <v>336725</v>
      </c>
      <c r="E15" s="237">
        <v>269824</v>
      </c>
      <c r="F15" s="238">
        <v>-19.8681416586235</v>
      </c>
    </row>
    <row r="16" spans="1:14" ht="15.6" customHeight="1">
      <c r="A16" s="236" t="s">
        <v>144</v>
      </c>
      <c r="B16" s="237">
        <v>433374</v>
      </c>
      <c r="C16" s="237">
        <v>447301</v>
      </c>
      <c r="D16" s="237">
        <v>992120</v>
      </c>
      <c r="E16" s="237">
        <v>826460</v>
      </c>
      <c r="F16" s="238">
        <v>-16.697576906019439</v>
      </c>
      <c r="G16" s="1"/>
    </row>
    <row r="17" spans="1:7" ht="15.6" customHeight="1">
      <c r="A17" s="236" t="s">
        <v>150</v>
      </c>
      <c r="B17" s="237">
        <v>356137</v>
      </c>
      <c r="C17" s="237">
        <v>513838</v>
      </c>
      <c r="D17" s="237">
        <v>611602</v>
      </c>
      <c r="E17" s="237">
        <v>980536</v>
      </c>
      <c r="F17" s="238">
        <v>60.322562712352152</v>
      </c>
      <c r="G17" s="2"/>
    </row>
    <row r="18" spans="1:7" ht="15.6" customHeight="1">
      <c r="A18" s="236" t="s">
        <v>147</v>
      </c>
      <c r="B18" s="237">
        <v>0</v>
      </c>
      <c r="C18" s="237">
        <v>0</v>
      </c>
      <c r="D18" s="237">
        <v>0</v>
      </c>
      <c r="E18" s="237">
        <v>0</v>
      </c>
      <c r="F18" s="238"/>
    </row>
    <row r="19" spans="1:7" ht="15.6" customHeight="1">
      <c r="A19" s="236" t="s">
        <v>143</v>
      </c>
      <c r="B19" s="237">
        <v>86305</v>
      </c>
      <c r="C19" s="237">
        <v>205828</v>
      </c>
      <c r="D19" s="237">
        <v>275923</v>
      </c>
      <c r="E19" s="237">
        <v>276989</v>
      </c>
      <c r="F19" s="238">
        <v>0.38633966722599672</v>
      </c>
    </row>
    <row r="20" spans="1:7" ht="15.6" customHeight="1">
      <c r="A20" s="236" t="s">
        <v>142</v>
      </c>
      <c r="B20" s="237">
        <v>530245</v>
      </c>
      <c r="C20" s="237">
        <v>771835</v>
      </c>
      <c r="D20" s="237">
        <v>1060379</v>
      </c>
      <c r="E20" s="237">
        <v>1578010</v>
      </c>
      <c r="F20" s="238">
        <v>48.815659306719567</v>
      </c>
    </row>
    <row r="21" spans="1:7" ht="15.6" customHeight="1">
      <c r="A21" s="236" t="s">
        <v>149</v>
      </c>
      <c r="B21" s="237">
        <v>140491</v>
      </c>
      <c r="C21" s="237">
        <v>90636</v>
      </c>
      <c r="D21" s="237">
        <v>509872</v>
      </c>
      <c r="E21" s="237">
        <v>494176</v>
      </c>
      <c r="F21" s="238">
        <v>-3.0784196818024858</v>
      </c>
    </row>
    <row r="22" spans="1:7" ht="15.6" customHeight="1">
      <c r="A22" s="236" t="s">
        <v>146</v>
      </c>
      <c r="B22" s="237">
        <v>9580</v>
      </c>
      <c r="C22" s="237">
        <v>19151</v>
      </c>
      <c r="D22" s="237">
        <v>25080</v>
      </c>
      <c r="E22" s="237">
        <v>46252</v>
      </c>
      <c r="F22" s="238">
        <v>84.417862838915482</v>
      </c>
    </row>
    <row r="23" spans="1:7" ht="15.6" customHeight="1">
      <c r="A23" s="236" t="s">
        <v>165</v>
      </c>
      <c r="B23" s="237">
        <v>67081</v>
      </c>
      <c r="C23" s="237">
        <v>97260</v>
      </c>
      <c r="D23" s="237">
        <v>246088</v>
      </c>
      <c r="E23" s="237">
        <v>175611</v>
      </c>
      <c r="F23" s="238">
        <v>-28.638942167029679</v>
      </c>
    </row>
    <row r="24" spans="1:7" ht="15.6" customHeight="1">
      <c r="A24" s="236" t="s">
        <v>141</v>
      </c>
      <c r="B24" s="237">
        <v>17086</v>
      </c>
      <c r="C24" s="237">
        <v>132877</v>
      </c>
      <c r="D24" s="237">
        <v>234191</v>
      </c>
      <c r="E24" s="237">
        <v>225873</v>
      </c>
      <c r="F24" s="238">
        <v>-3.5518017344816859</v>
      </c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7" ht="15.6" customHeight="1">
      <c r="A26" s="236" t="s">
        <v>152</v>
      </c>
      <c r="B26" s="237">
        <v>14810</v>
      </c>
      <c r="C26" s="237">
        <v>18917</v>
      </c>
      <c r="D26" s="237">
        <v>35785</v>
      </c>
      <c r="E26" s="237">
        <v>32890</v>
      </c>
      <c r="F26" s="238">
        <v>-8.0899818359647924</v>
      </c>
    </row>
    <row r="27" spans="1:7" ht="15.6" customHeight="1">
      <c r="A27" s="236" t="s">
        <v>173</v>
      </c>
      <c r="B27" s="237">
        <v>55750</v>
      </c>
      <c r="C27" s="237">
        <v>73547</v>
      </c>
      <c r="D27" s="237">
        <v>127973</v>
      </c>
      <c r="E27" s="237">
        <v>164926</v>
      </c>
      <c r="F27" s="238">
        <v>28.875622201558141</v>
      </c>
    </row>
    <row r="28" spans="1:7" ht="15.6" customHeight="1">
      <c r="A28" s="236" t="s">
        <v>177</v>
      </c>
      <c r="B28" s="237">
        <v>10643</v>
      </c>
      <c r="C28" s="237">
        <v>11597</v>
      </c>
      <c r="D28" s="237">
        <v>14946</v>
      </c>
      <c r="E28" s="237">
        <v>29956</v>
      </c>
      <c r="F28" s="238">
        <v>100.4282082162451</v>
      </c>
    </row>
    <row r="29" spans="1:7" ht="15.6" customHeight="1">
      <c r="A29" s="236" t="s">
        <v>178</v>
      </c>
      <c r="B29" s="237">
        <v>158694</v>
      </c>
      <c r="C29" s="237">
        <v>103079</v>
      </c>
      <c r="D29" s="237">
        <v>467792</v>
      </c>
      <c r="E29" s="237">
        <v>227872</v>
      </c>
      <c r="F29" s="238">
        <v>-51.287751821322303</v>
      </c>
    </row>
    <row r="30" spans="1:7" ht="15.6" customHeight="1">
      <c r="A30" s="236" t="s">
        <v>179</v>
      </c>
      <c r="B30" s="237">
        <v>108165</v>
      </c>
      <c r="C30" s="237">
        <v>151034</v>
      </c>
      <c r="D30" s="237">
        <v>239788</v>
      </c>
      <c r="E30" s="237">
        <v>248745</v>
      </c>
      <c r="F30" s="238">
        <v>3.735382921580737</v>
      </c>
    </row>
    <row r="31" spans="1:7" ht="15.6" customHeight="1">
      <c r="A31" s="236" t="s">
        <v>180</v>
      </c>
      <c r="B31" s="237">
        <v>708788</v>
      </c>
      <c r="C31" s="237">
        <v>598058</v>
      </c>
      <c r="D31" s="237">
        <v>1670101</v>
      </c>
      <c r="E31" s="237">
        <v>1147657</v>
      </c>
      <c r="F31" s="238">
        <v>-31.28217994001561</v>
      </c>
    </row>
    <row r="32" spans="1:7" ht="15.6" customHeight="1">
      <c r="A32" s="236" t="s">
        <v>181</v>
      </c>
      <c r="B32" s="237">
        <v>208265</v>
      </c>
      <c r="C32" s="237">
        <v>177652</v>
      </c>
      <c r="D32" s="237">
        <v>349757</v>
      </c>
      <c r="E32" s="237">
        <v>320922</v>
      </c>
      <c r="F32" s="238">
        <v>-8.2442953250399569</v>
      </c>
    </row>
    <row r="33" spans="1:7" ht="15.6" customHeight="1">
      <c r="A33" s="236" t="s">
        <v>182</v>
      </c>
      <c r="B33" s="237">
        <v>4165</v>
      </c>
      <c r="C33" s="237">
        <v>4420</v>
      </c>
      <c r="D33" s="237">
        <v>7670</v>
      </c>
      <c r="E33" s="237">
        <v>8766</v>
      </c>
      <c r="F33" s="238">
        <v>14.28943937418514</v>
      </c>
    </row>
    <row r="34" spans="1:7" ht="15.6" customHeight="1">
      <c r="A34" s="236" t="s">
        <v>183</v>
      </c>
      <c r="B34" s="237">
        <v>13237</v>
      </c>
      <c r="C34" s="237">
        <v>31262</v>
      </c>
      <c r="D34" s="237">
        <v>34776</v>
      </c>
      <c r="E34" s="237">
        <v>36772</v>
      </c>
      <c r="F34" s="238">
        <v>5.7395905221992223</v>
      </c>
    </row>
    <row r="35" spans="1:7" s="33" customFormat="1" ht="15.6" customHeight="1">
      <c r="A35" s="240" t="s">
        <v>153</v>
      </c>
      <c r="B35" s="241">
        <f>SUM(B7:B34)</f>
        <v>3798458</v>
      </c>
      <c r="C35" s="241">
        <f>SUM(C7:C34)</f>
        <v>4186150</v>
      </c>
      <c r="D35" s="241">
        <f>SUM(D7:D34)</f>
        <v>8922302</v>
      </c>
      <c r="E35" s="241">
        <f>SUM(E7:E34)</f>
        <v>8347136</v>
      </c>
      <c r="F35" s="242">
        <f>E35*100/D35-100</f>
        <v>-6.4463856973234073</v>
      </c>
      <c r="G35" s="239"/>
    </row>
    <row r="36" spans="1:7" ht="15.6" customHeight="1">
      <c r="A36" s="46" t="s">
        <v>187</v>
      </c>
      <c r="B36" s="151"/>
      <c r="C36" s="151"/>
      <c r="D36" s="151"/>
      <c r="E36" s="151"/>
      <c r="F36" s="151"/>
      <c r="G36" s="6"/>
    </row>
  </sheetData>
  <mergeCells count="3">
    <mergeCell ref="A5:A6"/>
    <mergeCell ref="B5:C5"/>
    <mergeCell ref="D5:F5"/>
  </mergeCells>
  <conditionalFormatting sqref="A7:F34">
    <cfRule type="expression" dxfId="12" priority="2">
      <formula>MOD(ROW(),2)=0</formula>
    </cfRule>
  </conditionalFormatting>
  <conditionalFormatting sqref="F7:F35">
    <cfRule type="expression" dxfId="11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F171-6D38-408F-9427-579AACF7E2F6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190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11148</v>
      </c>
      <c r="C7" s="237">
        <v>11186</v>
      </c>
      <c r="D7" s="237">
        <v>35845</v>
      </c>
      <c r="E7" s="237">
        <v>23065</v>
      </c>
      <c r="F7" s="238">
        <v>-35.65350816013391</v>
      </c>
      <c r="G7" s="6"/>
    </row>
    <row r="8" spans="1:14" s="33" customFormat="1" ht="15.6" customHeight="1">
      <c r="A8" s="236" t="s">
        <v>11</v>
      </c>
      <c r="B8" s="237">
        <v>10475</v>
      </c>
      <c r="C8" s="237">
        <v>24490</v>
      </c>
      <c r="D8" s="237">
        <v>24207</v>
      </c>
      <c r="E8" s="237">
        <v>43377</v>
      </c>
      <c r="F8" s="238">
        <v>79.191969265088602</v>
      </c>
      <c r="G8" s="239"/>
    </row>
    <row r="9" spans="1:14" ht="15.6" customHeight="1">
      <c r="A9" s="236" t="s">
        <v>8</v>
      </c>
      <c r="B9" s="237">
        <v>52512</v>
      </c>
      <c r="C9" s="237">
        <v>39609</v>
      </c>
      <c r="D9" s="237">
        <v>102327</v>
      </c>
      <c r="E9" s="237">
        <v>99889</v>
      </c>
      <c r="F9" s="238">
        <v>-2.3825578781748651</v>
      </c>
      <c r="G9" s="243"/>
    </row>
    <row r="10" spans="1:14" ht="15.6" customHeight="1">
      <c r="A10" s="236" t="s">
        <v>10</v>
      </c>
      <c r="B10" s="237">
        <v>18651</v>
      </c>
      <c r="C10" s="237">
        <v>8042</v>
      </c>
      <c r="D10" s="237">
        <v>29441</v>
      </c>
      <c r="E10" s="237">
        <v>15350</v>
      </c>
      <c r="F10" s="238">
        <v>-47.861825345606469</v>
      </c>
      <c r="G10" s="244"/>
    </row>
    <row r="11" spans="1:14" ht="15.6" customHeight="1">
      <c r="A11" s="236" t="s">
        <v>9</v>
      </c>
      <c r="B11" s="237">
        <v>477771</v>
      </c>
      <c r="C11" s="237">
        <v>472270</v>
      </c>
      <c r="D11" s="237">
        <v>946845</v>
      </c>
      <c r="E11" s="237">
        <v>981152</v>
      </c>
      <c r="F11" s="238">
        <v>3.6232963156588478</v>
      </c>
    </row>
    <row r="12" spans="1:14" ht="15.6" customHeight="1">
      <c r="A12" s="236" t="s">
        <v>6</v>
      </c>
      <c r="B12" s="237">
        <v>4763</v>
      </c>
      <c r="C12" s="237">
        <v>6725</v>
      </c>
      <c r="D12" s="237">
        <v>6278</v>
      </c>
      <c r="E12" s="237">
        <v>11468</v>
      </c>
      <c r="F12" s="238">
        <v>82.669640012742917</v>
      </c>
    </row>
    <row r="13" spans="1:14" ht="15.6" customHeight="1">
      <c r="A13" s="236" t="s">
        <v>175</v>
      </c>
      <c r="B13" s="237">
        <v>16</v>
      </c>
      <c r="C13" s="237">
        <v>180</v>
      </c>
      <c r="D13" s="237">
        <v>26</v>
      </c>
      <c r="E13" s="237">
        <v>315</v>
      </c>
      <c r="F13" s="238">
        <v>1111.538461538461</v>
      </c>
    </row>
    <row r="14" spans="1:14" ht="15.6" customHeight="1">
      <c r="A14" s="236" t="s">
        <v>148</v>
      </c>
      <c r="B14" s="237">
        <v>573004</v>
      </c>
      <c r="C14" s="237">
        <v>669856</v>
      </c>
      <c r="D14" s="237">
        <v>1127283</v>
      </c>
      <c r="E14" s="237">
        <v>1312496</v>
      </c>
      <c r="F14" s="238">
        <v>16.430035758545099</v>
      </c>
    </row>
    <row r="15" spans="1:14" ht="15.6" customHeight="1">
      <c r="A15" s="236" t="s">
        <v>145</v>
      </c>
      <c r="B15" s="237">
        <v>235515</v>
      </c>
      <c r="C15" s="237">
        <v>352694</v>
      </c>
      <c r="D15" s="237">
        <v>491262</v>
      </c>
      <c r="E15" s="237">
        <v>627995</v>
      </c>
      <c r="F15" s="238">
        <v>27.8330096771173</v>
      </c>
    </row>
    <row r="16" spans="1:14" ht="15.6" customHeight="1">
      <c r="A16" s="236" t="s">
        <v>144</v>
      </c>
      <c r="B16" s="237">
        <v>27796</v>
      </c>
      <c r="C16" s="237">
        <v>35993</v>
      </c>
      <c r="D16" s="237">
        <v>58208</v>
      </c>
      <c r="E16" s="237">
        <v>75419</v>
      </c>
      <c r="F16" s="238">
        <v>29.568100604727871</v>
      </c>
      <c r="G16" s="1"/>
    </row>
    <row r="17" spans="1:7" ht="15.6" customHeight="1">
      <c r="A17" s="236" t="s">
        <v>150</v>
      </c>
      <c r="B17" s="237">
        <v>16510</v>
      </c>
      <c r="C17" s="237">
        <v>7143</v>
      </c>
      <c r="D17" s="237">
        <v>30942</v>
      </c>
      <c r="E17" s="237">
        <v>11936</v>
      </c>
      <c r="F17" s="238">
        <v>-61.424600866136643</v>
      </c>
      <c r="G17" s="2"/>
    </row>
    <row r="18" spans="1:7" ht="15.6" customHeight="1">
      <c r="A18" s="236" t="s">
        <v>147</v>
      </c>
      <c r="B18" s="237">
        <v>315</v>
      </c>
      <c r="C18" s="237">
        <v>65</v>
      </c>
      <c r="D18" s="237">
        <v>668</v>
      </c>
      <c r="E18" s="237">
        <v>200</v>
      </c>
      <c r="F18" s="238">
        <v>-70.059880239520965</v>
      </c>
    </row>
    <row r="19" spans="1:7" ht="15.6" customHeight="1">
      <c r="A19" s="236" t="s">
        <v>143</v>
      </c>
      <c r="B19" s="237">
        <v>2110</v>
      </c>
      <c r="C19" s="237">
        <v>3954</v>
      </c>
      <c r="D19" s="237">
        <v>9802</v>
      </c>
      <c r="E19" s="237">
        <v>7435</v>
      </c>
      <c r="F19" s="238">
        <v>-24.148133034074679</v>
      </c>
    </row>
    <row r="20" spans="1:7" ht="15.6" customHeight="1">
      <c r="A20" s="236" t="s">
        <v>142</v>
      </c>
      <c r="B20" s="237">
        <v>43529</v>
      </c>
      <c r="C20" s="237">
        <v>31746</v>
      </c>
      <c r="D20" s="237">
        <v>118907</v>
      </c>
      <c r="E20" s="237">
        <v>73170</v>
      </c>
      <c r="F20" s="238">
        <v>-38.464514284272582</v>
      </c>
    </row>
    <row r="21" spans="1:7" ht="15.6" customHeight="1">
      <c r="A21" s="236" t="s">
        <v>149</v>
      </c>
      <c r="B21" s="237">
        <v>2086</v>
      </c>
      <c r="C21" s="237">
        <v>631</v>
      </c>
      <c r="D21" s="237">
        <v>3034</v>
      </c>
      <c r="E21" s="237">
        <v>2137</v>
      </c>
      <c r="F21" s="238">
        <v>-29.564930784442971</v>
      </c>
    </row>
    <row r="22" spans="1:7" ht="15.6" customHeight="1">
      <c r="A22" s="236" t="s">
        <v>146</v>
      </c>
      <c r="B22" s="237">
        <v>31428</v>
      </c>
      <c r="C22" s="237">
        <v>33624</v>
      </c>
      <c r="D22" s="237">
        <v>62532</v>
      </c>
      <c r="E22" s="237">
        <v>65739</v>
      </c>
      <c r="F22" s="238">
        <v>5.1285741700249474</v>
      </c>
    </row>
    <row r="23" spans="1:7" ht="15.6" customHeight="1">
      <c r="A23" s="236" t="s">
        <v>165</v>
      </c>
      <c r="B23" s="237">
        <v>14659</v>
      </c>
      <c r="C23" s="237">
        <v>10298</v>
      </c>
      <c r="D23" s="237">
        <v>32465</v>
      </c>
      <c r="E23" s="237">
        <v>19511</v>
      </c>
      <c r="F23" s="238">
        <v>-39.901432311720313</v>
      </c>
    </row>
    <row r="24" spans="1:7" ht="15.6" customHeight="1">
      <c r="A24" s="236" t="s">
        <v>141</v>
      </c>
      <c r="B24" s="237">
        <v>25626</v>
      </c>
      <c r="C24" s="237">
        <v>38220</v>
      </c>
      <c r="D24" s="237">
        <v>49311</v>
      </c>
      <c r="E24" s="237">
        <v>69962</v>
      </c>
      <c r="F24" s="238">
        <v>41.879093914136803</v>
      </c>
    </row>
    <row r="25" spans="1:7" ht="15.6" customHeight="1">
      <c r="A25" s="236" t="s">
        <v>140</v>
      </c>
      <c r="B25" s="237">
        <v>10</v>
      </c>
      <c r="C25" s="237">
        <v>0</v>
      </c>
      <c r="D25" s="237">
        <v>11</v>
      </c>
      <c r="E25" s="237">
        <v>0</v>
      </c>
      <c r="F25" s="238">
        <v>-100</v>
      </c>
    </row>
    <row r="26" spans="1:7" ht="15.6" customHeight="1">
      <c r="A26" s="236" t="s">
        <v>152</v>
      </c>
      <c r="B26" s="237">
        <v>25260</v>
      </c>
      <c r="C26" s="237">
        <v>22892</v>
      </c>
      <c r="D26" s="237">
        <v>50811</v>
      </c>
      <c r="E26" s="237">
        <v>55287</v>
      </c>
      <c r="F26" s="238">
        <v>8.8091161362697079</v>
      </c>
    </row>
    <row r="27" spans="1:7" ht="15.6" customHeight="1">
      <c r="A27" s="236" t="s">
        <v>173</v>
      </c>
      <c r="B27" s="237">
        <v>99034</v>
      </c>
      <c r="C27" s="237">
        <v>152745</v>
      </c>
      <c r="D27" s="237">
        <v>216545</v>
      </c>
      <c r="E27" s="237">
        <v>216886</v>
      </c>
      <c r="F27" s="238">
        <v>0.1574730425546704</v>
      </c>
    </row>
    <row r="28" spans="1:7" ht="15.6" customHeight="1">
      <c r="A28" s="236" t="s">
        <v>177</v>
      </c>
      <c r="B28" s="237">
        <v>38717</v>
      </c>
      <c r="C28" s="237">
        <v>36117</v>
      </c>
      <c r="D28" s="237">
        <v>65206</v>
      </c>
      <c r="E28" s="237">
        <v>82037</v>
      </c>
      <c r="F28" s="238">
        <v>25.812041836640802</v>
      </c>
    </row>
    <row r="29" spans="1:7" ht="15.6" customHeight="1">
      <c r="A29" s="236" t="s">
        <v>178</v>
      </c>
      <c r="B29" s="237">
        <v>60732</v>
      </c>
      <c r="C29" s="237">
        <v>88339</v>
      </c>
      <c r="D29" s="237">
        <v>120492</v>
      </c>
      <c r="E29" s="237">
        <v>134324</v>
      </c>
      <c r="F29" s="238">
        <v>11.47960030541446</v>
      </c>
    </row>
    <row r="30" spans="1:7" ht="15.6" customHeight="1">
      <c r="A30" s="236" t="s">
        <v>179</v>
      </c>
      <c r="B30" s="237">
        <v>16203</v>
      </c>
      <c r="C30" s="237">
        <v>5047</v>
      </c>
      <c r="D30" s="237">
        <v>24022</v>
      </c>
      <c r="E30" s="237">
        <v>23284</v>
      </c>
      <c r="F30" s="238">
        <v>-3.072183831487806</v>
      </c>
    </row>
    <row r="31" spans="1:7" ht="15.6" customHeight="1">
      <c r="A31" s="236" t="s">
        <v>180</v>
      </c>
      <c r="B31" s="237">
        <v>34696</v>
      </c>
      <c r="C31" s="237">
        <v>74765</v>
      </c>
      <c r="D31" s="237">
        <v>122310</v>
      </c>
      <c r="E31" s="237">
        <v>157230</v>
      </c>
      <c r="F31" s="238">
        <v>28.55040470934512</v>
      </c>
    </row>
    <row r="32" spans="1:7" ht="15.6" customHeight="1">
      <c r="A32" s="236" t="s">
        <v>181</v>
      </c>
      <c r="B32" s="237">
        <v>859323</v>
      </c>
      <c r="C32" s="237">
        <v>931059</v>
      </c>
      <c r="D32" s="237">
        <v>1676041</v>
      </c>
      <c r="E32" s="237">
        <v>1890806</v>
      </c>
      <c r="F32" s="238">
        <v>12.81382734670572</v>
      </c>
    </row>
    <row r="33" spans="1:6" ht="15.6" customHeight="1">
      <c r="A33" s="236" t="s">
        <v>182</v>
      </c>
      <c r="B33" s="237">
        <v>104269</v>
      </c>
      <c r="C33" s="237">
        <v>130778</v>
      </c>
      <c r="D33" s="237">
        <v>219531</v>
      </c>
      <c r="E33" s="237">
        <v>248653</v>
      </c>
      <c r="F33" s="238">
        <v>13.26555247322702</v>
      </c>
    </row>
    <row r="34" spans="1:6" ht="15.6" customHeight="1">
      <c r="A34" s="236" t="s">
        <v>183</v>
      </c>
      <c r="B34" s="237">
        <v>19744</v>
      </c>
      <c r="C34" s="237">
        <v>31027</v>
      </c>
      <c r="D34" s="237">
        <v>44844</v>
      </c>
      <c r="E34" s="237">
        <v>49971</v>
      </c>
      <c r="F34" s="238">
        <v>11.43296762108643</v>
      </c>
    </row>
    <row r="35" spans="1:6" ht="15.6" customHeight="1">
      <c r="A35" s="240" t="s">
        <v>153</v>
      </c>
      <c r="B35" s="241">
        <f>SUM(B7:B34)</f>
        <v>2805902</v>
      </c>
      <c r="C35" s="241">
        <f>SUM(C7:C34)</f>
        <v>3219495</v>
      </c>
      <c r="D35" s="241">
        <f>SUM(D7:D34)</f>
        <v>5669196</v>
      </c>
      <c r="E35" s="241">
        <f>SUM(E7:E34)</f>
        <v>6299094</v>
      </c>
      <c r="F35" s="242">
        <f>E35*100/D35-100</f>
        <v>11.11088768142784</v>
      </c>
    </row>
    <row r="36" spans="1:6" ht="15.6" customHeight="1">
      <c r="A36" s="46" t="s">
        <v>187</v>
      </c>
    </row>
  </sheetData>
  <mergeCells count="3">
    <mergeCell ref="A5:A6"/>
    <mergeCell ref="B5:C5"/>
    <mergeCell ref="D5:F5"/>
  </mergeCells>
  <conditionalFormatting sqref="A7:F34">
    <cfRule type="expression" dxfId="10" priority="2">
      <formula>MOD(ROW(),2)=0</formula>
    </cfRule>
  </conditionalFormatting>
  <conditionalFormatting sqref="F7:F35">
    <cfRule type="expression" dxfId="9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6B7E-68EF-4C2C-87DC-4F1309BD1130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191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178858</v>
      </c>
      <c r="C7" s="237">
        <v>210212</v>
      </c>
      <c r="D7" s="237">
        <v>358714</v>
      </c>
      <c r="E7" s="237">
        <v>328007</v>
      </c>
      <c r="F7" s="238">
        <v>-8.5603015215464069</v>
      </c>
      <c r="G7" s="6"/>
    </row>
    <row r="8" spans="1:14" s="33" customFormat="1" ht="15.6" customHeight="1">
      <c r="A8" s="236" t="s">
        <v>11</v>
      </c>
      <c r="B8" s="237">
        <v>125065</v>
      </c>
      <c r="C8" s="237">
        <v>60373</v>
      </c>
      <c r="D8" s="237">
        <v>177296</v>
      </c>
      <c r="E8" s="237">
        <v>67886</v>
      </c>
      <c r="F8" s="238">
        <v>-61.710360075805433</v>
      </c>
      <c r="G8" s="239"/>
    </row>
    <row r="9" spans="1:14" ht="15.6" customHeight="1">
      <c r="A9" s="236" t="s">
        <v>8</v>
      </c>
      <c r="B9" s="237">
        <v>224370</v>
      </c>
      <c r="C9" s="237">
        <v>434866</v>
      </c>
      <c r="D9" s="237">
        <v>448059</v>
      </c>
      <c r="E9" s="237">
        <v>596387</v>
      </c>
      <c r="F9" s="238">
        <v>33.104568817945847</v>
      </c>
      <c r="G9" s="6"/>
    </row>
    <row r="10" spans="1:14" ht="15.6" customHeight="1">
      <c r="A10" s="236" t="s">
        <v>10</v>
      </c>
      <c r="B10" s="237">
        <v>91975</v>
      </c>
      <c r="C10" s="237">
        <v>251720</v>
      </c>
      <c r="D10" s="237">
        <v>226662</v>
      </c>
      <c r="E10" s="237">
        <v>455838</v>
      </c>
      <c r="F10" s="238">
        <v>101.109140482304</v>
      </c>
    </row>
    <row r="11" spans="1:14" ht="15.6" customHeight="1">
      <c r="A11" s="236" t="s">
        <v>9</v>
      </c>
      <c r="B11" s="237">
        <v>851305</v>
      </c>
      <c r="C11" s="237">
        <v>677794</v>
      </c>
      <c r="D11" s="237">
        <v>1554898</v>
      </c>
      <c r="E11" s="237">
        <v>1339680</v>
      </c>
      <c r="F11" s="238">
        <v>-13.841293769752101</v>
      </c>
    </row>
    <row r="12" spans="1:14" ht="15.6" customHeight="1">
      <c r="A12" s="236" t="s">
        <v>6</v>
      </c>
      <c r="B12" s="237">
        <v>41062</v>
      </c>
      <c r="C12" s="237">
        <v>61171</v>
      </c>
      <c r="D12" s="237">
        <v>120725</v>
      </c>
      <c r="E12" s="237">
        <v>168672</v>
      </c>
      <c r="F12" s="238">
        <v>39.71588320563265</v>
      </c>
    </row>
    <row r="13" spans="1:14" ht="15.6" customHeight="1">
      <c r="A13" s="236" t="s">
        <v>175</v>
      </c>
      <c r="B13" s="237">
        <v>426</v>
      </c>
      <c r="C13" s="237">
        <v>79</v>
      </c>
      <c r="D13" s="237">
        <v>745</v>
      </c>
      <c r="E13" s="237">
        <v>732</v>
      </c>
      <c r="F13" s="238">
        <v>-1.744966442953015</v>
      </c>
    </row>
    <row r="14" spans="1:14" ht="15.6" customHeight="1">
      <c r="A14" s="236" t="s">
        <v>148</v>
      </c>
      <c r="B14" s="237">
        <v>973782</v>
      </c>
      <c r="C14" s="237">
        <v>944894</v>
      </c>
      <c r="D14" s="237">
        <v>1777842</v>
      </c>
      <c r="E14" s="237">
        <v>1782862</v>
      </c>
      <c r="F14" s="238">
        <v>0.28236479957161009</v>
      </c>
    </row>
    <row r="15" spans="1:14" ht="15.6" customHeight="1">
      <c r="A15" s="236" t="s">
        <v>145</v>
      </c>
      <c r="B15" s="237">
        <v>523420</v>
      </c>
      <c r="C15" s="237">
        <v>590933</v>
      </c>
      <c r="D15" s="237">
        <v>1199844</v>
      </c>
      <c r="E15" s="237">
        <v>1202473</v>
      </c>
      <c r="F15" s="238">
        <v>0.2191118178696598</v>
      </c>
    </row>
    <row r="16" spans="1:14" ht="15.6" customHeight="1">
      <c r="A16" s="236" t="s">
        <v>144</v>
      </c>
      <c r="B16" s="237">
        <v>754504</v>
      </c>
      <c r="C16" s="237">
        <v>486636</v>
      </c>
      <c r="D16" s="237">
        <v>1301985</v>
      </c>
      <c r="E16" s="237">
        <v>1103110</v>
      </c>
      <c r="F16" s="238">
        <v>-15.27475354938805</v>
      </c>
      <c r="G16" s="1"/>
    </row>
    <row r="17" spans="1:7" ht="15.6" customHeight="1">
      <c r="A17" s="236" t="s">
        <v>150</v>
      </c>
      <c r="B17" s="237">
        <v>248732</v>
      </c>
      <c r="C17" s="237">
        <v>242823</v>
      </c>
      <c r="D17" s="237">
        <v>518957</v>
      </c>
      <c r="E17" s="237">
        <v>474111</v>
      </c>
      <c r="F17" s="238">
        <v>-8.6415637519100841</v>
      </c>
      <c r="G17" s="2"/>
    </row>
    <row r="18" spans="1:7" ht="15.6" customHeight="1">
      <c r="A18" s="236" t="s">
        <v>147</v>
      </c>
      <c r="B18" s="237">
        <v>0</v>
      </c>
      <c r="C18" s="237">
        <v>3036</v>
      </c>
      <c r="D18" s="237">
        <v>0</v>
      </c>
      <c r="E18" s="237">
        <v>3036</v>
      </c>
      <c r="F18" s="238"/>
    </row>
    <row r="19" spans="1:7" ht="15.6" customHeight="1">
      <c r="A19" s="236" t="s">
        <v>143</v>
      </c>
      <c r="B19" s="237">
        <v>103055</v>
      </c>
      <c r="C19" s="237">
        <v>140303</v>
      </c>
      <c r="D19" s="237">
        <v>207893</v>
      </c>
      <c r="E19" s="237">
        <v>261979</v>
      </c>
      <c r="F19" s="238">
        <v>26.016267984011009</v>
      </c>
    </row>
    <row r="20" spans="1:7" ht="15.6" customHeight="1">
      <c r="A20" s="236" t="s">
        <v>142</v>
      </c>
      <c r="B20" s="237">
        <v>211132</v>
      </c>
      <c r="C20" s="237">
        <v>244906</v>
      </c>
      <c r="D20" s="237">
        <v>476371</v>
      </c>
      <c r="E20" s="237">
        <v>538613</v>
      </c>
      <c r="F20" s="238">
        <v>13.065866729922689</v>
      </c>
    </row>
    <row r="21" spans="1:7" ht="15.6" customHeight="1">
      <c r="A21" s="236" t="s">
        <v>149</v>
      </c>
      <c r="B21" s="237">
        <v>493592</v>
      </c>
      <c r="C21" s="237">
        <v>407378</v>
      </c>
      <c r="D21" s="237">
        <v>1107640</v>
      </c>
      <c r="E21" s="237">
        <v>925591</v>
      </c>
      <c r="F21" s="238">
        <v>-16.435755299555812</v>
      </c>
    </row>
    <row r="22" spans="1:7" ht="15.6" customHeight="1">
      <c r="A22" s="236" t="s">
        <v>146</v>
      </c>
      <c r="B22" s="237">
        <v>25140</v>
      </c>
      <c r="C22" s="237">
        <v>38728</v>
      </c>
      <c r="D22" s="237">
        <v>62603</v>
      </c>
      <c r="E22" s="237">
        <v>76244</v>
      </c>
      <c r="F22" s="238">
        <v>21.789690589907831</v>
      </c>
    </row>
    <row r="23" spans="1:7" ht="15.6" customHeight="1">
      <c r="A23" s="236" t="s">
        <v>165</v>
      </c>
      <c r="B23" s="237">
        <v>33406</v>
      </c>
      <c r="C23" s="237">
        <v>33888</v>
      </c>
      <c r="D23" s="237">
        <v>73724</v>
      </c>
      <c r="E23" s="237">
        <v>58757</v>
      </c>
      <c r="F23" s="238">
        <v>-20.30139438988661</v>
      </c>
    </row>
    <row r="24" spans="1:7" ht="15.6" customHeight="1">
      <c r="A24" s="236" t="s">
        <v>141</v>
      </c>
      <c r="B24" s="237">
        <v>56794</v>
      </c>
      <c r="C24" s="237">
        <v>43712</v>
      </c>
      <c r="D24" s="237">
        <v>110498</v>
      </c>
      <c r="E24" s="237">
        <v>90841</v>
      </c>
      <c r="F24" s="238">
        <v>-17.78946225271045</v>
      </c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7" ht="15.6" customHeight="1">
      <c r="A26" s="236" t="s">
        <v>152</v>
      </c>
      <c r="B26" s="237">
        <v>69804</v>
      </c>
      <c r="C26" s="237">
        <v>33552</v>
      </c>
      <c r="D26" s="237">
        <v>111341</v>
      </c>
      <c r="E26" s="237">
        <v>55416</v>
      </c>
      <c r="F26" s="238">
        <v>-50.228577074033822</v>
      </c>
    </row>
    <row r="27" spans="1:7" ht="15.6" customHeight="1">
      <c r="A27" s="236" t="s">
        <v>173</v>
      </c>
      <c r="B27" s="237">
        <v>117807</v>
      </c>
      <c r="C27" s="237">
        <v>96966</v>
      </c>
      <c r="D27" s="237">
        <v>172340</v>
      </c>
      <c r="E27" s="237">
        <v>144376</v>
      </c>
      <c r="F27" s="238">
        <v>-16.226064755715441</v>
      </c>
    </row>
    <row r="28" spans="1:7" ht="15.6" customHeight="1">
      <c r="A28" s="236" t="s">
        <v>177</v>
      </c>
      <c r="B28" s="237">
        <v>12548</v>
      </c>
      <c r="C28" s="237">
        <v>14222</v>
      </c>
      <c r="D28" s="237">
        <v>31528</v>
      </c>
      <c r="E28" s="237">
        <v>44564</v>
      </c>
      <c r="F28" s="238">
        <v>41.347373763004327</v>
      </c>
    </row>
    <row r="29" spans="1:7" ht="15.6" customHeight="1">
      <c r="A29" s="236" t="s">
        <v>178</v>
      </c>
      <c r="B29" s="237">
        <v>182867</v>
      </c>
      <c r="C29" s="237">
        <v>288533</v>
      </c>
      <c r="D29" s="237">
        <v>376878</v>
      </c>
      <c r="E29" s="237">
        <v>421382</v>
      </c>
      <c r="F29" s="238">
        <v>11.80859588514055</v>
      </c>
    </row>
    <row r="30" spans="1:7" ht="15.6" customHeight="1">
      <c r="A30" s="236" t="s">
        <v>179</v>
      </c>
      <c r="B30" s="237">
        <v>50318</v>
      </c>
      <c r="C30" s="237">
        <v>78920</v>
      </c>
      <c r="D30" s="237">
        <v>105339</v>
      </c>
      <c r="E30" s="237">
        <v>131502</v>
      </c>
      <c r="F30" s="238">
        <v>24.836954973941271</v>
      </c>
    </row>
    <row r="31" spans="1:7" ht="15.6" customHeight="1">
      <c r="A31" s="236" t="s">
        <v>180</v>
      </c>
      <c r="B31" s="237">
        <v>278304</v>
      </c>
      <c r="C31" s="237">
        <v>309644</v>
      </c>
      <c r="D31" s="237">
        <v>485892</v>
      </c>
      <c r="E31" s="237">
        <v>599641</v>
      </c>
      <c r="F31" s="238">
        <v>23.41034633210673</v>
      </c>
    </row>
    <row r="32" spans="1:7" ht="15.6" customHeight="1">
      <c r="A32" s="236" t="s">
        <v>181</v>
      </c>
      <c r="B32" s="237">
        <v>1193474</v>
      </c>
      <c r="C32" s="237">
        <v>1204554</v>
      </c>
      <c r="D32" s="237">
        <v>2207335</v>
      </c>
      <c r="E32" s="237">
        <v>2324295</v>
      </c>
      <c r="F32" s="238">
        <v>5.2986972978727778</v>
      </c>
    </row>
    <row r="33" spans="1:6" ht="15.6" customHeight="1">
      <c r="A33" s="236" t="s">
        <v>182</v>
      </c>
      <c r="B33" s="237">
        <v>176307</v>
      </c>
      <c r="C33" s="237">
        <v>173254</v>
      </c>
      <c r="D33" s="237">
        <v>314382</v>
      </c>
      <c r="E33" s="237">
        <v>279358</v>
      </c>
      <c r="F33" s="238">
        <v>-11.14058692927712</v>
      </c>
    </row>
    <row r="34" spans="1:6" ht="15.6" customHeight="1">
      <c r="A34" s="236" t="s">
        <v>183</v>
      </c>
      <c r="B34" s="237">
        <v>21065</v>
      </c>
      <c r="C34" s="237">
        <v>21882</v>
      </c>
      <c r="D34" s="237">
        <v>42639</v>
      </c>
      <c r="E34" s="237">
        <v>51645</v>
      </c>
      <c r="F34" s="238">
        <v>21.1215084781538</v>
      </c>
    </row>
    <row r="35" spans="1:6" ht="15.6" customHeight="1">
      <c r="A35" s="240" t="s">
        <v>153</v>
      </c>
      <c r="B35" s="241">
        <f>SUM(B7:B34)</f>
        <v>7039112</v>
      </c>
      <c r="C35" s="241">
        <f>SUM(C7:C34)</f>
        <v>7094979</v>
      </c>
      <c r="D35" s="241">
        <f>SUM(D7:D34)</f>
        <v>13572130</v>
      </c>
      <c r="E35" s="241">
        <f>SUM(E7:E34)</f>
        <v>13526998</v>
      </c>
      <c r="F35" s="242">
        <f>E35*100/D35-100</f>
        <v>-0.33253439216983338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8" priority="2">
      <formula>MOD(ROW(),2)=0</formula>
    </cfRule>
  </conditionalFormatting>
  <conditionalFormatting sqref="F7:F35">
    <cfRule type="expression" dxfId="7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37E8-013C-4C66-A715-6D6F4B139507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193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132004</v>
      </c>
      <c r="C7" s="237">
        <v>157426</v>
      </c>
      <c r="D7" s="237">
        <v>283576</v>
      </c>
      <c r="E7" s="237">
        <v>221761</v>
      </c>
      <c r="F7" s="238">
        <v>-21.79838914435636</v>
      </c>
      <c r="G7" s="6"/>
    </row>
    <row r="8" spans="1:14" s="33" customFormat="1" ht="15.6" customHeight="1">
      <c r="A8" s="236" t="s">
        <v>11</v>
      </c>
      <c r="B8" s="237">
        <v>4</v>
      </c>
      <c r="C8" s="237">
        <v>0</v>
      </c>
      <c r="D8" s="237">
        <v>5</v>
      </c>
      <c r="E8" s="237">
        <v>0</v>
      </c>
      <c r="F8" s="238">
        <v>-100</v>
      </c>
      <c r="G8" s="245"/>
    </row>
    <row r="9" spans="1:14" ht="15.6" customHeight="1">
      <c r="A9" s="236" t="s">
        <v>8</v>
      </c>
      <c r="B9" s="237">
        <v>7117</v>
      </c>
      <c r="C9" s="237">
        <v>7091</v>
      </c>
      <c r="D9" s="237">
        <v>19228</v>
      </c>
      <c r="E9" s="237">
        <v>7091</v>
      </c>
      <c r="F9" s="238">
        <v>-63.121489494487207</v>
      </c>
      <c r="G9" s="246"/>
    </row>
    <row r="10" spans="1:14" ht="15.6" customHeight="1">
      <c r="A10" s="236" t="s">
        <v>10</v>
      </c>
      <c r="B10" s="237">
        <v>250</v>
      </c>
      <c r="C10" s="237">
        <v>14720</v>
      </c>
      <c r="D10" s="237">
        <v>21253</v>
      </c>
      <c r="E10" s="237">
        <v>19832</v>
      </c>
      <c r="F10" s="238">
        <v>-6.6861149014256824</v>
      </c>
    </row>
    <row r="11" spans="1:14" ht="15.6" customHeight="1">
      <c r="A11" s="236" t="s">
        <v>9</v>
      </c>
      <c r="B11" s="237">
        <v>420089</v>
      </c>
      <c r="C11" s="237">
        <v>188338</v>
      </c>
      <c r="D11" s="237">
        <v>743466</v>
      </c>
      <c r="E11" s="237">
        <v>425660</v>
      </c>
      <c r="F11" s="238">
        <v>-42.746541200270087</v>
      </c>
    </row>
    <row r="12" spans="1:14" ht="15.6" customHeight="1">
      <c r="A12" s="236" t="s">
        <v>6</v>
      </c>
      <c r="B12" s="237">
        <v>0</v>
      </c>
      <c r="C12" s="237">
        <v>4009</v>
      </c>
      <c r="D12" s="237">
        <v>0</v>
      </c>
      <c r="E12" s="237">
        <v>4009</v>
      </c>
      <c r="F12" s="238"/>
    </row>
    <row r="13" spans="1:14" ht="15.6" customHeight="1">
      <c r="A13" s="236" t="s">
        <v>175</v>
      </c>
      <c r="B13" s="237">
        <v>0</v>
      </c>
      <c r="C13" s="237">
        <v>0</v>
      </c>
      <c r="D13" s="237">
        <v>0</v>
      </c>
      <c r="E13" s="237">
        <v>0</v>
      </c>
      <c r="F13" s="238"/>
    </row>
    <row r="14" spans="1:14" ht="15.6" customHeight="1">
      <c r="A14" s="236" t="s">
        <v>148</v>
      </c>
      <c r="B14" s="237">
        <v>54716</v>
      </c>
      <c r="C14" s="237">
        <v>30891</v>
      </c>
      <c r="D14" s="237">
        <v>91277</v>
      </c>
      <c r="E14" s="237">
        <v>45994</v>
      </c>
      <c r="F14" s="238">
        <v>-49.610526200466708</v>
      </c>
    </row>
    <row r="15" spans="1:14" ht="15.6" customHeight="1">
      <c r="A15" s="236" t="s">
        <v>145</v>
      </c>
      <c r="B15" s="237">
        <v>216503</v>
      </c>
      <c r="C15" s="237">
        <v>200387</v>
      </c>
      <c r="D15" s="237">
        <v>555862</v>
      </c>
      <c r="E15" s="237">
        <v>408661</v>
      </c>
      <c r="F15" s="238">
        <v>-26.48157276446312</v>
      </c>
    </row>
    <row r="16" spans="1:14" ht="15.6" customHeight="1">
      <c r="A16" s="236" t="s">
        <v>144</v>
      </c>
      <c r="B16" s="237">
        <v>459641</v>
      </c>
      <c r="C16" s="237">
        <v>294913</v>
      </c>
      <c r="D16" s="237">
        <v>763590</v>
      </c>
      <c r="E16" s="237">
        <v>713876</v>
      </c>
      <c r="F16" s="238">
        <v>-6.5105619507851031</v>
      </c>
      <c r="G16" s="1"/>
    </row>
    <row r="17" spans="1:10" ht="15.6" customHeight="1">
      <c r="A17" s="236" t="s">
        <v>150</v>
      </c>
      <c r="B17" s="237">
        <v>108526</v>
      </c>
      <c r="C17" s="237">
        <v>75909</v>
      </c>
      <c r="D17" s="237">
        <v>234736</v>
      </c>
      <c r="E17" s="237">
        <v>156504</v>
      </c>
      <c r="F17" s="238">
        <v>-33.327653193374687</v>
      </c>
      <c r="G17" s="2"/>
    </row>
    <row r="18" spans="1:10" ht="15.6" customHeight="1">
      <c r="A18" s="236" t="s">
        <v>147</v>
      </c>
      <c r="B18" s="237">
        <v>0</v>
      </c>
      <c r="C18" s="237">
        <v>2997</v>
      </c>
      <c r="D18" s="237">
        <v>0</v>
      </c>
      <c r="E18" s="237">
        <v>2997</v>
      </c>
      <c r="F18" s="238"/>
    </row>
    <row r="19" spans="1:10" ht="15.6" customHeight="1">
      <c r="A19" s="236" t="s">
        <v>143</v>
      </c>
      <c r="B19" s="237">
        <v>10769</v>
      </c>
      <c r="C19" s="237">
        <v>9313</v>
      </c>
      <c r="D19" s="237">
        <v>15637</v>
      </c>
      <c r="E19" s="237">
        <v>25020</v>
      </c>
      <c r="F19" s="238">
        <v>60.005116070857589</v>
      </c>
    </row>
    <row r="20" spans="1:10" ht="15.6" customHeight="1">
      <c r="A20" s="236" t="s">
        <v>142</v>
      </c>
      <c r="B20" s="237">
        <v>3179</v>
      </c>
      <c r="C20" s="237">
        <v>3356</v>
      </c>
      <c r="D20" s="237">
        <v>7108</v>
      </c>
      <c r="E20" s="237">
        <v>10115</v>
      </c>
      <c r="F20" s="238">
        <v>42.304445694991557</v>
      </c>
      <c r="J20" s="247"/>
    </row>
    <row r="21" spans="1:10" ht="15.6" customHeight="1">
      <c r="A21" s="236" t="s">
        <v>149</v>
      </c>
      <c r="B21" s="237">
        <v>355777</v>
      </c>
      <c r="C21" s="237">
        <v>227694</v>
      </c>
      <c r="D21" s="237">
        <v>814056</v>
      </c>
      <c r="E21" s="237">
        <v>565469</v>
      </c>
      <c r="F21" s="238">
        <v>-30.53684267421405</v>
      </c>
    </row>
    <row r="22" spans="1:10" ht="15.6" customHeight="1">
      <c r="A22" s="236" t="s">
        <v>146</v>
      </c>
      <c r="B22" s="237">
        <v>6437</v>
      </c>
      <c r="C22" s="237">
        <v>23313</v>
      </c>
      <c r="D22" s="237">
        <v>27521</v>
      </c>
      <c r="E22" s="237">
        <v>41051</v>
      </c>
      <c r="F22" s="238">
        <v>49.162457759529083</v>
      </c>
    </row>
    <row r="23" spans="1:10" ht="15.6" customHeight="1">
      <c r="A23" s="236" t="s">
        <v>165</v>
      </c>
      <c r="B23" s="237">
        <v>0</v>
      </c>
      <c r="C23" s="237">
        <v>0</v>
      </c>
      <c r="D23" s="237">
        <v>4216</v>
      </c>
      <c r="E23" s="237">
        <v>2709</v>
      </c>
      <c r="F23" s="238">
        <v>-35.744781783681219</v>
      </c>
    </row>
    <row r="24" spans="1:10" ht="15.6" customHeight="1">
      <c r="A24" s="236" t="s">
        <v>141</v>
      </c>
      <c r="B24" s="237">
        <v>0</v>
      </c>
      <c r="C24" s="237">
        <v>0</v>
      </c>
      <c r="D24" s="237">
        <v>0</v>
      </c>
      <c r="E24" s="237">
        <v>0</v>
      </c>
      <c r="F24" s="238"/>
    </row>
    <row r="25" spans="1:10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10" ht="15.6" customHeight="1">
      <c r="A26" s="236" t="s">
        <v>152</v>
      </c>
      <c r="B26" s="237">
        <v>0</v>
      </c>
      <c r="C26" s="237">
        <v>0</v>
      </c>
      <c r="D26" s="237">
        <v>0</v>
      </c>
      <c r="E26" s="237">
        <v>0</v>
      </c>
      <c r="F26" s="238"/>
    </row>
    <row r="27" spans="1:10" ht="15.6" customHeight="1">
      <c r="A27" s="236" t="s">
        <v>173</v>
      </c>
      <c r="B27" s="237">
        <v>0</v>
      </c>
      <c r="C27" s="237">
        <v>0</v>
      </c>
      <c r="D27" s="237">
        <v>0</v>
      </c>
      <c r="E27" s="237">
        <v>0</v>
      </c>
      <c r="F27" s="238"/>
    </row>
    <row r="28" spans="1:10" ht="15.6" customHeight="1">
      <c r="A28" s="236" t="s">
        <v>177</v>
      </c>
      <c r="B28" s="237">
        <v>4945</v>
      </c>
      <c r="C28" s="237">
        <v>4120</v>
      </c>
      <c r="D28" s="237">
        <v>9462</v>
      </c>
      <c r="E28" s="237">
        <v>20817</v>
      </c>
      <c r="F28" s="238">
        <v>120.00634115409009</v>
      </c>
    </row>
    <row r="29" spans="1:10" ht="15.6" customHeight="1">
      <c r="A29" s="236" t="s">
        <v>178</v>
      </c>
      <c r="B29" s="237">
        <v>0</v>
      </c>
      <c r="C29" s="237">
        <v>2304</v>
      </c>
      <c r="D29" s="237">
        <v>0</v>
      </c>
      <c r="E29" s="237">
        <v>2304</v>
      </c>
      <c r="F29" s="238"/>
    </row>
    <row r="30" spans="1:10" ht="15.6" customHeight="1">
      <c r="A30" s="236" t="s">
        <v>179</v>
      </c>
      <c r="B30" s="237">
        <v>0</v>
      </c>
      <c r="C30" s="237">
        <v>0</v>
      </c>
      <c r="D30" s="237">
        <v>0</v>
      </c>
      <c r="E30" s="237">
        <v>0</v>
      </c>
      <c r="F30" s="238"/>
    </row>
    <row r="31" spans="1:10" ht="15.6" customHeight="1">
      <c r="A31" s="236" t="s">
        <v>180</v>
      </c>
      <c r="B31" s="237">
        <v>242676</v>
      </c>
      <c r="C31" s="237">
        <v>251785</v>
      </c>
      <c r="D31" s="237">
        <v>406899</v>
      </c>
      <c r="E31" s="237">
        <v>482586</v>
      </c>
      <c r="F31" s="238">
        <v>18.600930452028631</v>
      </c>
    </row>
    <row r="32" spans="1:10" ht="15.6" customHeight="1">
      <c r="A32" s="236" t="s">
        <v>181</v>
      </c>
      <c r="B32" s="237">
        <v>17402</v>
      </c>
      <c r="C32" s="237">
        <v>15519</v>
      </c>
      <c r="D32" s="237">
        <v>40208</v>
      </c>
      <c r="E32" s="237">
        <v>28195</v>
      </c>
      <c r="F32" s="238">
        <v>-29.87713887783525</v>
      </c>
    </row>
    <row r="33" spans="1:6" ht="15.6" customHeight="1">
      <c r="A33" s="236" t="s">
        <v>182</v>
      </c>
      <c r="B33" s="237">
        <v>0</v>
      </c>
      <c r="C33" s="237">
        <v>0</v>
      </c>
      <c r="D33" s="237">
        <v>0</v>
      </c>
      <c r="E33" s="237">
        <v>0</v>
      </c>
    </row>
    <row r="34" spans="1:6" ht="15.6" customHeight="1">
      <c r="A34" s="236" t="s">
        <v>183</v>
      </c>
      <c r="B34" s="237">
        <v>0</v>
      </c>
      <c r="C34" s="237">
        <v>0</v>
      </c>
      <c r="D34" s="237">
        <v>0</v>
      </c>
      <c r="E34" s="237">
        <v>0</v>
      </c>
    </row>
    <row r="35" spans="1:6" ht="15.6" customHeight="1">
      <c r="A35" s="240" t="s">
        <v>153</v>
      </c>
      <c r="B35" s="241">
        <f>SUM(B7:B34)</f>
        <v>2040035</v>
      </c>
      <c r="C35" s="241">
        <f>SUM(C7:C34)</f>
        <v>1514085</v>
      </c>
      <c r="D35" s="241">
        <f>SUM(D7:D34)</f>
        <v>4038100</v>
      </c>
      <c r="E35" s="241">
        <f>SUM(E7:E34)</f>
        <v>3184651</v>
      </c>
      <c r="F35" s="242">
        <f>E35*100/D35-100</f>
        <v>-21.134914935241824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6" priority="1">
      <formula>MOD(ROW(),2)=0</formula>
    </cfRule>
  </conditionalFormatting>
  <conditionalFormatting sqref="F7:F35">
    <cfRule type="expression" dxfId="5" priority="2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C9BB-EFC1-4C7E-ADF3-C287D46D1D0A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194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43707</v>
      </c>
      <c r="C7" s="237">
        <v>46232</v>
      </c>
      <c r="D7" s="237">
        <v>66899</v>
      </c>
      <c r="E7" s="237">
        <v>96682</v>
      </c>
      <c r="F7" s="238">
        <v>44.519350065023389</v>
      </c>
      <c r="G7" s="6"/>
    </row>
    <row r="8" spans="1:14" s="33" customFormat="1" ht="15.6" customHeight="1">
      <c r="A8" s="236" t="s">
        <v>11</v>
      </c>
      <c r="B8" s="237">
        <v>121272</v>
      </c>
      <c r="C8" s="237">
        <v>50774</v>
      </c>
      <c r="D8" s="237">
        <v>170970</v>
      </c>
      <c r="E8" s="237">
        <v>50774</v>
      </c>
      <c r="F8" s="238">
        <v>-70.30239223255542</v>
      </c>
      <c r="G8" s="239"/>
    </row>
    <row r="9" spans="1:14" ht="15.6" customHeight="1">
      <c r="A9" s="236" t="s">
        <v>8</v>
      </c>
      <c r="B9" s="237">
        <v>190889</v>
      </c>
      <c r="C9" s="237">
        <v>384042</v>
      </c>
      <c r="D9" s="237">
        <v>376846</v>
      </c>
      <c r="E9" s="237">
        <v>508381</v>
      </c>
      <c r="F9" s="238">
        <v>34.904178364636998</v>
      </c>
      <c r="G9" s="6"/>
    </row>
    <row r="10" spans="1:14" ht="15.6" customHeight="1">
      <c r="A10" s="236" t="s">
        <v>10</v>
      </c>
      <c r="B10" s="237">
        <v>40686</v>
      </c>
      <c r="C10" s="237">
        <v>125028</v>
      </c>
      <c r="D10" s="237">
        <v>91619</v>
      </c>
      <c r="E10" s="237">
        <v>231545</v>
      </c>
      <c r="F10" s="238">
        <v>152.7259629552822</v>
      </c>
    </row>
    <row r="11" spans="1:14" ht="15.6" customHeight="1">
      <c r="A11" s="236" t="s">
        <v>9</v>
      </c>
      <c r="B11" s="237">
        <v>0</v>
      </c>
      <c r="C11" s="237">
        <v>5140</v>
      </c>
      <c r="D11" s="237">
        <v>0</v>
      </c>
      <c r="E11" s="237">
        <v>5140</v>
      </c>
      <c r="F11" s="238"/>
    </row>
    <row r="12" spans="1:14" ht="15.6" customHeight="1">
      <c r="A12" s="236" t="s">
        <v>6</v>
      </c>
      <c r="B12" s="237">
        <v>24586</v>
      </c>
      <c r="C12" s="237">
        <v>40251</v>
      </c>
      <c r="D12" s="237">
        <v>87973</v>
      </c>
      <c r="E12" s="237">
        <v>129757</v>
      </c>
      <c r="F12" s="238">
        <v>47.496390938128741</v>
      </c>
    </row>
    <row r="13" spans="1:14" ht="15.6" customHeight="1">
      <c r="A13" s="236" t="s">
        <v>175</v>
      </c>
      <c r="B13" s="237">
        <v>0</v>
      </c>
      <c r="C13" s="237">
        <v>0</v>
      </c>
      <c r="D13" s="237">
        <v>0</v>
      </c>
      <c r="E13" s="237">
        <v>0</v>
      </c>
      <c r="F13" s="238"/>
    </row>
    <row r="14" spans="1:14" ht="15.6" customHeight="1">
      <c r="A14" s="236" t="s">
        <v>148</v>
      </c>
      <c r="B14" s="237">
        <v>145177</v>
      </c>
      <c r="C14" s="237">
        <v>81611</v>
      </c>
      <c r="D14" s="237">
        <v>221518</v>
      </c>
      <c r="E14" s="237">
        <v>171265</v>
      </c>
      <c r="F14" s="238">
        <v>-22.685741113588961</v>
      </c>
    </row>
    <row r="15" spans="1:14" ht="15.6" customHeight="1">
      <c r="A15" s="236" t="s">
        <v>145</v>
      </c>
      <c r="B15" s="237">
        <v>75180</v>
      </c>
      <c r="C15" s="237">
        <v>139317</v>
      </c>
      <c r="D15" s="237">
        <v>188016</v>
      </c>
      <c r="E15" s="237">
        <v>326944</v>
      </c>
      <c r="F15" s="238">
        <v>73.89158369500467</v>
      </c>
    </row>
    <row r="16" spans="1:14" ht="15.6" customHeight="1">
      <c r="A16" s="236" t="s">
        <v>144</v>
      </c>
      <c r="B16" s="237">
        <v>270187</v>
      </c>
      <c r="C16" s="237">
        <v>166902</v>
      </c>
      <c r="D16" s="237">
        <v>492976</v>
      </c>
      <c r="E16" s="237">
        <v>333468</v>
      </c>
      <c r="F16" s="238">
        <v>-32.356139041251502</v>
      </c>
      <c r="G16" s="1"/>
    </row>
    <row r="17" spans="1:7" ht="15.6" customHeight="1">
      <c r="A17" s="236" t="s">
        <v>150</v>
      </c>
      <c r="B17" s="237">
        <v>86667</v>
      </c>
      <c r="C17" s="237">
        <v>102820</v>
      </c>
      <c r="D17" s="237">
        <v>190082</v>
      </c>
      <c r="E17" s="237">
        <v>189417</v>
      </c>
      <c r="F17" s="238">
        <v>-0.34984901253143619</v>
      </c>
      <c r="G17" s="2"/>
    </row>
    <row r="18" spans="1:7" ht="15.6" customHeight="1">
      <c r="A18" s="236" t="s">
        <v>147</v>
      </c>
      <c r="B18" s="237">
        <v>0</v>
      </c>
      <c r="C18" s="237">
        <v>0</v>
      </c>
      <c r="D18" s="237">
        <v>0</v>
      </c>
      <c r="E18" s="237">
        <v>0</v>
      </c>
      <c r="F18" s="238"/>
    </row>
    <row r="19" spans="1:7" ht="15.6" customHeight="1">
      <c r="A19" s="236" t="s">
        <v>143</v>
      </c>
      <c r="B19" s="237">
        <v>66321</v>
      </c>
      <c r="C19" s="237">
        <v>90284</v>
      </c>
      <c r="D19" s="237">
        <v>120710</v>
      </c>
      <c r="E19" s="237">
        <v>151588</v>
      </c>
      <c r="F19" s="238">
        <v>25.580316460939439</v>
      </c>
    </row>
    <row r="20" spans="1:7" ht="15.6" customHeight="1">
      <c r="A20" s="236" t="s">
        <v>142</v>
      </c>
      <c r="B20" s="237">
        <v>151616</v>
      </c>
      <c r="C20" s="237">
        <v>163145</v>
      </c>
      <c r="D20" s="237">
        <v>361282</v>
      </c>
      <c r="E20" s="237">
        <v>394049</v>
      </c>
      <c r="F20" s="238">
        <v>9.0696464257837306</v>
      </c>
    </row>
    <row r="21" spans="1:7" ht="15.6" customHeight="1">
      <c r="A21" s="236" t="s">
        <v>149</v>
      </c>
      <c r="B21" s="237">
        <v>124753</v>
      </c>
      <c r="C21" s="237">
        <v>168623</v>
      </c>
      <c r="D21" s="237">
        <v>258164</v>
      </c>
      <c r="E21" s="237">
        <v>322834</v>
      </c>
      <c r="F21" s="238">
        <v>25.049968237244538</v>
      </c>
    </row>
    <row r="22" spans="1:7" ht="15.6" customHeight="1">
      <c r="A22" s="236" t="s">
        <v>146</v>
      </c>
      <c r="B22" s="237">
        <v>183</v>
      </c>
      <c r="C22" s="237">
        <v>3</v>
      </c>
      <c r="D22" s="237">
        <v>191</v>
      </c>
      <c r="E22" s="237">
        <v>3</v>
      </c>
      <c r="F22" s="238">
        <v>-98.429319371727743</v>
      </c>
    </row>
    <row r="23" spans="1:7" ht="15.6" customHeight="1">
      <c r="A23" s="236" t="s">
        <v>165</v>
      </c>
      <c r="B23" s="237">
        <v>16613</v>
      </c>
      <c r="C23" s="237">
        <v>24267</v>
      </c>
      <c r="D23" s="237">
        <v>38138</v>
      </c>
      <c r="E23" s="237">
        <v>35827</v>
      </c>
      <c r="F23" s="238">
        <v>-6.0595731291625148</v>
      </c>
    </row>
    <row r="24" spans="1:7" ht="15.6" customHeight="1">
      <c r="A24" s="236" t="s">
        <v>141</v>
      </c>
      <c r="B24" s="237">
        <v>2904</v>
      </c>
      <c r="C24" s="237">
        <v>2596</v>
      </c>
      <c r="D24" s="237">
        <v>2904</v>
      </c>
      <c r="E24" s="237">
        <v>2596</v>
      </c>
      <c r="F24" s="238">
        <v>-10.606060606060611</v>
      </c>
    </row>
    <row r="25" spans="1:7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7" ht="15.6" customHeight="1">
      <c r="A26" s="236" t="s">
        <v>152</v>
      </c>
      <c r="B26" s="237">
        <v>65115</v>
      </c>
      <c r="C26" s="237">
        <v>25973</v>
      </c>
      <c r="D26" s="237">
        <v>102489</v>
      </c>
      <c r="E26" s="237">
        <v>41992</v>
      </c>
      <c r="F26" s="238">
        <v>-59.02779810516251</v>
      </c>
    </row>
    <row r="27" spans="1:7" ht="15.6" customHeight="1">
      <c r="A27" s="236" t="s">
        <v>173</v>
      </c>
      <c r="B27" s="237">
        <v>2000</v>
      </c>
      <c r="C27" s="237">
        <v>5828</v>
      </c>
      <c r="D27" s="237">
        <v>4000</v>
      </c>
      <c r="E27" s="237">
        <v>5828</v>
      </c>
      <c r="F27" s="238">
        <v>45.699999999999989</v>
      </c>
    </row>
    <row r="28" spans="1:7" ht="15.6" customHeight="1">
      <c r="A28" s="236" t="s">
        <v>177</v>
      </c>
      <c r="B28" s="237">
        <v>0</v>
      </c>
      <c r="C28" s="237">
        <v>491</v>
      </c>
      <c r="D28" s="237">
        <v>0</v>
      </c>
      <c r="E28" s="237">
        <v>1383</v>
      </c>
      <c r="F28" s="238"/>
    </row>
    <row r="29" spans="1:7" ht="15.6" customHeight="1">
      <c r="A29" s="236" t="s">
        <v>178</v>
      </c>
      <c r="B29" s="237">
        <v>64172</v>
      </c>
      <c r="C29" s="237">
        <v>149796</v>
      </c>
      <c r="D29" s="237">
        <v>149458</v>
      </c>
      <c r="E29" s="237">
        <v>188942</v>
      </c>
      <c r="F29" s="238">
        <v>26.418124155281081</v>
      </c>
    </row>
    <row r="30" spans="1:7" ht="15.6" customHeight="1">
      <c r="A30" s="236" t="s">
        <v>179</v>
      </c>
      <c r="B30" s="237">
        <v>35964</v>
      </c>
      <c r="C30" s="237">
        <v>37706</v>
      </c>
      <c r="D30" s="237">
        <v>68925</v>
      </c>
      <c r="E30" s="237">
        <v>78914</v>
      </c>
      <c r="F30" s="238">
        <v>14.492564381574169</v>
      </c>
    </row>
    <row r="31" spans="1:7" ht="15.6" customHeight="1">
      <c r="A31" s="236" t="s">
        <v>180</v>
      </c>
      <c r="B31" s="237">
        <v>416</v>
      </c>
      <c r="C31" s="237">
        <v>5311</v>
      </c>
      <c r="D31" s="237">
        <v>416</v>
      </c>
      <c r="E31" s="237">
        <v>11996</v>
      </c>
      <c r="F31" s="238">
        <v>2783.6538461538462</v>
      </c>
    </row>
    <row r="32" spans="1:7" ht="15.6" customHeight="1">
      <c r="A32" s="236" t="s">
        <v>181</v>
      </c>
      <c r="B32" s="237">
        <v>40667</v>
      </c>
      <c r="C32" s="237">
        <v>53502</v>
      </c>
      <c r="D32" s="237">
        <v>90407</v>
      </c>
      <c r="E32" s="237">
        <v>115098</v>
      </c>
      <c r="F32" s="238">
        <v>27.310938312298831</v>
      </c>
    </row>
    <row r="33" spans="1:6" ht="15.6" customHeight="1">
      <c r="A33" s="236" t="s">
        <v>182</v>
      </c>
      <c r="B33" s="237">
        <v>0</v>
      </c>
      <c r="C33" s="237">
        <v>0</v>
      </c>
      <c r="D33" s="237">
        <v>0</v>
      </c>
      <c r="E33" s="237">
        <v>0</v>
      </c>
    </row>
    <row r="34" spans="1:6" ht="15.6" customHeight="1">
      <c r="A34" s="236" t="s">
        <v>183</v>
      </c>
      <c r="B34" s="237">
        <v>0</v>
      </c>
      <c r="C34" s="237">
        <v>6203</v>
      </c>
      <c r="D34" s="237">
        <v>0</v>
      </c>
      <c r="E34" s="237">
        <v>9617</v>
      </c>
    </row>
    <row r="35" spans="1:6" ht="15.6" customHeight="1">
      <c r="A35" s="240" t="s">
        <v>153</v>
      </c>
      <c r="B35" s="241">
        <f>SUM(B7:B34)</f>
        <v>1569075</v>
      </c>
      <c r="C35" s="241">
        <f>SUM(C7:C34)</f>
        <v>1875845</v>
      </c>
      <c r="D35" s="241">
        <f>SUM(D7:D34)</f>
        <v>3083983</v>
      </c>
      <c r="E35" s="241">
        <f>SUM(E7:E34)</f>
        <v>3404040</v>
      </c>
      <c r="F35" s="242">
        <f>E35*100/D35-100</f>
        <v>10.378040345877395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7 F8:F32 A8:E34">
    <cfRule type="expression" dxfId="4" priority="2">
      <formula>MOD(ROW(),2)=0</formula>
    </cfRule>
  </conditionalFormatting>
  <conditionalFormatting sqref="F7:F32">
    <cfRule type="expression" dxfId="3" priority="1">
      <formula>F7&lt;0</formula>
    </cfRule>
  </conditionalFormatting>
  <conditionalFormatting sqref="F35">
    <cfRule type="expression" dxfId="2" priority="3">
      <formula>F35&lt;0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F0B6-A79E-43E5-B639-4979C5963A70}">
  <sheetPr>
    <pageSetUpPr fitToPage="1"/>
  </sheetPr>
  <dimension ref="A1:N36"/>
  <sheetViews>
    <sheetView workbookViewId="0"/>
  </sheetViews>
  <sheetFormatPr baseColWidth="10" defaultColWidth="8.85546875" defaultRowHeight="15.6" customHeight="1"/>
  <cols>
    <col min="1" max="1" width="23.28515625" customWidth="1"/>
    <col min="2" max="3" width="12.42578125" customWidth="1"/>
    <col min="4" max="4" width="11.5703125" customWidth="1"/>
    <col min="5" max="5" width="11.42578125" customWidth="1"/>
    <col min="6" max="6" width="7.140625" customWidth="1"/>
    <col min="7" max="15" width="11.42578125" customWidth="1"/>
  </cols>
  <sheetData>
    <row r="1" spans="1:14" ht="19.149999999999999" customHeight="1">
      <c r="A1" s="32" t="s">
        <v>195</v>
      </c>
      <c r="E1" s="5"/>
      <c r="H1" s="4"/>
      <c r="I1" s="4"/>
      <c r="J1" s="4"/>
      <c r="K1" s="4"/>
      <c r="L1" s="4"/>
      <c r="M1" s="4"/>
    </row>
    <row r="2" spans="1:14" ht="15.6" customHeight="1">
      <c r="H2" s="3"/>
      <c r="I2" s="3"/>
      <c r="J2" s="3"/>
      <c r="K2" s="3"/>
      <c r="L2" s="3"/>
      <c r="M2" s="3"/>
    </row>
    <row r="3" spans="1:14" ht="15.6" customHeight="1">
      <c r="H3" s="3"/>
      <c r="I3" s="3"/>
      <c r="J3" s="3"/>
      <c r="K3" s="3"/>
      <c r="L3" s="3"/>
      <c r="M3" s="3"/>
    </row>
    <row r="4" spans="1:14" ht="15.6" customHeight="1">
      <c r="A4" s="31" t="s">
        <v>51</v>
      </c>
    </row>
    <row r="5" spans="1:14" ht="15.6" customHeight="1">
      <c r="A5" s="233" t="s">
        <v>1</v>
      </c>
      <c r="B5" s="234" t="s">
        <v>176</v>
      </c>
      <c r="C5" s="234"/>
      <c r="D5" s="234" t="s">
        <v>0</v>
      </c>
      <c r="E5" s="234"/>
      <c r="F5" s="234"/>
      <c r="N5" s="74" t="s">
        <v>185</v>
      </c>
    </row>
    <row r="6" spans="1:14" ht="15.6" customHeight="1">
      <c r="A6" s="233"/>
      <c r="B6" s="235">
        <v>2024</v>
      </c>
      <c r="C6" s="235">
        <v>2025</v>
      </c>
      <c r="D6" s="235">
        <v>2024</v>
      </c>
      <c r="E6" s="235">
        <v>2025</v>
      </c>
      <c r="F6" s="154" t="s">
        <v>186</v>
      </c>
    </row>
    <row r="7" spans="1:14" ht="15.6" customHeight="1">
      <c r="A7" s="236" t="s">
        <v>18</v>
      </c>
      <c r="B7" s="237">
        <v>3147</v>
      </c>
      <c r="C7" s="237">
        <v>6554</v>
      </c>
      <c r="D7" s="237">
        <v>8239</v>
      </c>
      <c r="E7" s="237">
        <v>9564</v>
      </c>
      <c r="F7" s="238">
        <v>16.082048792329161</v>
      </c>
      <c r="G7" s="6"/>
    </row>
    <row r="8" spans="1:14" s="33" customFormat="1" ht="15.6" customHeight="1">
      <c r="A8" s="236" t="s">
        <v>11</v>
      </c>
      <c r="B8" s="237">
        <v>3789</v>
      </c>
      <c r="C8" s="237">
        <v>9599</v>
      </c>
      <c r="D8" s="237">
        <v>6321</v>
      </c>
      <c r="E8" s="237">
        <v>17112</v>
      </c>
      <c r="F8" s="238">
        <v>170.7166587565259</v>
      </c>
    </row>
    <row r="9" spans="1:14" ht="15.6" customHeight="1">
      <c r="A9" s="236" t="s">
        <v>8</v>
      </c>
      <c r="B9" s="237">
        <v>26364</v>
      </c>
      <c r="C9" s="237">
        <v>43733</v>
      </c>
      <c r="D9" s="237">
        <v>51985</v>
      </c>
      <c r="E9" s="237">
        <v>80915</v>
      </c>
      <c r="F9" s="238">
        <v>55.650668462056359</v>
      </c>
      <c r="G9" s="6"/>
    </row>
    <row r="10" spans="1:14" ht="15.6" customHeight="1">
      <c r="A10" s="236" t="s">
        <v>10</v>
      </c>
      <c r="B10" s="237">
        <v>51039</v>
      </c>
      <c r="C10" s="237">
        <v>111972</v>
      </c>
      <c r="D10" s="237">
        <v>113790</v>
      </c>
      <c r="E10" s="237">
        <v>204461</v>
      </c>
      <c r="F10" s="238">
        <v>79.682748923455478</v>
      </c>
    </row>
    <row r="11" spans="1:14" ht="15.6" customHeight="1">
      <c r="A11" s="236" t="s">
        <v>9</v>
      </c>
      <c r="B11" s="237">
        <v>431216</v>
      </c>
      <c r="C11" s="237">
        <v>484316</v>
      </c>
      <c r="D11" s="237">
        <v>811432</v>
      </c>
      <c r="E11" s="237">
        <v>908880</v>
      </c>
      <c r="F11" s="238">
        <v>12.009385875834329</v>
      </c>
    </row>
    <row r="12" spans="1:14" ht="15.6" customHeight="1">
      <c r="A12" s="236" t="s">
        <v>6</v>
      </c>
      <c r="B12" s="237">
        <v>16476</v>
      </c>
      <c r="C12" s="237">
        <v>16911</v>
      </c>
      <c r="D12" s="237">
        <v>32752</v>
      </c>
      <c r="E12" s="237">
        <v>34906</v>
      </c>
      <c r="F12" s="238">
        <v>6.576697606253048</v>
      </c>
    </row>
    <row r="13" spans="1:14" ht="15.6" customHeight="1">
      <c r="A13" s="236" t="s">
        <v>175</v>
      </c>
      <c r="B13" s="237">
        <v>426</v>
      </c>
      <c r="C13" s="237">
        <v>79</v>
      </c>
      <c r="D13" s="237">
        <v>745</v>
      </c>
      <c r="E13" s="237">
        <v>732</v>
      </c>
      <c r="F13" s="238">
        <v>-1.744966442953015</v>
      </c>
    </row>
    <row r="14" spans="1:14" ht="15.6" customHeight="1">
      <c r="A14" s="236" t="s">
        <v>148</v>
      </c>
      <c r="B14" s="237">
        <v>773889</v>
      </c>
      <c r="C14" s="237">
        <v>832392</v>
      </c>
      <c r="D14" s="237">
        <v>1465047</v>
      </c>
      <c r="E14" s="237">
        <v>1565603</v>
      </c>
      <c r="F14" s="238">
        <v>6.8636705853122777</v>
      </c>
    </row>
    <row r="15" spans="1:14" ht="15.6" customHeight="1">
      <c r="A15" s="236" t="s">
        <v>145</v>
      </c>
      <c r="B15" s="237">
        <v>231737</v>
      </c>
      <c r="C15" s="237">
        <v>251229</v>
      </c>
      <c r="D15" s="237">
        <v>455966</v>
      </c>
      <c r="E15" s="237">
        <v>466868</v>
      </c>
      <c r="F15" s="238">
        <v>2.3909677475952118</v>
      </c>
    </row>
    <row r="16" spans="1:14" ht="15.6" customHeight="1">
      <c r="A16" s="236" t="s">
        <v>144</v>
      </c>
      <c r="B16" s="237">
        <v>24676</v>
      </c>
      <c r="C16" s="237">
        <v>24821</v>
      </c>
      <c r="D16" s="237">
        <v>45419</v>
      </c>
      <c r="E16" s="237">
        <v>55766</v>
      </c>
      <c r="F16" s="238">
        <v>22.78121491005966</v>
      </c>
      <c r="G16" s="1"/>
    </row>
    <row r="17" spans="1:8" ht="15.6" customHeight="1">
      <c r="A17" s="236" t="s">
        <v>150</v>
      </c>
      <c r="B17" s="237">
        <v>53539</v>
      </c>
      <c r="C17" s="237">
        <v>64094</v>
      </c>
      <c r="D17" s="237">
        <v>94139</v>
      </c>
      <c r="E17" s="237">
        <v>128190</v>
      </c>
      <c r="F17" s="238">
        <v>36.170981208638302</v>
      </c>
      <c r="G17" s="2"/>
    </row>
    <row r="18" spans="1:8" ht="15.6" customHeight="1">
      <c r="A18" s="236" t="s">
        <v>147</v>
      </c>
      <c r="B18" s="237">
        <v>0</v>
      </c>
      <c r="C18" s="237">
        <v>39</v>
      </c>
      <c r="D18" s="237">
        <v>0</v>
      </c>
      <c r="E18" s="237">
        <v>39</v>
      </c>
      <c r="F18" s="238"/>
    </row>
    <row r="19" spans="1:8" ht="15.6" customHeight="1">
      <c r="A19" s="236" t="s">
        <v>143</v>
      </c>
      <c r="B19" s="237">
        <v>25965</v>
      </c>
      <c r="C19" s="237">
        <v>40706</v>
      </c>
      <c r="D19" s="237">
        <v>71546</v>
      </c>
      <c r="E19" s="237">
        <v>85371</v>
      </c>
      <c r="F19" s="238">
        <v>19.323232605596399</v>
      </c>
      <c r="H19" s="248"/>
    </row>
    <row r="20" spans="1:8" ht="15.6" customHeight="1">
      <c r="A20" s="236" t="s">
        <v>142</v>
      </c>
      <c r="B20" s="237">
        <v>56337</v>
      </c>
      <c r="C20" s="237">
        <v>78405</v>
      </c>
      <c r="D20" s="237">
        <v>107981</v>
      </c>
      <c r="E20" s="237">
        <v>134449</v>
      </c>
      <c r="F20" s="238">
        <v>24.51171965438364</v>
      </c>
    </row>
    <row r="21" spans="1:8" ht="15.6" customHeight="1">
      <c r="A21" s="236" t="s">
        <v>149</v>
      </c>
      <c r="B21" s="237">
        <v>13062</v>
      </c>
      <c r="C21" s="237">
        <v>11061</v>
      </c>
      <c r="D21" s="237">
        <v>35420</v>
      </c>
      <c r="E21" s="237">
        <v>37288</v>
      </c>
      <c r="F21" s="238">
        <v>5.273856578204402</v>
      </c>
    </row>
    <row r="22" spans="1:8" ht="15.6" customHeight="1">
      <c r="A22" s="236" t="s">
        <v>146</v>
      </c>
      <c r="B22" s="237">
        <v>18520</v>
      </c>
      <c r="C22" s="237">
        <v>15412</v>
      </c>
      <c r="D22" s="237">
        <v>34891</v>
      </c>
      <c r="E22" s="237">
        <v>35190</v>
      </c>
      <c r="F22" s="238">
        <v>0.85695451549109691</v>
      </c>
    </row>
    <row r="23" spans="1:8" ht="15.6" customHeight="1">
      <c r="A23" s="236" t="s">
        <v>165</v>
      </c>
      <c r="B23" s="237">
        <v>16793</v>
      </c>
      <c r="C23" s="237">
        <v>9621</v>
      </c>
      <c r="D23" s="237">
        <v>31370</v>
      </c>
      <c r="E23" s="237">
        <v>20221</v>
      </c>
      <c r="F23" s="238">
        <v>-35.540325151418557</v>
      </c>
    </row>
    <row r="24" spans="1:8" ht="15.6" customHeight="1">
      <c r="A24" s="236" t="s">
        <v>141</v>
      </c>
      <c r="B24" s="237">
        <v>53890</v>
      </c>
      <c r="C24" s="237">
        <v>41116</v>
      </c>
      <c r="D24" s="237">
        <v>107594</v>
      </c>
      <c r="E24" s="237">
        <v>88245</v>
      </c>
      <c r="F24" s="238">
        <v>-17.98334479617823</v>
      </c>
    </row>
    <row r="25" spans="1:8" ht="15.6" customHeight="1">
      <c r="A25" s="236" t="s">
        <v>140</v>
      </c>
      <c r="B25" s="237">
        <v>0</v>
      </c>
      <c r="C25" s="237">
        <v>0</v>
      </c>
      <c r="D25" s="237">
        <v>0</v>
      </c>
      <c r="E25" s="237">
        <v>0</v>
      </c>
      <c r="F25" s="238"/>
    </row>
    <row r="26" spans="1:8" ht="15.6" customHeight="1">
      <c r="A26" s="236" t="s">
        <v>152</v>
      </c>
      <c r="B26" s="237">
        <v>4689</v>
      </c>
      <c r="C26" s="237">
        <v>7579</v>
      </c>
      <c r="D26" s="237">
        <v>8852</v>
      </c>
      <c r="E26" s="237">
        <v>13424</v>
      </c>
      <c r="F26" s="238">
        <v>51.649344780840487</v>
      </c>
    </row>
    <row r="27" spans="1:8" ht="15.6" customHeight="1">
      <c r="A27" s="236" t="s">
        <v>173</v>
      </c>
      <c r="B27" s="237">
        <v>115807</v>
      </c>
      <c r="C27" s="237">
        <v>91138</v>
      </c>
      <c r="D27" s="237">
        <v>168340</v>
      </c>
      <c r="E27" s="237">
        <v>138548</v>
      </c>
      <c r="F27" s="238">
        <v>-17.697516930022569</v>
      </c>
    </row>
    <row r="28" spans="1:8" ht="15.6" customHeight="1">
      <c r="A28" s="236" t="s">
        <v>177</v>
      </c>
      <c r="B28" s="237">
        <v>7603</v>
      </c>
      <c r="C28" s="237">
        <v>9611</v>
      </c>
      <c r="D28" s="237">
        <v>22066</v>
      </c>
      <c r="E28" s="237">
        <v>22364</v>
      </c>
      <c r="F28" s="238">
        <v>1.3504939726275751</v>
      </c>
    </row>
    <row r="29" spans="1:8" ht="15.6" customHeight="1">
      <c r="A29" s="236" t="s">
        <v>178</v>
      </c>
      <c r="B29" s="237">
        <v>118695</v>
      </c>
      <c r="C29" s="237">
        <v>136433</v>
      </c>
      <c r="D29" s="237">
        <v>227420</v>
      </c>
      <c r="E29" s="237">
        <v>230136</v>
      </c>
      <c r="F29" s="238">
        <v>1.194266115557113</v>
      </c>
    </row>
    <row r="30" spans="1:8" ht="15.6" customHeight="1">
      <c r="A30" s="236" t="s">
        <v>179</v>
      </c>
      <c r="B30" s="237">
        <v>14354</v>
      </c>
      <c r="C30" s="237">
        <v>41214</v>
      </c>
      <c r="D30" s="237">
        <v>36414</v>
      </c>
      <c r="E30" s="237">
        <v>52588</v>
      </c>
      <c r="F30" s="238">
        <v>44.41698247926621</v>
      </c>
    </row>
    <row r="31" spans="1:8" ht="15.6" customHeight="1">
      <c r="A31" s="236" t="s">
        <v>180</v>
      </c>
      <c r="B31" s="237">
        <v>35212</v>
      </c>
      <c r="C31" s="237">
        <v>52548</v>
      </c>
      <c r="D31" s="237">
        <v>78577</v>
      </c>
      <c r="E31" s="237">
        <v>105059</v>
      </c>
      <c r="F31" s="238">
        <v>33.701973860035373</v>
      </c>
    </row>
    <row r="32" spans="1:8" ht="15.6" customHeight="1">
      <c r="A32" s="236" t="s">
        <v>181</v>
      </c>
      <c r="B32" s="237">
        <v>1135405</v>
      </c>
      <c r="C32" s="237">
        <v>1135533</v>
      </c>
      <c r="D32" s="237">
        <v>2076720</v>
      </c>
      <c r="E32" s="237">
        <v>2181002</v>
      </c>
      <c r="F32" s="238">
        <v>5.0214761739666329</v>
      </c>
    </row>
    <row r="33" spans="1:6" ht="15.6" customHeight="1">
      <c r="A33" s="236" t="s">
        <v>182</v>
      </c>
      <c r="B33" s="237">
        <v>176307</v>
      </c>
      <c r="C33" s="237">
        <v>173254</v>
      </c>
      <c r="D33" s="237">
        <v>314382</v>
      </c>
      <c r="E33" s="237">
        <v>279358</v>
      </c>
      <c r="F33" s="238">
        <v>-11.14058692927712</v>
      </c>
    </row>
    <row r="34" spans="1:6" ht="15.6" customHeight="1">
      <c r="A34" s="236" t="s">
        <v>183</v>
      </c>
      <c r="B34" s="237">
        <v>21065</v>
      </c>
      <c r="C34" s="237">
        <v>15679</v>
      </c>
      <c r="D34" s="237">
        <v>42639</v>
      </c>
      <c r="E34" s="237">
        <v>42028</v>
      </c>
      <c r="F34" s="238">
        <v>-1.432960435282254</v>
      </c>
    </row>
    <row r="35" spans="1:6" ht="15.6" customHeight="1">
      <c r="A35" s="240" t="s">
        <v>153</v>
      </c>
      <c r="B35" s="241">
        <f>SUM(B7:B34)</f>
        <v>3430002</v>
      </c>
      <c r="C35" s="241">
        <f>SUM(C7:C34)</f>
        <v>3705049</v>
      </c>
      <c r="D35" s="241">
        <f>SUM(D7:D34)</f>
        <v>6450047</v>
      </c>
      <c r="E35" s="241">
        <f>SUM(E7:E34)</f>
        <v>6938307</v>
      </c>
      <c r="F35" s="242">
        <f>E35*100/D35-100</f>
        <v>7.5698673203466598</v>
      </c>
    </row>
    <row r="36" spans="1:6" ht="15.6" customHeight="1">
      <c r="A36" s="46" t="s">
        <v>192</v>
      </c>
    </row>
  </sheetData>
  <mergeCells count="3">
    <mergeCell ref="A5:A6"/>
    <mergeCell ref="B5:C5"/>
    <mergeCell ref="D5:F5"/>
  </mergeCells>
  <conditionalFormatting sqref="A7:F34">
    <cfRule type="expression" dxfId="1" priority="2">
      <formula>MOD(ROW(),2)=0</formula>
    </cfRule>
  </conditionalFormatting>
  <conditionalFormatting sqref="F7:F35">
    <cfRule type="expression" dxfId="0" priority="1">
      <formula>F7&lt;0</formula>
    </cfRule>
  </conditionalFormatting>
  <pageMargins left="0.62992125984252001" right="0.23622047244094499" top="0.78740157480314998" bottom="0.23622047244094499" header="0.31496062992126" footer="0.15748031496063"/>
  <pageSetup paperSize="9" scale="81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A1A5-979F-48BC-8326-FD1DF5ADB654}">
  <sheetPr>
    <pageSetUpPr fitToPage="1"/>
  </sheetPr>
  <dimension ref="A1:K51"/>
  <sheetViews>
    <sheetView zoomScale="80" zoomScaleNormal="80" workbookViewId="0"/>
  </sheetViews>
  <sheetFormatPr baseColWidth="10" defaultColWidth="11.42578125" defaultRowHeight="15"/>
  <cols>
    <col min="1" max="1" width="32.85546875" customWidth="1"/>
    <col min="2" max="2" width="18.7109375" customWidth="1"/>
    <col min="3" max="3" width="22.5703125" customWidth="1"/>
    <col min="4" max="5" width="15.42578125" customWidth="1"/>
    <col min="6" max="6" width="15.5703125" customWidth="1"/>
    <col min="7" max="10" width="15.42578125" customWidth="1"/>
    <col min="11" max="11" width="11.85546875" customWidth="1"/>
  </cols>
  <sheetData>
    <row r="1" spans="1:11">
      <c r="A1" s="15"/>
      <c r="B1" s="16"/>
      <c r="C1" s="16"/>
      <c r="D1" s="17"/>
      <c r="E1" s="18"/>
      <c r="F1" s="17"/>
      <c r="H1" s="19"/>
      <c r="J1" s="19"/>
      <c r="K1" s="19"/>
    </row>
    <row r="2" spans="1:11">
      <c r="A2" s="20"/>
      <c r="B2" s="17"/>
      <c r="C2" s="21"/>
      <c r="D2" s="17"/>
      <c r="E2" s="20"/>
      <c r="F2" s="17"/>
      <c r="G2" s="22"/>
      <c r="H2" s="17"/>
      <c r="I2" s="22"/>
      <c r="J2" s="17"/>
      <c r="K2" s="17"/>
    </row>
    <row r="3" spans="1:11">
      <c r="A3" s="20"/>
      <c r="B3" s="16"/>
      <c r="C3" s="21"/>
      <c r="D3" s="17"/>
      <c r="E3" s="22"/>
      <c r="F3" s="17"/>
      <c r="G3" s="22"/>
      <c r="H3" s="17"/>
      <c r="I3" s="22"/>
      <c r="J3" s="17"/>
      <c r="K3" s="17"/>
    </row>
    <row r="4" spans="1:11">
      <c r="A4" s="20"/>
      <c r="B4" s="17"/>
      <c r="C4" s="21"/>
      <c r="D4" s="19"/>
      <c r="E4" s="23"/>
      <c r="F4" s="17"/>
      <c r="G4" s="23"/>
      <c r="H4" s="19"/>
      <c r="I4" s="23"/>
      <c r="J4" s="19"/>
      <c r="K4" s="19"/>
    </row>
    <row r="5" spans="1:11">
      <c r="A5" s="20"/>
      <c r="B5" s="17"/>
      <c r="C5" s="24"/>
      <c r="D5" s="17"/>
      <c r="E5" s="22"/>
      <c r="F5" s="17"/>
      <c r="G5" s="22"/>
      <c r="H5" s="17"/>
      <c r="I5" s="22"/>
      <c r="J5" s="17"/>
      <c r="K5" s="17"/>
    </row>
    <row r="6" spans="1:11">
      <c r="A6" s="20"/>
      <c r="B6" s="17"/>
      <c r="C6" s="6"/>
      <c r="D6" s="17"/>
      <c r="E6" s="22"/>
      <c r="F6" s="17"/>
      <c r="G6" s="22"/>
      <c r="H6" s="17"/>
      <c r="I6" s="22"/>
      <c r="J6" s="17"/>
      <c r="K6" s="17"/>
    </row>
    <row r="7" spans="1:11">
      <c r="A7" s="20"/>
      <c r="B7" s="17"/>
      <c r="C7" s="21"/>
      <c r="D7" s="17"/>
      <c r="E7" s="21"/>
      <c r="F7" s="17"/>
      <c r="G7" s="22"/>
      <c r="H7" s="17"/>
      <c r="I7" s="22"/>
      <c r="J7" s="17"/>
      <c r="K7" s="17"/>
    </row>
    <row r="8" spans="1:11">
      <c r="A8" s="20"/>
      <c r="B8" s="17"/>
      <c r="C8" s="21"/>
      <c r="D8" s="19"/>
      <c r="E8" s="25"/>
      <c r="F8" s="17"/>
      <c r="G8" s="23"/>
      <c r="H8" s="19"/>
      <c r="I8" s="23"/>
      <c r="J8" s="19"/>
      <c r="K8" s="19"/>
    </row>
    <row r="9" spans="1:11">
      <c r="A9" s="20"/>
      <c r="B9" s="17"/>
      <c r="C9" s="24"/>
      <c r="D9" s="17"/>
      <c r="E9" s="21"/>
      <c r="F9" s="17"/>
      <c r="G9" s="22"/>
      <c r="H9" s="17"/>
      <c r="I9" s="22"/>
      <c r="J9" s="17"/>
      <c r="K9" s="17"/>
    </row>
    <row r="10" spans="1:11">
      <c r="A10" s="20"/>
      <c r="B10" s="17"/>
      <c r="C10" s="25"/>
      <c r="D10" s="19"/>
      <c r="E10" s="25"/>
      <c r="F10" s="17"/>
      <c r="G10" s="23"/>
      <c r="H10" s="19"/>
      <c r="I10" s="23"/>
      <c r="J10" s="19"/>
      <c r="K10" s="19"/>
    </row>
    <row r="11" spans="1:11">
      <c r="A11" s="17"/>
      <c r="B11" s="17"/>
      <c r="C11" s="21"/>
      <c r="D11" s="17"/>
      <c r="E11" s="21"/>
      <c r="F11" s="17"/>
      <c r="G11" s="20"/>
      <c r="H11" s="17"/>
      <c r="I11" s="22"/>
      <c r="J11" s="17"/>
      <c r="K11" s="17"/>
    </row>
    <row r="12" spans="1:11">
      <c r="A12" s="15"/>
      <c r="B12" s="16"/>
      <c r="C12" s="24"/>
      <c r="D12" s="16"/>
      <c r="E12" s="24"/>
      <c r="F12" s="16"/>
      <c r="G12" s="15"/>
      <c r="H12" s="16"/>
      <c r="I12" s="26"/>
      <c r="J12" s="16"/>
      <c r="K12" s="16"/>
    </row>
    <row r="13" spans="1:11">
      <c r="A13" s="20"/>
      <c r="B13" s="17"/>
      <c r="C13" s="6"/>
      <c r="D13" s="27"/>
      <c r="E13" s="6"/>
      <c r="F13" s="17"/>
      <c r="G13" s="28"/>
      <c r="H13" s="27"/>
      <c r="J13" s="27"/>
      <c r="K13" s="27"/>
    </row>
    <row r="14" spans="1:11">
      <c r="A14" s="20"/>
      <c r="B14" s="17"/>
      <c r="C14" s="21"/>
      <c r="D14" s="19"/>
      <c r="E14" s="25"/>
      <c r="F14" s="17"/>
      <c r="G14" s="18"/>
      <c r="H14" s="19"/>
      <c r="I14" s="23"/>
      <c r="J14" s="19"/>
      <c r="K14" s="19"/>
    </row>
    <row r="15" spans="1:11">
      <c r="A15" s="20"/>
      <c r="B15" s="17"/>
      <c r="C15" s="21"/>
      <c r="D15" s="17"/>
      <c r="E15" s="21"/>
      <c r="F15" s="17"/>
      <c r="G15" s="20"/>
      <c r="H15" s="17"/>
      <c r="I15" s="22"/>
      <c r="J15" s="17"/>
      <c r="K15" s="17"/>
    </row>
    <row r="16" spans="1:11">
      <c r="A16" s="20"/>
      <c r="B16" s="17"/>
      <c r="C16" s="24"/>
      <c r="D16" s="27"/>
      <c r="E16" s="6"/>
      <c r="F16" s="17"/>
      <c r="H16" s="27"/>
      <c r="J16" s="27"/>
      <c r="K16" s="27"/>
    </row>
    <row r="17" spans="1:11">
      <c r="A17" s="20"/>
      <c r="B17" s="17"/>
      <c r="C17" s="21"/>
      <c r="D17" s="19"/>
      <c r="E17" s="25"/>
      <c r="F17" s="17"/>
      <c r="G17" s="23"/>
      <c r="H17" s="19"/>
      <c r="I17" s="23"/>
      <c r="J17" s="19"/>
      <c r="K17" s="19"/>
    </row>
    <row r="18" spans="1:11">
      <c r="A18" s="20"/>
      <c r="B18" s="17"/>
      <c r="C18" s="21"/>
      <c r="D18" s="17"/>
      <c r="E18" s="17"/>
      <c r="F18" s="17"/>
      <c r="G18" s="22"/>
      <c r="H18" s="17"/>
      <c r="I18" s="22"/>
      <c r="J18" s="17"/>
      <c r="K18" s="17"/>
    </row>
    <row r="19" spans="1:11">
      <c r="A19" s="20"/>
      <c r="B19" s="17"/>
      <c r="C19" s="21"/>
      <c r="D19" s="16"/>
      <c r="E19" s="16"/>
      <c r="F19" s="27"/>
      <c r="H19" s="27"/>
      <c r="J19" s="27"/>
      <c r="K19" s="27"/>
    </row>
    <row r="20" spans="1:11">
      <c r="A20" s="20"/>
      <c r="B20" s="17"/>
      <c r="C20" s="21"/>
      <c r="D20" s="17"/>
      <c r="E20" s="21"/>
      <c r="F20" s="17"/>
      <c r="G20" s="22"/>
      <c r="H20" s="17"/>
      <c r="I20" s="22"/>
      <c r="J20" s="17"/>
      <c r="K20" s="17"/>
    </row>
    <row r="21" spans="1:11">
      <c r="A21" s="20"/>
      <c r="B21" s="17"/>
      <c r="C21" s="26"/>
      <c r="D21" s="27"/>
      <c r="E21" s="6"/>
      <c r="F21" s="27"/>
      <c r="H21" s="27"/>
      <c r="J21" s="27"/>
      <c r="K21" s="27"/>
    </row>
    <row r="22" spans="1:11">
      <c r="A22" s="20"/>
      <c r="B22" s="17"/>
      <c r="C22" s="21"/>
      <c r="D22" s="17"/>
      <c r="E22" s="21"/>
      <c r="F22" s="17"/>
      <c r="G22" s="22"/>
      <c r="H22" s="17"/>
      <c r="I22" s="22"/>
      <c r="J22" s="17"/>
      <c r="K22" s="17"/>
    </row>
    <row r="23" spans="1:11">
      <c r="A23" s="20"/>
      <c r="B23" s="17"/>
      <c r="C23" s="21"/>
      <c r="D23" s="27"/>
      <c r="E23" s="6"/>
      <c r="F23" s="27"/>
      <c r="H23" s="27"/>
      <c r="J23" s="27"/>
      <c r="K23" s="27"/>
    </row>
    <row r="24" spans="1:11">
      <c r="A24" s="20"/>
      <c r="B24" s="17"/>
      <c r="C24" s="21"/>
      <c r="D24" s="17"/>
      <c r="E24" s="21"/>
      <c r="F24" s="17"/>
      <c r="G24" s="22"/>
      <c r="H24" s="17"/>
      <c r="I24" s="22"/>
      <c r="J24" s="17"/>
      <c r="K24" s="17"/>
    </row>
    <row r="25" spans="1:11">
      <c r="A25" s="20"/>
      <c r="B25" s="17"/>
      <c r="C25" s="21"/>
      <c r="D25" s="27"/>
      <c r="E25" s="6"/>
      <c r="F25" s="27"/>
      <c r="H25" s="27"/>
      <c r="J25" s="27"/>
      <c r="K25" s="27"/>
    </row>
    <row r="26" spans="1:11">
      <c r="A26" s="20"/>
      <c r="B26" s="17"/>
      <c r="C26" s="26"/>
      <c r="D26" s="19"/>
      <c r="E26" s="25"/>
      <c r="F26" s="19"/>
      <c r="G26" s="23"/>
      <c r="H26" s="19"/>
      <c r="I26" s="23"/>
      <c r="J26" s="19"/>
      <c r="K26" s="19"/>
    </row>
    <row r="27" spans="1:11">
      <c r="A27" s="20"/>
      <c r="B27" s="17"/>
      <c r="C27" s="25"/>
      <c r="D27" s="17"/>
      <c r="E27" s="21"/>
      <c r="F27" s="17"/>
      <c r="G27" s="22"/>
      <c r="H27" s="17"/>
      <c r="I27" s="22"/>
      <c r="J27" s="17"/>
      <c r="K27" s="17"/>
    </row>
    <row r="28" spans="1:11" ht="34.5">
      <c r="A28" s="29" t="s">
        <v>163</v>
      </c>
      <c r="B28" s="17"/>
      <c r="C28" s="21"/>
      <c r="D28" s="19"/>
      <c r="E28" s="25"/>
      <c r="F28" s="19"/>
      <c r="G28" s="23"/>
      <c r="H28" s="19"/>
      <c r="I28" s="23"/>
      <c r="J28" s="19"/>
      <c r="K28" s="19"/>
    </row>
    <row r="29" spans="1:11">
      <c r="A29" s="30"/>
      <c r="B29" s="17"/>
      <c r="C29" s="21"/>
      <c r="D29" s="17"/>
      <c r="E29" s="21"/>
      <c r="F29" s="17"/>
      <c r="G29" s="20"/>
      <c r="H29" s="17"/>
      <c r="I29" s="22"/>
      <c r="J29" s="17"/>
      <c r="K29" s="17"/>
    </row>
    <row r="30" spans="1:11">
      <c r="A30" s="20"/>
      <c r="B30" s="17"/>
      <c r="C30" s="24"/>
      <c r="D30" s="16"/>
      <c r="E30" s="24"/>
      <c r="F30" s="16"/>
      <c r="G30" s="15"/>
      <c r="H30" s="16"/>
      <c r="I30" s="26"/>
      <c r="J30" s="16"/>
      <c r="K30" s="16"/>
    </row>
    <row r="31" spans="1:11">
      <c r="A31" s="20"/>
      <c r="B31" s="17"/>
      <c r="C31" s="21"/>
      <c r="D31" s="27"/>
      <c r="E31" s="6"/>
      <c r="F31" s="27"/>
      <c r="G31" s="28"/>
      <c r="H31" s="27"/>
      <c r="J31" s="27"/>
      <c r="K31" s="27"/>
    </row>
    <row r="32" spans="1:11">
      <c r="A32" s="20"/>
      <c r="B32" s="17"/>
      <c r="C32" s="26"/>
      <c r="D32" s="19"/>
      <c r="E32" s="25"/>
      <c r="F32" s="19"/>
      <c r="G32" s="18"/>
      <c r="H32" s="19"/>
      <c r="I32" s="23"/>
      <c r="J32" s="19"/>
      <c r="K32" s="19"/>
    </row>
    <row r="33" spans="1:11">
      <c r="A33" s="20"/>
      <c r="B33" s="17"/>
      <c r="C33" s="25"/>
      <c r="D33" s="17"/>
      <c r="E33" s="21"/>
      <c r="F33" s="17"/>
      <c r="G33" s="20"/>
      <c r="H33" s="17"/>
      <c r="I33" s="22"/>
      <c r="J33" s="17"/>
      <c r="K33" s="17"/>
    </row>
    <row r="34" spans="1:11">
      <c r="A34" s="20"/>
      <c r="B34" s="17"/>
      <c r="C34" s="21"/>
      <c r="D34" s="17"/>
      <c r="E34" s="21"/>
      <c r="F34" s="17"/>
      <c r="G34" s="20"/>
      <c r="H34" s="17"/>
      <c r="I34" s="22"/>
      <c r="J34" s="17"/>
      <c r="K34" s="17"/>
    </row>
    <row r="35" spans="1:11">
      <c r="A35" s="20"/>
      <c r="B35" s="17"/>
      <c r="D35" s="16"/>
      <c r="E35" s="24"/>
      <c r="F35" s="16"/>
      <c r="G35" s="15"/>
      <c r="H35" s="16"/>
      <c r="I35" s="26"/>
      <c r="J35" s="16"/>
      <c r="K35" s="16"/>
    </row>
    <row r="36" spans="1:11">
      <c r="A36" s="20"/>
      <c r="B36" s="17"/>
      <c r="C36" s="21"/>
      <c r="D36" s="16"/>
      <c r="E36" s="24"/>
      <c r="F36" s="17"/>
      <c r="G36" s="20"/>
      <c r="H36" s="17"/>
      <c r="I36" s="20"/>
      <c r="J36" s="17"/>
      <c r="K36" s="17"/>
    </row>
    <row r="37" spans="1:11">
      <c r="A37" s="20"/>
      <c r="B37" s="17"/>
      <c r="C37" s="21"/>
      <c r="D37" s="16"/>
      <c r="E37" s="24"/>
      <c r="F37" s="16"/>
      <c r="G37" s="15"/>
      <c r="H37" s="27"/>
      <c r="I37" s="28"/>
      <c r="J37" s="27"/>
      <c r="K37" s="27"/>
    </row>
    <row r="38" spans="1:11">
      <c r="A38" s="20"/>
      <c r="B38" s="17"/>
      <c r="C38" s="6"/>
      <c r="D38" s="27"/>
      <c r="E38" s="6"/>
      <c r="F38" s="27"/>
      <c r="G38" s="28"/>
      <c r="H38" s="19"/>
      <c r="I38" s="17"/>
      <c r="J38" s="17"/>
      <c r="K38" s="17"/>
    </row>
    <row r="39" spans="1:11">
      <c r="A39" s="20"/>
      <c r="B39" s="17"/>
      <c r="C39" s="17"/>
      <c r="D39" s="19"/>
      <c r="E39" s="17"/>
      <c r="F39" s="17"/>
      <c r="G39" s="20"/>
      <c r="H39" s="17"/>
      <c r="I39" s="26"/>
      <c r="J39" s="16"/>
      <c r="K39" s="16"/>
    </row>
    <row r="40" spans="1:11">
      <c r="A40" s="20"/>
      <c r="B40" s="17"/>
      <c r="C40" s="17"/>
      <c r="D40" s="17"/>
      <c r="E40" s="16"/>
      <c r="F40" s="16"/>
      <c r="G40" s="15"/>
      <c r="H40" s="27"/>
      <c r="J40" s="27"/>
      <c r="K40" s="27"/>
    </row>
    <row r="41" spans="1:11">
      <c r="A41" s="20"/>
      <c r="B41" s="17"/>
      <c r="C41" s="27"/>
      <c r="D41" s="16"/>
      <c r="F41" s="27"/>
      <c r="G41" s="28"/>
      <c r="H41" s="17"/>
      <c r="I41" s="22"/>
      <c r="J41" s="17"/>
      <c r="K41" s="17"/>
    </row>
    <row r="42" spans="1:11">
      <c r="A42" s="20"/>
      <c r="B42" s="17"/>
      <c r="C42" s="17"/>
      <c r="D42" s="17"/>
      <c r="E42" s="21"/>
      <c r="F42" s="17"/>
      <c r="G42" s="20"/>
      <c r="H42" s="17"/>
      <c r="I42" s="22"/>
      <c r="J42" s="17"/>
      <c r="K42" s="17"/>
    </row>
    <row r="43" spans="1:11">
      <c r="A43" s="15"/>
      <c r="B43" s="17"/>
      <c r="C43" s="19"/>
      <c r="D43" s="25"/>
      <c r="E43" s="27"/>
      <c r="F43" s="27"/>
      <c r="G43" s="20"/>
      <c r="H43" s="17"/>
      <c r="I43" s="22"/>
      <c r="J43" s="17"/>
      <c r="K43" s="17"/>
    </row>
    <row r="44" spans="1:11">
      <c r="A44" s="20"/>
      <c r="B44" s="17"/>
      <c r="C44" s="17"/>
      <c r="D44" s="21"/>
      <c r="E44" s="17"/>
      <c r="F44" s="17"/>
      <c r="G44" s="15"/>
      <c r="H44" s="16"/>
      <c r="I44" s="26"/>
      <c r="J44" s="16"/>
      <c r="K44" s="16"/>
    </row>
    <row r="45" spans="1:11">
      <c r="A45" s="20"/>
      <c r="B45" s="17"/>
      <c r="C45" s="16"/>
      <c r="D45" s="24"/>
      <c r="E45" s="16"/>
      <c r="F45" s="16"/>
      <c r="G45" s="15"/>
      <c r="H45" s="17"/>
      <c r="I45" s="17"/>
      <c r="J45" s="17"/>
      <c r="K45" s="17"/>
    </row>
    <row r="46" spans="1:11">
      <c r="A46" s="18"/>
      <c r="B46" s="19"/>
      <c r="C46" s="19"/>
      <c r="D46" s="25"/>
      <c r="E46" s="19"/>
      <c r="F46" s="19"/>
      <c r="G46" s="18"/>
      <c r="H46" s="19"/>
      <c r="I46" s="23"/>
      <c r="J46" s="19"/>
      <c r="K46" s="19"/>
    </row>
    <row r="47" spans="1:11">
      <c r="A47" s="17"/>
      <c r="B47" s="17"/>
      <c r="C47" s="17"/>
      <c r="D47" s="21"/>
      <c r="E47" s="17"/>
      <c r="F47" s="17"/>
      <c r="G47" s="22"/>
      <c r="H47" s="17"/>
      <c r="I47" s="22"/>
      <c r="J47" s="17"/>
      <c r="K47" s="17"/>
    </row>
    <row r="48" spans="1:11">
      <c r="A48" s="249"/>
      <c r="B48" s="250"/>
      <c r="C48" s="250"/>
      <c r="D48" s="25"/>
      <c r="E48" s="19"/>
      <c r="F48" s="19"/>
      <c r="G48" s="250"/>
      <c r="H48" s="250"/>
      <c r="I48" s="250"/>
      <c r="J48" s="250"/>
      <c r="K48" s="250"/>
    </row>
    <row r="51" spans="8:8">
      <c r="H51" s="151"/>
    </row>
  </sheetData>
  <pageMargins left="0.62992125984252001" right="0.23622047244094499" top="0.47244094488188998" bottom="0.196850393700787" header="0.31496062992126" footer="0.15748031496063"/>
  <pageSetup paperSize="9" scale="71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F97C-1EE3-4DE5-A712-1918B9737461}">
  <sheetPr>
    <pageSetUpPr fitToPage="1"/>
  </sheetPr>
  <dimension ref="A1:AS68"/>
  <sheetViews>
    <sheetView showGridLines="0" zoomScale="70" zoomScaleNormal="70" zoomScalePageLayoutView="60" workbookViewId="0"/>
  </sheetViews>
  <sheetFormatPr baseColWidth="10" defaultColWidth="11.42578125" defaultRowHeight="15" customHeight="1"/>
  <cols>
    <col min="1" max="1" width="3.7109375" style="151" customWidth="1"/>
    <col min="2" max="8" width="11.5703125" style="151" customWidth="1"/>
    <col min="9" max="9" width="3.7109375" style="151" customWidth="1"/>
    <col min="10" max="16" width="11.5703125" style="151" customWidth="1"/>
    <col min="17" max="17" width="3.7109375" style="151" customWidth="1"/>
    <col min="18" max="24" width="11.5703125" style="151" customWidth="1"/>
    <col min="25" max="25" width="11.42578125" style="253"/>
    <col min="26" max="45" width="12.85546875" style="253" customWidth="1"/>
    <col min="46" max="63" width="12.85546875" style="151" customWidth="1"/>
    <col min="64" max="16384" width="11.42578125" style="151"/>
  </cols>
  <sheetData>
    <row r="1" spans="1:42" ht="26.25">
      <c r="B1" s="251" t="s">
        <v>196</v>
      </c>
      <c r="C1" s="252"/>
      <c r="D1" s="252"/>
      <c r="E1" s="252"/>
      <c r="F1" s="252"/>
      <c r="G1" s="252"/>
      <c r="H1" s="252"/>
      <c r="J1" s="32"/>
      <c r="K1" s="32"/>
      <c r="L1" s="32"/>
      <c r="M1" s="32"/>
      <c r="N1" s="32"/>
      <c r="O1" s="32"/>
      <c r="P1" s="32"/>
      <c r="Q1" s="32"/>
      <c r="R1" s="32"/>
      <c r="S1" s="32"/>
      <c r="T1" s="252"/>
      <c r="U1" s="252"/>
      <c r="V1" s="252"/>
      <c r="W1" s="252"/>
      <c r="X1" s="252"/>
      <c r="Z1" s="253" t="s">
        <v>197</v>
      </c>
      <c r="AB1" s="39"/>
      <c r="AC1" s="254"/>
      <c r="AD1" s="39"/>
      <c r="AE1" s="39"/>
      <c r="AF1" s="254"/>
      <c r="AG1" s="39"/>
      <c r="AH1" s="39"/>
      <c r="AI1" s="254"/>
      <c r="AJ1" s="39"/>
      <c r="AK1" s="39"/>
      <c r="AL1" s="39"/>
      <c r="AM1" s="39"/>
      <c r="AN1" s="39"/>
      <c r="AO1" s="39"/>
    </row>
    <row r="2" spans="1:42" ht="15" customHeight="1">
      <c r="A2" s="255"/>
      <c r="B2" s="252"/>
      <c r="C2" s="252"/>
      <c r="D2" s="252"/>
      <c r="E2" s="252"/>
      <c r="F2" s="252"/>
      <c r="G2" s="252"/>
      <c r="H2" s="252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2"/>
      <c r="U2" s="252"/>
      <c r="V2" s="252"/>
      <c r="W2" s="252"/>
      <c r="X2" s="252"/>
      <c r="Z2" s="253" t="s">
        <v>198</v>
      </c>
    </row>
    <row r="3" spans="1:42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Z3" s="253" t="s">
        <v>199</v>
      </c>
    </row>
    <row r="4" spans="1:42" ht="1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</row>
    <row r="5" spans="1:42" ht="1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</row>
    <row r="6" spans="1:42" ht="1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6" t="s">
        <v>172</v>
      </c>
      <c r="Z6" s="257" t="s">
        <v>200</v>
      </c>
      <c r="AA6" s="257"/>
      <c r="AF6" s="257" t="s">
        <v>201</v>
      </c>
      <c r="AG6" s="257"/>
      <c r="AL6" s="257" t="s">
        <v>202</v>
      </c>
      <c r="AM6" s="257"/>
    </row>
    <row r="7" spans="1:42" ht="1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AA7" s="258">
        <v>2019</v>
      </c>
      <c r="AB7" s="258">
        <v>2020</v>
      </c>
      <c r="AC7" s="258">
        <v>2021</v>
      </c>
      <c r="AD7" s="258">
        <v>2022</v>
      </c>
      <c r="AG7" s="258">
        <v>2019</v>
      </c>
      <c r="AH7" s="258">
        <v>2020</v>
      </c>
      <c r="AI7" s="258">
        <v>2021</v>
      </c>
      <c r="AJ7" s="258">
        <v>2022</v>
      </c>
      <c r="AM7" s="258">
        <v>2019</v>
      </c>
      <c r="AN7" s="258">
        <v>2020</v>
      </c>
      <c r="AO7" s="258">
        <v>2021</v>
      </c>
      <c r="AP7" s="258">
        <v>2022</v>
      </c>
    </row>
    <row r="8" spans="1:42" ht="15" customHeight="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Z8" s="253" t="s">
        <v>203</v>
      </c>
      <c r="AA8" s="259">
        <v>46820440</v>
      </c>
      <c r="AB8" s="259">
        <v>45800165</v>
      </c>
      <c r="AC8" s="259">
        <v>42493337</v>
      </c>
      <c r="AD8" s="259">
        <v>46756593</v>
      </c>
      <c r="AF8" s="253" t="s">
        <v>203</v>
      </c>
      <c r="AG8" s="259">
        <v>15006507</v>
      </c>
      <c r="AH8" s="259">
        <v>16073289</v>
      </c>
      <c r="AI8" s="259">
        <v>13213428</v>
      </c>
      <c r="AJ8" s="259">
        <v>15176514</v>
      </c>
      <c r="AL8" s="253" t="s">
        <v>203</v>
      </c>
      <c r="AM8" s="259">
        <v>9115628</v>
      </c>
      <c r="AN8" s="259">
        <v>7108259</v>
      </c>
      <c r="AO8" s="259">
        <v>6476535</v>
      </c>
      <c r="AP8" s="259">
        <v>8185760</v>
      </c>
    </row>
    <row r="9" spans="1:42" ht="15" customHeigh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Z9" s="253" t="s">
        <v>204</v>
      </c>
      <c r="AA9" s="259">
        <v>44583561</v>
      </c>
      <c r="AB9" s="259">
        <v>43109659</v>
      </c>
      <c r="AC9" s="259">
        <v>40489010</v>
      </c>
      <c r="AD9" s="259">
        <v>43967035</v>
      </c>
      <c r="AF9" s="253" t="s">
        <v>204</v>
      </c>
      <c r="AG9" s="259">
        <v>14348549</v>
      </c>
      <c r="AH9" s="259">
        <v>14002412</v>
      </c>
      <c r="AI9" s="259">
        <v>12145827</v>
      </c>
      <c r="AJ9" s="259">
        <v>13961403</v>
      </c>
      <c r="AL9" s="253" t="s">
        <v>204</v>
      </c>
      <c r="AM9" s="259">
        <v>7843248</v>
      </c>
      <c r="AN9" s="259">
        <v>6425079</v>
      </c>
      <c r="AO9" s="259">
        <v>6094779</v>
      </c>
      <c r="AP9" s="259">
        <v>7406116</v>
      </c>
    </row>
    <row r="10" spans="1:42" ht="1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Z10" s="253" t="s">
        <v>205</v>
      </c>
      <c r="AA10" s="259">
        <v>48353601</v>
      </c>
      <c r="AB10" s="259">
        <v>44303648</v>
      </c>
      <c r="AC10" s="259">
        <v>46455313</v>
      </c>
      <c r="AD10" s="259">
        <v>45981761</v>
      </c>
      <c r="AF10" s="253" t="s">
        <v>205</v>
      </c>
      <c r="AG10" s="259">
        <v>15951378</v>
      </c>
      <c r="AH10" s="259">
        <v>14965286</v>
      </c>
      <c r="AI10" s="259">
        <v>14413642</v>
      </c>
      <c r="AJ10" s="259">
        <v>15107748</v>
      </c>
      <c r="AL10" s="253" t="s">
        <v>205</v>
      </c>
      <c r="AM10" s="259">
        <v>7398685</v>
      </c>
      <c r="AN10" s="259">
        <v>6499455</v>
      </c>
      <c r="AO10" s="259">
        <v>7109023</v>
      </c>
      <c r="AP10" s="259">
        <v>6819146</v>
      </c>
    </row>
    <row r="11" spans="1:42" ht="1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Z11" s="253" t="s">
        <v>206</v>
      </c>
      <c r="AA11" s="259">
        <v>46400443</v>
      </c>
      <c r="AB11" s="259">
        <v>41795682</v>
      </c>
      <c r="AC11" s="259">
        <v>45471169</v>
      </c>
      <c r="AD11" s="259">
        <v>48522626</v>
      </c>
      <c r="AF11" s="253" t="s">
        <v>206</v>
      </c>
      <c r="AG11" s="259">
        <v>14553222</v>
      </c>
      <c r="AH11" s="259">
        <v>15115366</v>
      </c>
      <c r="AI11" s="259">
        <v>13408185</v>
      </c>
      <c r="AJ11" s="259">
        <v>15751949</v>
      </c>
      <c r="AL11" s="253" t="s">
        <v>206</v>
      </c>
      <c r="AM11" s="259">
        <v>6775183</v>
      </c>
      <c r="AN11" s="259">
        <v>6003312</v>
      </c>
      <c r="AO11" s="259">
        <v>7240918</v>
      </c>
      <c r="AP11" s="259">
        <v>7881967</v>
      </c>
    </row>
    <row r="12" spans="1:42" ht="15" customHeight="1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Z12" s="253" t="s">
        <v>207</v>
      </c>
      <c r="AA12" s="259">
        <v>51071331</v>
      </c>
      <c r="AB12" s="259">
        <v>38167109</v>
      </c>
      <c r="AC12" s="259">
        <v>45495539</v>
      </c>
      <c r="AD12" s="259">
        <v>51334993</v>
      </c>
      <c r="AF12" s="253" t="s">
        <v>207</v>
      </c>
      <c r="AG12" s="259">
        <v>17078651</v>
      </c>
      <c r="AH12" s="259">
        <v>13043138</v>
      </c>
      <c r="AI12" s="259">
        <v>14380272</v>
      </c>
      <c r="AJ12" s="259">
        <v>16007624</v>
      </c>
      <c r="AL12" s="253" t="s">
        <v>207</v>
      </c>
      <c r="AM12" s="259">
        <v>7434110</v>
      </c>
      <c r="AN12" s="259">
        <v>4900444</v>
      </c>
      <c r="AO12" s="259">
        <v>6778350</v>
      </c>
      <c r="AP12" s="259">
        <v>8087600</v>
      </c>
    </row>
    <row r="13" spans="1:42" ht="15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Z13" s="253" t="s">
        <v>208</v>
      </c>
      <c r="AA13" s="259">
        <v>47139627</v>
      </c>
      <c r="AB13" s="259">
        <v>40233166</v>
      </c>
      <c r="AC13" s="259">
        <v>44903502</v>
      </c>
      <c r="AD13" s="259">
        <v>48228965</v>
      </c>
      <c r="AF13" s="253" t="s">
        <v>208</v>
      </c>
      <c r="AG13" s="259">
        <v>16093379</v>
      </c>
      <c r="AH13" s="259">
        <v>13043509</v>
      </c>
      <c r="AI13" s="259">
        <v>13541010</v>
      </c>
      <c r="AJ13" s="259">
        <v>15221080</v>
      </c>
      <c r="AL13" s="253" t="s">
        <v>208</v>
      </c>
      <c r="AM13" s="259">
        <v>6893378</v>
      </c>
      <c r="AN13" s="259">
        <v>5893666</v>
      </c>
      <c r="AO13" s="259">
        <v>6990004</v>
      </c>
      <c r="AP13" s="259">
        <v>7884812</v>
      </c>
    </row>
    <row r="14" spans="1:42" ht="15" customHeight="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Z14" s="253" t="s">
        <v>209</v>
      </c>
      <c r="AA14" s="259">
        <v>48818378</v>
      </c>
      <c r="AB14" s="259">
        <v>42217915</v>
      </c>
      <c r="AC14" s="259">
        <v>46051657</v>
      </c>
      <c r="AD14" s="259">
        <v>48153701</v>
      </c>
      <c r="AF14" s="253" t="s">
        <v>209</v>
      </c>
      <c r="AG14" s="259">
        <v>16173719</v>
      </c>
      <c r="AH14" s="259">
        <v>13620638</v>
      </c>
      <c r="AI14" s="259">
        <v>14490452</v>
      </c>
      <c r="AJ14" s="259">
        <v>16239218</v>
      </c>
      <c r="AL14" s="253" t="s">
        <v>209</v>
      </c>
      <c r="AM14" s="259">
        <v>7261076</v>
      </c>
      <c r="AN14" s="259">
        <v>5583770</v>
      </c>
      <c r="AO14" s="259">
        <v>6913445</v>
      </c>
      <c r="AP14" s="259">
        <v>7117785</v>
      </c>
    </row>
    <row r="15" spans="1:42" ht="15" customHeight="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Z15" s="253" t="s">
        <v>210</v>
      </c>
      <c r="AA15" s="259">
        <v>48198107</v>
      </c>
      <c r="AB15" s="259">
        <v>42978437</v>
      </c>
      <c r="AC15" s="259">
        <v>48800280</v>
      </c>
      <c r="AD15" s="259"/>
      <c r="AF15" s="253" t="s">
        <v>210</v>
      </c>
      <c r="AG15" s="259">
        <v>17632595</v>
      </c>
      <c r="AH15" s="259">
        <v>14001773</v>
      </c>
      <c r="AI15" s="259">
        <v>16512152</v>
      </c>
      <c r="AJ15" s="259"/>
      <c r="AL15" s="253" t="s">
        <v>210</v>
      </c>
      <c r="AM15" s="259">
        <v>7612537</v>
      </c>
      <c r="AN15" s="259">
        <v>6338903</v>
      </c>
      <c r="AO15" s="259">
        <v>8077202</v>
      </c>
      <c r="AP15" s="259"/>
    </row>
    <row r="16" spans="1:42" ht="15" customHeight="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Z16" s="253" t="s">
        <v>211</v>
      </c>
      <c r="AA16" s="259">
        <v>46635887</v>
      </c>
      <c r="AB16" s="259">
        <v>43349327</v>
      </c>
      <c r="AC16" s="259">
        <v>45052533</v>
      </c>
      <c r="AD16" s="259"/>
      <c r="AF16" s="253" t="s">
        <v>211</v>
      </c>
      <c r="AG16" s="259">
        <v>15419568</v>
      </c>
      <c r="AH16" s="259">
        <v>13231512</v>
      </c>
      <c r="AI16" s="259">
        <v>14197332</v>
      </c>
      <c r="AJ16" s="259"/>
      <c r="AL16" s="253" t="s">
        <v>211</v>
      </c>
      <c r="AM16" s="259">
        <v>8176343</v>
      </c>
      <c r="AN16" s="259">
        <v>7349376</v>
      </c>
      <c r="AO16" s="259">
        <v>7429205</v>
      </c>
      <c r="AP16" s="259"/>
    </row>
    <row r="17" spans="1:42" ht="1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Z17" s="253" t="s">
        <v>212</v>
      </c>
      <c r="AA17" s="259">
        <v>48624088</v>
      </c>
      <c r="AB17" s="259">
        <v>45985008</v>
      </c>
      <c r="AC17" s="259">
        <v>46987477</v>
      </c>
      <c r="AD17" s="259"/>
      <c r="AF17" s="253" t="s">
        <v>212</v>
      </c>
      <c r="AG17" s="259">
        <v>15747355</v>
      </c>
      <c r="AH17" s="259">
        <v>13918205</v>
      </c>
      <c r="AI17" s="259">
        <v>15124052</v>
      </c>
      <c r="AJ17" s="259"/>
      <c r="AL17" s="253" t="s">
        <v>212</v>
      </c>
      <c r="AM17" s="259">
        <v>8099276</v>
      </c>
      <c r="AN17" s="259">
        <v>7703032</v>
      </c>
      <c r="AO17" s="259">
        <v>7715340</v>
      </c>
      <c r="AP17" s="259"/>
    </row>
    <row r="18" spans="1:42" ht="1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Z18" s="253" t="s">
        <v>213</v>
      </c>
      <c r="AA18" s="259">
        <v>43594127</v>
      </c>
      <c r="AB18" s="259">
        <v>43641437</v>
      </c>
      <c r="AC18" s="259">
        <v>45669918</v>
      </c>
      <c r="AD18" s="259"/>
      <c r="AF18" s="253" t="s">
        <v>213</v>
      </c>
      <c r="AG18" s="259">
        <v>13891905</v>
      </c>
      <c r="AH18" s="259">
        <v>12143165</v>
      </c>
      <c r="AI18" s="259">
        <v>14606259</v>
      </c>
      <c r="AJ18" s="259"/>
      <c r="AL18" s="253" t="s">
        <v>213</v>
      </c>
      <c r="AM18" s="259">
        <v>7088673</v>
      </c>
      <c r="AN18" s="259">
        <v>7146925</v>
      </c>
      <c r="AO18" s="259">
        <v>6799164</v>
      </c>
      <c r="AP18" s="259"/>
    </row>
    <row r="19" spans="1:42" ht="15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Z19" s="253" t="s">
        <v>214</v>
      </c>
      <c r="AA19" s="259">
        <v>43965686</v>
      </c>
      <c r="AB19" s="259">
        <v>43897248</v>
      </c>
      <c r="AC19" s="259">
        <v>46519669</v>
      </c>
      <c r="AD19" s="259"/>
      <c r="AF19" s="253" t="s">
        <v>214</v>
      </c>
      <c r="AG19" s="259">
        <v>15094063</v>
      </c>
      <c r="AH19" s="259">
        <v>13745088</v>
      </c>
      <c r="AI19" s="259">
        <v>14827296</v>
      </c>
      <c r="AJ19" s="259"/>
      <c r="AL19" s="253" t="s">
        <v>214</v>
      </c>
      <c r="AM19" s="259">
        <v>6896804</v>
      </c>
      <c r="AN19" s="259">
        <v>6165562</v>
      </c>
      <c r="AO19" s="259">
        <v>7356730</v>
      </c>
      <c r="AP19" s="259"/>
    </row>
    <row r="20" spans="1:42" ht="1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AB20" s="259"/>
      <c r="AC20" s="259"/>
      <c r="AD20" s="259"/>
      <c r="AH20" s="259"/>
      <c r="AI20" s="259"/>
      <c r="AJ20" s="259"/>
      <c r="AN20" s="259"/>
      <c r="AO20" s="259"/>
      <c r="AP20" s="259"/>
    </row>
    <row r="21" spans="1:42" ht="15" customHeight="1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</row>
    <row r="22" spans="1:42" ht="15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AC22" s="259"/>
    </row>
    <row r="23" spans="1:42" ht="15" customHeight="1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AC23" s="259"/>
    </row>
    <row r="24" spans="1:42" ht="1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AC24" s="259"/>
    </row>
    <row r="25" spans="1:42" ht="15" customHeigh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AC25" s="259"/>
    </row>
    <row r="26" spans="1:42" ht="15" customHeight="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AC26" s="259"/>
    </row>
    <row r="27" spans="1:42" ht="15" customHeigh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AC27" s="259"/>
    </row>
    <row r="28" spans="1:42" ht="15" customHeight="1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AC28" s="259"/>
    </row>
    <row r="29" spans="1:42" ht="1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AC29" s="259"/>
    </row>
    <row r="30" spans="1:42" ht="15" customHeight="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AC30" s="259"/>
    </row>
    <row r="31" spans="1:42" ht="15" customHeight="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AC31" s="259"/>
    </row>
    <row r="32" spans="1:42" ht="15" customHeight="1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</row>
    <row r="33" spans="1:42" ht="15" customHeight="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Z33" s="257" t="s">
        <v>215</v>
      </c>
      <c r="AA33" s="257"/>
      <c r="AB33" s="257"/>
      <c r="AF33" s="257" t="s">
        <v>216</v>
      </c>
      <c r="AG33" s="257"/>
      <c r="AL33" s="257" t="s">
        <v>217</v>
      </c>
      <c r="AM33" s="257"/>
    </row>
    <row r="34" spans="1:42" ht="15" customHeight="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AA34" s="258">
        <v>2019</v>
      </c>
      <c r="AB34" s="258">
        <v>2020</v>
      </c>
      <c r="AC34" s="258">
        <v>2021</v>
      </c>
      <c r="AD34" s="258">
        <v>2022</v>
      </c>
      <c r="AG34" s="258">
        <v>2019</v>
      </c>
      <c r="AH34" s="258">
        <v>2020</v>
      </c>
      <c r="AI34" s="258">
        <v>2021</v>
      </c>
      <c r="AJ34" s="258">
        <v>2022</v>
      </c>
      <c r="AM34" s="258">
        <v>2019</v>
      </c>
      <c r="AN34" s="258">
        <v>2020</v>
      </c>
      <c r="AO34" s="258">
        <v>2021</v>
      </c>
      <c r="AP34" s="258">
        <v>2022</v>
      </c>
    </row>
    <row r="35" spans="1:42" ht="15" customHeigh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Z35" s="253" t="s">
        <v>203</v>
      </c>
      <c r="AA35" s="259">
        <v>21616722</v>
      </c>
      <c r="AB35" s="259">
        <v>21713940</v>
      </c>
      <c r="AC35" s="259">
        <v>21954468</v>
      </c>
      <c r="AD35" s="259">
        <v>22253438</v>
      </c>
      <c r="AF35" s="253" t="s">
        <v>203</v>
      </c>
      <c r="AG35" s="259">
        <v>15688961</v>
      </c>
      <c r="AH35" s="259">
        <v>15760826</v>
      </c>
      <c r="AI35" s="259">
        <v>16670260</v>
      </c>
      <c r="AJ35" s="259">
        <v>15955111</v>
      </c>
      <c r="AL35" s="253" t="s">
        <v>203</v>
      </c>
      <c r="AM35" s="259">
        <v>1426519</v>
      </c>
      <c r="AN35" s="259">
        <v>1436084</v>
      </c>
      <c r="AO35" s="259">
        <v>1487154</v>
      </c>
      <c r="AP35" s="259">
        <v>1460985</v>
      </c>
    </row>
    <row r="36" spans="1:42" ht="15" customHeight="1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Z36" s="253" t="s">
        <v>204</v>
      </c>
      <c r="AA36" s="259">
        <v>21387737</v>
      </c>
      <c r="AB36" s="259">
        <v>21770037</v>
      </c>
      <c r="AC36" s="259">
        <v>21414677</v>
      </c>
      <c r="AD36" s="259">
        <v>21336156</v>
      </c>
      <c r="AF36" s="253" t="s">
        <v>204</v>
      </c>
      <c r="AG36" s="259">
        <v>15273403</v>
      </c>
      <c r="AH36" s="259">
        <v>15335512</v>
      </c>
      <c r="AI36" s="259">
        <v>15530857</v>
      </c>
      <c r="AJ36" s="259">
        <v>14718939</v>
      </c>
      <c r="AL36" s="253" t="s">
        <v>204</v>
      </c>
      <c r="AM36" s="259">
        <v>1390109</v>
      </c>
      <c r="AN36" s="259">
        <v>1383390</v>
      </c>
      <c r="AO36" s="259">
        <v>1366845</v>
      </c>
      <c r="AP36" s="259">
        <v>1349473</v>
      </c>
    </row>
    <row r="37" spans="1:42" ht="15" customHeight="1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Z37" s="253" t="s">
        <v>205</v>
      </c>
      <c r="AA37" s="259">
        <v>23910619</v>
      </c>
      <c r="AB37" s="259">
        <v>21880853</v>
      </c>
      <c r="AC37" s="259">
        <v>23881813</v>
      </c>
      <c r="AD37" s="259">
        <v>22797540</v>
      </c>
      <c r="AF37" s="253" t="s">
        <v>205</v>
      </c>
      <c r="AG37" s="259">
        <v>16762324</v>
      </c>
      <c r="AH37" s="259">
        <v>15513384</v>
      </c>
      <c r="AI37" s="259">
        <v>16770863</v>
      </c>
      <c r="AJ37" s="259">
        <v>15576897</v>
      </c>
      <c r="AL37" s="253" t="s">
        <v>205</v>
      </c>
      <c r="AM37" s="259">
        <v>1468626</v>
      </c>
      <c r="AN37" s="259">
        <v>1346068</v>
      </c>
      <c r="AO37" s="259">
        <v>1483236</v>
      </c>
      <c r="AP37" s="259">
        <v>1386654</v>
      </c>
    </row>
    <row r="38" spans="1:42" ht="15" customHeigh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Z38" s="253" t="s">
        <v>206</v>
      </c>
      <c r="AA38" s="259">
        <v>23932607</v>
      </c>
      <c r="AB38" s="259">
        <v>19851154</v>
      </c>
      <c r="AC38" s="259">
        <v>23820669</v>
      </c>
      <c r="AD38" s="259">
        <v>23589473</v>
      </c>
      <c r="AF38" s="253" t="s">
        <v>206</v>
      </c>
      <c r="AG38" s="259">
        <v>17092661</v>
      </c>
      <c r="AH38" s="259">
        <v>15415920</v>
      </c>
      <c r="AI38" s="259">
        <v>17248759</v>
      </c>
      <c r="AJ38" s="259">
        <v>16524574</v>
      </c>
      <c r="AL38" s="253" t="s">
        <v>206</v>
      </c>
      <c r="AM38" s="259">
        <v>1482835</v>
      </c>
      <c r="AN38" s="259">
        <v>1295678</v>
      </c>
      <c r="AO38" s="259">
        <v>1498199</v>
      </c>
      <c r="AP38" s="259">
        <v>1474935</v>
      </c>
    </row>
    <row r="39" spans="1:42" ht="15" customHeigh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Z39" s="253" t="s">
        <v>207</v>
      </c>
      <c r="AA39" s="259">
        <v>25421795</v>
      </c>
      <c r="AB39" s="259">
        <v>19456818</v>
      </c>
      <c r="AC39" s="259">
        <v>23325659</v>
      </c>
      <c r="AD39" s="259">
        <v>25966576</v>
      </c>
      <c r="AF39" s="253" t="s">
        <v>207</v>
      </c>
      <c r="AG39" s="259">
        <v>17842847</v>
      </c>
      <c r="AH39" s="259">
        <v>14370790</v>
      </c>
      <c r="AI39" s="259">
        <v>16358886</v>
      </c>
      <c r="AJ39" s="259">
        <v>17841436</v>
      </c>
      <c r="AL39" s="253" t="s">
        <v>207</v>
      </c>
      <c r="AM39" s="259">
        <v>1569777</v>
      </c>
      <c r="AN39" s="259">
        <v>1232285</v>
      </c>
      <c r="AO39" s="259">
        <v>1434774</v>
      </c>
      <c r="AP39" s="259">
        <v>1604300</v>
      </c>
    </row>
    <row r="40" spans="1:42" ht="15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Z40" s="253" t="s">
        <v>208</v>
      </c>
      <c r="AA40" s="259">
        <v>23125768</v>
      </c>
      <c r="AB40" s="259">
        <v>20538508</v>
      </c>
      <c r="AC40" s="259">
        <v>23428423</v>
      </c>
      <c r="AD40" s="259">
        <v>23932527</v>
      </c>
      <c r="AF40" s="253" t="s">
        <v>208</v>
      </c>
      <c r="AG40" s="259">
        <v>16406477</v>
      </c>
      <c r="AH40" s="259">
        <v>15053681</v>
      </c>
      <c r="AI40" s="259">
        <v>16563394</v>
      </c>
      <c r="AJ40" s="259">
        <v>16148010</v>
      </c>
      <c r="AL40" s="253" t="s">
        <v>208</v>
      </c>
      <c r="AM40" s="259">
        <v>1459480</v>
      </c>
      <c r="AN40" s="259">
        <v>1272315</v>
      </c>
      <c r="AO40" s="259">
        <v>1478879</v>
      </c>
      <c r="AP40" s="259">
        <v>1474713</v>
      </c>
    </row>
    <row r="41" spans="1:42" ht="15" customHeigh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Z41" s="253" t="s">
        <v>209</v>
      </c>
      <c r="AA41" s="259">
        <v>24306034</v>
      </c>
      <c r="AB41" s="259">
        <v>22269168</v>
      </c>
      <c r="AC41" s="259">
        <v>23652061</v>
      </c>
      <c r="AD41" s="259">
        <v>23546583</v>
      </c>
      <c r="AF41" s="253" t="s">
        <v>209</v>
      </c>
      <c r="AG41" s="259">
        <v>17282258</v>
      </c>
      <c r="AH41" s="259">
        <v>16353888</v>
      </c>
      <c r="AI41" s="259">
        <v>17042833</v>
      </c>
      <c r="AJ41" s="259">
        <v>16416328</v>
      </c>
      <c r="AL41" s="253" t="s">
        <v>209</v>
      </c>
      <c r="AM41" s="259">
        <v>1551040</v>
      </c>
      <c r="AN41" s="259">
        <v>1405762</v>
      </c>
      <c r="AO41" s="259">
        <v>1554049</v>
      </c>
      <c r="AP41" s="259">
        <v>1518965</v>
      </c>
    </row>
    <row r="42" spans="1:42" ht="15" customHeigh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Z42" s="253" t="s">
        <v>210</v>
      </c>
      <c r="AA42" s="259">
        <v>21902550</v>
      </c>
      <c r="AB42" s="259">
        <v>21829983</v>
      </c>
      <c r="AC42" s="259">
        <v>23119760</v>
      </c>
      <c r="AD42" s="259"/>
      <c r="AF42" s="253" t="s">
        <v>210</v>
      </c>
      <c r="AG42" s="259">
        <v>16173912</v>
      </c>
      <c r="AH42" s="259">
        <v>16721585</v>
      </c>
      <c r="AI42" s="259">
        <v>16886911</v>
      </c>
      <c r="AJ42" s="259"/>
      <c r="AL42" s="253" t="s">
        <v>210</v>
      </c>
      <c r="AM42" s="259">
        <v>1468306</v>
      </c>
      <c r="AN42" s="259">
        <v>1449810</v>
      </c>
      <c r="AO42" s="259">
        <v>1522958</v>
      </c>
      <c r="AP42" s="259"/>
    </row>
    <row r="43" spans="1:42" ht="15" customHeigh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Z43" s="253" t="s">
        <v>211</v>
      </c>
      <c r="AA43" s="259">
        <v>21969911</v>
      </c>
      <c r="AB43" s="259">
        <v>21967773</v>
      </c>
      <c r="AC43" s="259">
        <v>22394269</v>
      </c>
      <c r="AD43" s="259"/>
      <c r="AF43" s="253" t="s">
        <v>211</v>
      </c>
      <c r="AG43" s="259">
        <v>15730480</v>
      </c>
      <c r="AH43" s="259">
        <v>16527782</v>
      </c>
      <c r="AI43" s="259">
        <v>15999030</v>
      </c>
      <c r="AJ43" s="259"/>
      <c r="AL43" s="253" t="s">
        <v>211</v>
      </c>
      <c r="AM43" s="259">
        <v>1426564</v>
      </c>
      <c r="AN43" s="259">
        <v>1425631</v>
      </c>
      <c r="AO43" s="259">
        <v>1468002</v>
      </c>
      <c r="AP43" s="259"/>
    </row>
    <row r="44" spans="1:42" ht="15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Z44" s="253" t="s">
        <v>212</v>
      </c>
      <c r="AA44" s="259">
        <v>23848860</v>
      </c>
      <c r="AB44" s="259">
        <v>23542586</v>
      </c>
      <c r="AC44" s="259">
        <v>23042069</v>
      </c>
      <c r="AD44" s="259"/>
      <c r="AF44" s="253" t="s">
        <v>212</v>
      </c>
      <c r="AG44" s="259">
        <v>16909291</v>
      </c>
      <c r="AH44" s="259">
        <v>17663441</v>
      </c>
      <c r="AI44" s="259">
        <v>16285920</v>
      </c>
      <c r="AJ44" s="259"/>
      <c r="AL44" s="253" t="s">
        <v>212</v>
      </c>
      <c r="AM44" s="259">
        <v>1531356</v>
      </c>
      <c r="AN44" s="259">
        <v>1533480</v>
      </c>
      <c r="AO44" s="259">
        <v>1458303</v>
      </c>
      <c r="AP44" s="259"/>
    </row>
    <row r="45" spans="1:42" ht="15" customHeight="1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Z45" s="253" t="s">
        <v>213</v>
      </c>
      <c r="AA45" s="259">
        <v>21694089</v>
      </c>
      <c r="AB45" s="259">
        <v>23498333</v>
      </c>
      <c r="AC45" s="259">
        <v>23050267</v>
      </c>
      <c r="AD45" s="259"/>
      <c r="AF45" s="253" t="s">
        <v>213</v>
      </c>
      <c r="AG45" s="259">
        <v>15188037</v>
      </c>
      <c r="AH45" s="259">
        <v>17495635</v>
      </c>
      <c r="AI45" s="259">
        <v>16197439</v>
      </c>
      <c r="AJ45" s="259"/>
      <c r="AL45" s="253" t="s">
        <v>213</v>
      </c>
      <c r="AM45" s="259">
        <v>1355608</v>
      </c>
      <c r="AN45" s="259">
        <v>1493039</v>
      </c>
      <c r="AO45" s="259">
        <v>1476539</v>
      </c>
      <c r="AP45" s="259"/>
    </row>
    <row r="46" spans="1:42" ht="15" customHeight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Z46" s="253" t="s">
        <v>214</v>
      </c>
      <c r="AA46" s="259">
        <v>20944890</v>
      </c>
      <c r="AB46" s="259">
        <v>23129018</v>
      </c>
      <c r="AC46" s="259">
        <v>23101926</v>
      </c>
      <c r="AD46" s="259"/>
      <c r="AF46" s="253" t="s">
        <v>214</v>
      </c>
      <c r="AG46" s="259">
        <v>15091336</v>
      </c>
      <c r="AH46" s="259">
        <v>17404768</v>
      </c>
      <c r="AI46" s="259">
        <v>16403302</v>
      </c>
      <c r="AJ46" s="259"/>
      <c r="AL46" s="253" t="s">
        <v>214</v>
      </c>
      <c r="AM46" s="259">
        <v>1342806</v>
      </c>
      <c r="AN46" s="259">
        <v>1495290</v>
      </c>
      <c r="AO46" s="259">
        <v>1479590</v>
      </c>
      <c r="AP46" s="259"/>
    </row>
    <row r="47" spans="1:42" ht="15" customHeight="1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B47" s="259"/>
      <c r="AC47" s="259"/>
      <c r="AD47" s="259"/>
      <c r="AH47" s="259"/>
      <c r="AI47" s="259"/>
      <c r="AJ47" s="259"/>
      <c r="AN47" s="259"/>
      <c r="AO47" s="259"/>
      <c r="AP47" s="259"/>
    </row>
    <row r="48" spans="1:42" ht="15" customHeight="1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</row>
    <row r="49" spans="1:27" ht="15" customHeight="1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</row>
    <row r="50" spans="1:27" ht="15" customHeight="1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</row>
    <row r="51" spans="1:27" ht="15" customHeight="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</row>
    <row r="52" spans="1:27" ht="15" customHeight="1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</row>
    <row r="53" spans="1:27" ht="15" customHeigh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</row>
    <row r="54" spans="1:27" ht="15" customHeight="1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Z54" s="259"/>
      <c r="AA54" s="259"/>
    </row>
    <row r="55" spans="1:27" ht="15" customHeigh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Z55" s="259"/>
      <c r="AA55" s="259"/>
    </row>
    <row r="56" spans="1:27" ht="15" customHeight="1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Z56" s="259"/>
      <c r="AA56" s="259"/>
    </row>
    <row r="57" spans="1:27" ht="15" customHeight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Z57" s="259"/>
      <c r="AA57" s="259"/>
    </row>
    <row r="58" spans="1:27" ht="15" customHeight="1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9"/>
      <c r="AA58" s="259"/>
    </row>
    <row r="59" spans="1:27" ht="15" customHeight="1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Z59" s="259"/>
      <c r="AA59" s="259"/>
    </row>
    <row r="60" spans="1:27" ht="15" customHeight="1">
      <c r="B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Z60" s="259"/>
      <c r="AA60" s="259"/>
    </row>
    <row r="61" spans="1:27" ht="15" customHeight="1">
      <c r="B61" s="133"/>
      <c r="H61" s="16"/>
      <c r="I61" s="17"/>
      <c r="J61" s="16"/>
      <c r="K61" s="16"/>
      <c r="L61" s="17"/>
      <c r="M61" s="17"/>
      <c r="N61" s="16"/>
      <c r="O61" s="16"/>
      <c r="P61" s="17"/>
      <c r="Q61" s="24"/>
      <c r="Z61" s="259"/>
      <c r="AA61" s="259"/>
    </row>
    <row r="62" spans="1:27" ht="15" customHeight="1">
      <c r="B62" s="133"/>
      <c r="H62"/>
      <c r="I62"/>
      <c r="J62" s="17"/>
      <c r="K62" s="17"/>
      <c r="L62" s="17"/>
      <c r="M62"/>
      <c r="N62" s="17"/>
      <c r="O62" s="17"/>
      <c r="P62" s="17"/>
      <c r="Q62" s="17"/>
      <c r="Z62" s="259"/>
      <c r="AA62" s="259"/>
    </row>
    <row r="63" spans="1:27" ht="15" customHeight="1">
      <c r="B63" s="133"/>
      <c r="H63"/>
      <c r="I63"/>
      <c r="J63" s="133"/>
      <c r="K63" s="133"/>
      <c r="L63" s="133"/>
      <c r="M63"/>
      <c r="N63" s="133"/>
      <c r="O63" s="133"/>
      <c r="P63" s="133"/>
      <c r="Q63" s="133"/>
      <c r="Z63" s="259"/>
      <c r="AA63" s="259"/>
    </row>
    <row r="64" spans="1:27" ht="15" customHeight="1">
      <c r="B64" s="133"/>
      <c r="C64" s="133"/>
      <c r="D64" s="133"/>
      <c r="E64" s="133"/>
      <c r="F64" s="133"/>
      <c r="G64" s="133"/>
      <c r="H64"/>
      <c r="I64" s="133"/>
      <c r="J64" s="133"/>
      <c r="K64" s="133"/>
      <c r="L64" s="133"/>
      <c r="M64" s="133"/>
      <c r="N64" s="133"/>
      <c r="O64" s="133"/>
      <c r="P64" s="133"/>
      <c r="Q64" s="133"/>
      <c r="Z64" s="259"/>
      <c r="AA64" s="259"/>
    </row>
    <row r="65" spans="2:27" ht="1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Z65" s="259"/>
      <c r="AA65" s="259"/>
    </row>
    <row r="66" spans="2:27" ht="15" customHeight="1">
      <c r="B66" s="133"/>
      <c r="C66" s="17"/>
      <c r="D66" s="16"/>
      <c r="E66" s="16"/>
      <c r="F66" s="17"/>
      <c r="G66" s="24"/>
      <c r="H66" s="16"/>
      <c r="I66" s="17"/>
      <c r="J66" s="16"/>
      <c r="K66" s="16"/>
      <c r="L66" s="17"/>
      <c r="M66" s="17"/>
      <c r="N66" s="16"/>
      <c r="O66" s="16"/>
      <c r="P66" s="17"/>
      <c r="Q66" s="24"/>
    </row>
    <row r="67" spans="2:27" ht="15" customHeight="1">
      <c r="B67" s="133"/>
      <c r="C67"/>
      <c r="D67" s="17"/>
      <c r="E67" s="17"/>
      <c r="F67" s="17"/>
      <c r="G67" s="17"/>
      <c r="H67"/>
      <c r="I67"/>
      <c r="J67" s="17"/>
      <c r="K67" s="17"/>
      <c r="L67" s="17"/>
      <c r="M67"/>
      <c r="N67" s="17"/>
      <c r="O67" s="17"/>
      <c r="P67" s="17"/>
      <c r="Q67" s="17"/>
    </row>
    <row r="68" spans="2:27" ht="15" customHeight="1">
      <c r="B68" s="133"/>
      <c r="C68"/>
      <c r="D68" s="133"/>
      <c r="E68" s="133"/>
      <c r="F68" s="133"/>
      <c r="G68" s="133"/>
      <c r="H68"/>
      <c r="I68"/>
      <c r="J68" s="133"/>
      <c r="K68" s="133"/>
      <c r="L68" s="133"/>
      <c r="M68"/>
      <c r="N68" s="133"/>
      <c r="O68" s="133"/>
      <c r="P68" s="133"/>
      <c r="Q68" s="133"/>
    </row>
  </sheetData>
  <pageMargins left="0.63" right="0.25" top="0.47" bottom="0.19" header="0.3" footer="0.15"/>
  <pageSetup paperSize="9" scale="5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42D4-D124-4F1B-B42D-B7FD12117584}">
  <sheetPr>
    <pageSetUpPr fitToPage="1"/>
  </sheetPr>
  <dimension ref="A1:AQ59"/>
  <sheetViews>
    <sheetView showGridLines="0" zoomScale="70" zoomScaleNormal="70" workbookViewId="0"/>
  </sheetViews>
  <sheetFormatPr baseColWidth="10" defaultColWidth="11.42578125" defaultRowHeight="15" customHeight="1"/>
  <cols>
    <col min="1" max="1" width="3.7109375" style="247" customWidth="1"/>
    <col min="2" max="8" width="11.5703125" style="247" customWidth="1"/>
    <col min="9" max="9" width="3.7109375" style="247" customWidth="1"/>
    <col min="10" max="16" width="11.5703125" style="247" customWidth="1"/>
    <col min="17" max="17" width="3.7109375" style="247" customWidth="1"/>
    <col min="18" max="25" width="11.5703125" style="247" customWidth="1"/>
    <col min="26" max="27" width="12.85546875" style="263" customWidth="1"/>
    <col min="28" max="29" width="12.85546875" style="264" customWidth="1"/>
    <col min="30" max="31" width="12.85546875" style="263" customWidth="1"/>
    <col min="32" max="33" width="12.85546875" style="264" customWidth="1"/>
    <col min="34" max="35" width="12.85546875" style="263" customWidth="1"/>
    <col min="36" max="37" width="12.85546875" style="264" customWidth="1"/>
    <col min="38" max="43" width="12.85546875" style="263" customWidth="1"/>
    <col min="44" max="63" width="12.85546875" style="247" customWidth="1"/>
    <col min="64" max="16384" width="11.42578125" style="247"/>
  </cols>
  <sheetData>
    <row r="1" spans="1:39" ht="26.25">
      <c r="B1" s="251" t="s">
        <v>218</v>
      </c>
      <c r="C1" s="260"/>
      <c r="D1" s="260"/>
      <c r="E1" s="260"/>
      <c r="F1" s="260"/>
      <c r="G1" s="260"/>
      <c r="H1" s="260"/>
      <c r="I1" s="260"/>
      <c r="J1" s="260"/>
      <c r="K1" s="260"/>
      <c r="T1" s="261"/>
      <c r="U1" s="261"/>
      <c r="V1" s="261"/>
      <c r="W1" s="261"/>
      <c r="X1" s="261"/>
      <c r="Y1" s="261"/>
      <c r="Z1" s="262" t="s">
        <v>219</v>
      </c>
    </row>
    <row r="2" spans="1:39" ht="15" customHeight="1">
      <c r="A2" s="261"/>
      <c r="B2" s="261"/>
      <c r="C2" s="261"/>
      <c r="D2" s="261"/>
      <c r="E2" s="261"/>
      <c r="F2" s="261"/>
      <c r="G2" s="261"/>
      <c r="H2" s="261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1"/>
      <c r="U2" s="261"/>
      <c r="V2" s="261"/>
      <c r="W2" s="261"/>
      <c r="X2" s="261"/>
      <c r="Y2" s="261"/>
      <c r="Z2" s="262" t="s">
        <v>220</v>
      </c>
    </row>
    <row r="3" spans="1:39" ht="1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2" t="s">
        <v>221</v>
      </c>
    </row>
    <row r="4" spans="1:39" ht="1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Y4" s="261"/>
      <c r="Z4" s="262" t="s">
        <v>222</v>
      </c>
    </row>
    <row r="5" spans="1:39" ht="15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Y5" s="261"/>
      <c r="AE5" s="266"/>
    </row>
    <row r="6" spans="1:39" ht="15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56" t="s">
        <v>172</v>
      </c>
      <c r="Y6" s="261"/>
      <c r="Z6" s="266" t="s">
        <v>200</v>
      </c>
      <c r="AA6" s="264"/>
      <c r="AC6" s="263"/>
      <c r="AD6" s="266" t="s">
        <v>201</v>
      </c>
      <c r="AE6" s="264"/>
      <c r="AG6" s="263"/>
      <c r="AH6" s="266" t="s">
        <v>202</v>
      </c>
      <c r="AI6" s="264"/>
      <c r="AK6" s="263"/>
    </row>
    <row r="7" spans="1:39" ht="15" customHeight="1" thickBo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AA7" s="267">
        <v>2021</v>
      </c>
      <c r="AB7" s="267">
        <v>2022</v>
      </c>
      <c r="AC7" s="263"/>
      <c r="AE7" s="267">
        <v>2021</v>
      </c>
      <c r="AF7" s="267">
        <v>2022</v>
      </c>
      <c r="AG7" s="263"/>
      <c r="AI7" s="267">
        <v>2021</v>
      </c>
      <c r="AJ7" s="267">
        <v>2022</v>
      </c>
      <c r="AK7" s="263"/>
    </row>
    <row r="8" spans="1:39" ht="15" customHeight="1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3" t="s">
        <v>203</v>
      </c>
      <c r="AA8" s="264">
        <v>-7.2201224602575137E-2</v>
      </c>
      <c r="AB8" s="264">
        <v>0.10032763489485419</v>
      </c>
      <c r="AC8" s="263"/>
      <c r="AD8" s="263" t="s">
        <v>203</v>
      </c>
      <c r="AE8" s="264">
        <v>-0.17792630991703062</v>
      </c>
      <c r="AF8" s="264">
        <v>0.14856750269498575</v>
      </c>
      <c r="AG8" s="263"/>
      <c r="AH8" s="263" t="s">
        <v>203</v>
      </c>
      <c r="AI8" s="264">
        <v>-8.8871832047763069E-2</v>
      </c>
      <c r="AJ8" s="264">
        <v>0.26391040888376266</v>
      </c>
      <c r="AK8" s="263"/>
      <c r="AL8" s="268" t="s">
        <v>223</v>
      </c>
      <c r="AM8" s="269">
        <v>2022</v>
      </c>
    </row>
    <row r="9" spans="1:39" ht="15" customHeight="1" thickBot="1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3" t="s">
        <v>204</v>
      </c>
      <c r="AA9" s="264">
        <v>-6.6668414505015788E-2</v>
      </c>
      <c r="AB9" s="264">
        <v>9.3288286965419326E-2</v>
      </c>
      <c r="AC9" s="263"/>
      <c r="AD9" s="263" t="s">
        <v>204</v>
      </c>
      <c r="AE9" s="264">
        <v>-0.15681915443965877</v>
      </c>
      <c r="AF9" s="264">
        <v>0.14900524483073341</v>
      </c>
      <c r="AG9" s="263"/>
      <c r="AH9" s="263" t="s">
        <v>204</v>
      </c>
      <c r="AI9" s="264">
        <v>-7.108549272914047E-2</v>
      </c>
      <c r="AJ9" s="264">
        <v>0.24027416704411322</v>
      </c>
      <c r="AK9" s="263"/>
      <c r="AL9" s="270" t="s">
        <v>224</v>
      </c>
      <c r="AM9" s="271">
        <v>2021</v>
      </c>
    </row>
    <row r="10" spans="1:39" ht="1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3" t="s">
        <v>205</v>
      </c>
      <c r="AA10" s="264">
        <v>-2.8344070185333834E-2</v>
      </c>
      <c r="AB10" s="264">
        <v>5.6148488778304542E-2</v>
      </c>
      <c r="AC10" s="263"/>
      <c r="AD10" s="263" t="s">
        <v>205</v>
      </c>
      <c r="AE10" s="264">
        <v>-0.11696213495499108</v>
      </c>
      <c r="AF10" s="264">
        <v>0.11245768695199644</v>
      </c>
      <c r="AG10" s="263"/>
      <c r="AH10" s="263" t="s">
        <v>205</v>
      </c>
      <c r="AI10" s="264">
        <v>-1.7593952076477848E-2</v>
      </c>
      <c r="AJ10" s="264">
        <v>0.1387519431196732</v>
      </c>
      <c r="AK10" s="263"/>
    </row>
    <row r="11" spans="1:39" ht="15" customHeight="1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3" t="s">
        <v>206</v>
      </c>
      <c r="AA11" s="264">
        <v>-5.7325572809745044E-4</v>
      </c>
      <c r="AB11" s="264">
        <v>5.8997513498875519E-2</v>
      </c>
      <c r="AC11" s="263"/>
      <c r="AD11" s="263" t="s">
        <v>206</v>
      </c>
      <c r="AE11" s="264">
        <v>-0.11595235834858542</v>
      </c>
      <c r="AF11" s="264">
        <v>0.13223409586123908</v>
      </c>
      <c r="AG11" s="263"/>
      <c r="AH11" s="263" t="s">
        <v>206</v>
      </c>
      <c r="AI11" s="264">
        <v>3.3997020675711698E-2</v>
      </c>
      <c r="AJ11" s="264">
        <v>0.12524430974707529</v>
      </c>
      <c r="AK11" s="263"/>
    </row>
    <row r="12" spans="1:39" ht="1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3" t="s">
        <v>207</v>
      </c>
      <c r="AA12" s="264">
        <v>3.390670658299328E-2</v>
      </c>
      <c r="AB12" s="264">
        <v>7.3313610554215536E-2</v>
      </c>
      <c r="AC12" s="263"/>
      <c r="AD12" s="263" t="s">
        <v>207</v>
      </c>
      <c r="AE12" s="264">
        <v>-7.7024265100422581E-2</v>
      </c>
      <c r="AF12" s="264">
        <v>0.12498097655058843</v>
      </c>
      <c r="AG12" s="263"/>
      <c r="AH12" s="263" t="s">
        <v>207</v>
      </c>
      <c r="AI12" s="264">
        <v>8.9313646457463564E-2</v>
      </c>
      <c r="AJ12" s="264">
        <v>0.13890323046813166</v>
      </c>
      <c r="AK12" s="263"/>
    </row>
    <row r="13" spans="1:39" ht="1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3" t="s">
        <v>208</v>
      </c>
      <c r="AA13" s="264">
        <v>4.6953426504110073E-2</v>
      </c>
      <c r="AB13" s="264">
        <v>7.3439596797486642E-2</v>
      </c>
      <c r="AC13" s="263"/>
      <c r="AD13" s="263" t="s">
        <v>208</v>
      </c>
      <c r="AE13" s="264">
        <v>-5.9606414433635138E-2</v>
      </c>
      <c r="AF13" s="264">
        <v>0.12482933296494295</v>
      </c>
      <c r="AG13" s="263"/>
      <c r="AH13" s="263" t="s">
        <v>208</v>
      </c>
      <c r="AI13" s="264">
        <v>0.1047887990879228</v>
      </c>
      <c r="AJ13" s="264">
        <v>0.1370323317680443</v>
      </c>
      <c r="AK13" s="263"/>
    </row>
    <row r="14" spans="1:39" ht="15" customHeigh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3" t="s">
        <v>209</v>
      </c>
      <c r="AA14" s="264">
        <v>5.321626473091072E-2</v>
      </c>
      <c r="AB14" s="264">
        <v>6.9328686383827859E-2</v>
      </c>
      <c r="AC14" s="263"/>
      <c r="AD14" s="263" t="s">
        <v>209</v>
      </c>
      <c r="AE14" s="264">
        <v>-4.2766537305600705E-2</v>
      </c>
      <c r="AF14" s="264">
        <v>0.12420096505996853</v>
      </c>
      <c r="AG14" s="263"/>
      <c r="AH14" s="263" t="s">
        <v>209</v>
      </c>
      <c r="AI14" s="264">
        <v>0.12234334972297461</v>
      </c>
      <c r="AJ14" s="264">
        <v>0.12142355404340237</v>
      </c>
      <c r="AK14" s="263"/>
    </row>
    <row r="15" spans="1:39" ht="15" customHeigh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3" t="s">
        <v>210</v>
      </c>
      <c r="AA15" s="264">
        <v>6.3655221527360764E-2</v>
      </c>
      <c r="AC15" s="263"/>
      <c r="AD15" s="263" t="s">
        <v>210</v>
      </c>
      <c r="AE15" s="264">
        <v>-1.5460735481822497E-2</v>
      </c>
      <c r="AG15" s="263"/>
      <c r="AH15" s="263" t="s">
        <v>210</v>
      </c>
      <c r="AI15" s="264">
        <v>0.14209143876768907</v>
      </c>
      <c r="AK15" s="263"/>
    </row>
    <row r="16" spans="1:39" ht="15" customHeight="1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3" t="s">
        <v>211</v>
      </c>
      <c r="AA16" s="264">
        <v>6.0889961969038495E-2</v>
      </c>
      <c r="AC16" s="263"/>
      <c r="AD16" s="263" t="s">
        <v>211</v>
      </c>
      <c r="AE16" s="264">
        <v>-6.2521025784393206E-3</v>
      </c>
      <c r="AG16" s="263"/>
      <c r="AH16" s="263" t="s">
        <v>211</v>
      </c>
      <c r="AI16" s="264">
        <v>0.12490043182571028</v>
      </c>
      <c r="AK16" s="263"/>
    </row>
    <row r="17" spans="1:37" ht="15" customHeight="1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3" t="s">
        <v>212</v>
      </c>
      <c r="AA17" s="264">
        <v>5.6689476150910849E-2</v>
      </c>
      <c r="AC17" s="263"/>
      <c r="AD17" s="263" t="s">
        <v>212</v>
      </c>
      <c r="AE17" s="264">
        <v>2.9161693914144847E-3</v>
      </c>
      <c r="AG17" s="263"/>
      <c r="AH17" s="263" t="s">
        <v>212</v>
      </c>
      <c r="AI17" s="264">
        <v>0.11001445710713412</v>
      </c>
      <c r="AK17" s="263"/>
    </row>
    <row r="18" spans="1:37" ht="1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3" t="s">
        <v>213</v>
      </c>
      <c r="AA18" s="264">
        <v>5.5744720786396015E-2</v>
      </c>
      <c r="AC18" s="263"/>
      <c r="AD18" s="263" t="s">
        <v>213</v>
      </c>
      <c r="AE18" s="264">
        <v>1.8766975941681495E-2</v>
      </c>
      <c r="AG18" s="263"/>
      <c r="AH18" s="263" t="s">
        <v>213</v>
      </c>
      <c r="AI18" s="264">
        <v>9.4031503256254603E-2</v>
      </c>
      <c r="AK18" s="263"/>
    </row>
    <row r="19" spans="1:37" ht="1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3" t="s">
        <v>214</v>
      </c>
      <c r="AA19" s="264">
        <v>5.608495042650645E-2</v>
      </c>
      <c r="AC19" s="263"/>
      <c r="AD19" s="263" t="s">
        <v>214</v>
      </c>
      <c r="AE19" s="264">
        <v>2.3705487428082678E-2</v>
      </c>
      <c r="AG19" s="263"/>
      <c r="AH19" s="263" t="s">
        <v>214</v>
      </c>
      <c r="AI19" s="264">
        <v>0.10195977755221521</v>
      </c>
      <c r="AK19" s="263"/>
    </row>
    <row r="20" spans="1:37" ht="1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AA20" s="264"/>
      <c r="AC20" s="263"/>
      <c r="AE20" s="264"/>
      <c r="AG20" s="263"/>
      <c r="AI20" s="264"/>
      <c r="AK20" s="263"/>
    </row>
    <row r="21" spans="1:37" ht="1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AA21" s="264"/>
      <c r="AC21" s="263"/>
      <c r="AE21" s="264"/>
      <c r="AG21" s="263"/>
      <c r="AI21" s="264"/>
      <c r="AK21" s="263"/>
    </row>
    <row r="22" spans="1:37" ht="1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AA22" s="264"/>
      <c r="AC22" s="263"/>
      <c r="AE22" s="264"/>
      <c r="AG22" s="263"/>
      <c r="AI22" s="264"/>
      <c r="AK22" s="263"/>
    </row>
    <row r="23" spans="1:37" ht="1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AA23" s="264"/>
      <c r="AC23" s="263"/>
      <c r="AE23" s="264"/>
      <c r="AG23" s="263"/>
      <c r="AI23" s="264"/>
      <c r="AK23" s="263"/>
    </row>
    <row r="24" spans="1:37" ht="1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AA24" s="264"/>
      <c r="AC24" s="263"/>
      <c r="AE24" s="264"/>
      <c r="AG24" s="263"/>
      <c r="AI24" s="264"/>
      <c r="AK24" s="263"/>
    </row>
    <row r="25" spans="1:37" ht="1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AA25" s="264"/>
      <c r="AC25" s="263"/>
      <c r="AE25" s="264"/>
      <c r="AG25" s="263"/>
      <c r="AI25" s="264"/>
      <c r="AK25" s="263"/>
    </row>
    <row r="26" spans="1:37" ht="1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AA26" s="264"/>
      <c r="AC26" s="263"/>
      <c r="AE26" s="264"/>
      <c r="AG26" s="263"/>
      <c r="AI26" s="264"/>
      <c r="AK26" s="263"/>
    </row>
    <row r="27" spans="1:37" ht="1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AA27" s="264"/>
      <c r="AC27" s="263"/>
      <c r="AE27" s="264"/>
      <c r="AG27" s="263"/>
      <c r="AI27" s="264"/>
      <c r="AK27" s="263"/>
    </row>
    <row r="28" spans="1:37" ht="1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AA28" s="264"/>
      <c r="AC28" s="263"/>
      <c r="AE28" s="264"/>
      <c r="AG28" s="263"/>
      <c r="AI28" s="264"/>
      <c r="AK28" s="263"/>
    </row>
    <row r="29" spans="1:37" ht="1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AA29" s="264"/>
      <c r="AC29" s="263"/>
      <c r="AE29" s="264"/>
      <c r="AG29" s="263"/>
      <c r="AI29" s="264"/>
      <c r="AK29" s="263"/>
    </row>
    <row r="30" spans="1:37" ht="1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AA30" s="264"/>
      <c r="AC30" s="263"/>
      <c r="AE30" s="264"/>
      <c r="AG30" s="263"/>
      <c r="AI30" s="264"/>
      <c r="AK30" s="263"/>
    </row>
    <row r="31" spans="1:37" ht="1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AA31" s="264"/>
      <c r="AC31" s="263"/>
      <c r="AE31" s="264"/>
      <c r="AG31" s="263"/>
      <c r="AI31" s="264"/>
      <c r="AK31" s="263"/>
    </row>
    <row r="32" spans="1:37" ht="1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AA32" s="264"/>
      <c r="AC32" s="263"/>
      <c r="AE32" s="264"/>
      <c r="AG32" s="263"/>
      <c r="AI32" s="264"/>
      <c r="AK32" s="263"/>
    </row>
    <row r="33" spans="1:39" ht="1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6" t="s">
        <v>215</v>
      </c>
      <c r="AA33" s="264"/>
      <c r="AC33" s="263"/>
      <c r="AD33" s="266" t="s">
        <v>216</v>
      </c>
      <c r="AE33" s="264"/>
      <c r="AG33" s="263"/>
      <c r="AH33" s="266" t="s">
        <v>217</v>
      </c>
      <c r="AI33" s="264"/>
      <c r="AK33" s="263"/>
    </row>
    <row r="34" spans="1:39" ht="15" customHeight="1" thickBo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AA34" s="267">
        <v>2021</v>
      </c>
      <c r="AB34" s="267">
        <v>2022</v>
      </c>
      <c r="AC34" s="263"/>
      <c r="AE34" s="267">
        <v>2021</v>
      </c>
      <c r="AF34" s="267">
        <v>2022</v>
      </c>
      <c r="AG34" s="263"/>
      <c r="AI34" s="267">
        <v>2021</v>
      </c>
      <c r="AJ34" s="267">
        <v>2022</v>
      </c>
      <c r="AK34" s="263"/>
    </row>
    <row r="35" spans="1:39" ht="1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3" t="s">
        <v>203</v>
      </c>
      <c r="AA35" s="264">
        <v>1.107712372789095E-2</v>
      </c>
      <c r="AB35" s="264">
        <v>1.3617729202092192E-2</v>
      </c>
      <c r="AC35" s="263"/>
      <c r="AD35" s="263" t="s">
        <v>203</v>
      </c>
      <c r="AE35" s="264">
        <v>5.7702178807125935E-2</v>
      </c>
      <c r="AF35" s="264">
        <v>-4.2899690826657774E-2</v>
      </c>
      <c r="AG35" s="263"/>
      <c r="AH35" s="263" t="s">
        <v>203</v>
      </c>
      <c r="AI35" s="264">
        <v>3.5561986624737897E-2</v>
      </c>
      <c r="AJ35" s="264">
        <v>-1.7596698122723069E-2</v>
      </c>
      <c r="AK35" s="263"/>
      <c r="AL35" s="268" t="s">
        <v>225</v>
      </c>
      <c r="AM35" s="269">
        <v>2022</v>
      </c>
    </row>
    <row r="36" spans="1:39" ht="15" customHeight="1" thickBo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3" t="s">
        <v>204</v>
      </c>
      <c r="AA36" s="264">
        <v>-2.6407888128539979E-3</v>
      </c>
      <c r="AB36" s="264">
        <v>5.0830838375992473E-3</v>
      </c>
      <c r="AC36" s="263"/>
      <c r="AD36" s="263" t="s">
        <v>204</v>
      </c>
      <c r="AE36" s="264">
        <v>3.552762386362019E-2</v>
      </c>
      <c r="AF36" s="264">
        <v>-4.7422795923507836E-2</v>
      </c>
      <c r="AG36" s="263"/>
      <c r="AH36" s="263" t="s">
        <v>204</v>
      </c>
      <c r="AI36" s="264">
        <v>1.2245191833654018E-2</v>
      </c>
      <c r="AJ36" s="264">
        <v>-1.5256137090447481E-2</v>
      </c>
      <c r="AK36" s="263"/>
      <c r="AL36" s="270" t="s">
        <v>226</v>
      </c>
      <c r="AM36" s="271">
        <v>2021</v>
      </c>
    </row>
    <row r="37" spans="1:39" ht="1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3" t="s">
        <v>205</v>
      </c>
      <c r="AA37" s="264">
        <v>2.8855395171990778E-2</v>
      </c>
      <c r="AB37" s="264">
        <v>-1.284478356427286E-2</v>
      </c>
      <c r="AC37" s="263"/>
      <c r="AD37" s="263" t="s">
        <v>205</v>
      </c>
      <c r="AE37" s="264">
        <v>5.0681658217141885E-2</v>
      </c>
      <c r="AF37" s="264">
        <v>-5.55630587123494E-2</v>
      </c>
      <c r="AG37" s="263"/>
      <c r="AH37" s="263" t="s">
        <v>205</v>
      </c>
      <c r="AI37" s="264">
        <v>4.1217445412865886E-2</v>
      </c>
      <c r="AJ37" s="264">
        <v>-3.2306988207925116E-2</v>
      </c>
      <c r="AK37" s="263"/>
    </row>
    <row r="38" spans="1:39" ht="1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3" t="s">
        <v>206</v>
      </c>
      <c r="AA38" s="264">
        <v>6.8715312845533699E-2</v>
      </c>
      <c r="AB38" s="264">
        <v>-1.2023722822037683E-2</v>
      </c>
      <c r="AC38" s="263"/>
      <c r="AD38" s="263" t="s">
        <v>206</v>
      </c>
      <c r="AE38" s="264">
        <v>6.7634882360427612E-2</v>
      </c>
      <c r="AF38" s="264">
        <v>-5.2026269293068451E-2</v>
      </c>
      <c r="AG38" s="263"/>
      <c r="AH38" s="263" t="s">
        <v>206</v>
      </c>
      <c r="AI38" s="264">
        <v>6.8522051849220555E-2</v>
      </c>
      <c r="AJ38" s="264">
        <v>-2.7999117117938396E-2</v>
      </c>
      <c r="AK38" s="263"/>
    </row>
    <row r="39" spans="1:39" ht="1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3" t="s">
        <v>207</v>
      </c>
      <c r="AA39" s="264">
        <v>9.2903636992539868E-2</v>
      </c>
      <c r="AB39" s="264">
        <v>1.3513406253361638E-2</v>
      </c>
      <c r="AC39" s="263"/>
      <c r="AD39" s="263" t="s">
        <v>207</v>
      </c>
      <c r="AE39" s="264">
        <v>8.0935625370566977E-2</v>
      </c>
      <c r="AF39" s="264">
        <v>-2.376697641821451E-2</v>
      </c>
      <c r="AG39" s="263"/>
      <c r="AH39" s="263" t="s">
        <v>207</v>
      </c>
      <c r="AI39" s="264">
        <v>8.6158597028014441E-2</v>
      </c>
      <c r="AJ39" s="264">
        <v>8.4440500189259633E-4</v>
      </c>
      <c r="AK39" s="263"/>
    </row>
    <row r="40" spans="1:39" ht="1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3" t="s">
        <v>208</v>
      </c>
      <c r="AA40" s="264">
        <v>0.10074488478716503</v>
      </c>
      <c r="AB40" s="264">
        <v>1.4873865078394033E-2</v>
      </c>
      <c r="AC40" s="263"/>
      <c r="AD40" s="263" t="s">
        <v>208</v>
      </c>
      <c r="AE40" s="264">
        <v>8.4121339467344292E-2</v>
      </c>
      <c r="AF40" s="264">
        <v>-2.3986076114950662E-2</v>
      </c>
      <c r="AG40" s="263"/>
      <c r="AH40" s="263" t="s">
        <v>208</v>
      </c>
      <c r="AI40" s="264">
        <v>9.8328483445521045E-2</v>
      </c>
      <c r="AJ40" s="264">
        <v>2.2550924456453457E-4</v>
      </c>
      <c r="AK40" s="263"/>
    </row>
    <row r="41" spans="1:39" ht="1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3" t="s">
        <v>209</v>
      </c>
      <c r="AA41" s="264">
        <v>9.4909456423107053E-2</v>
      </c>
      <c r="AB41" s="264">
        <v>1.2042047645319798E-2</v>
      </c>
      <c r="AC41" s="263"/>
      <c r="AD41" s="263" t="s">
        <v>209</v>
      </c>
      <c r="AE41" s="264">
        <v>7.7750834127204627E-2</v>
      </c>
      <c r="AF41" s="264">
        <v>-2.5859921395592948E-2</v>
      </c>
      <c r="AG41" s="263"/>
      <c r="AH41" s="263" t="s">
        <v>209</v>
      </c>
      <c r="AI41" s="264">
        <v>9.940200064407477E-2</v>
      </c>
      <c r="AJ41" s="264">
        <v>-3.2136817372885674E-3</v>
      </c>
      <c r="AK41" s="263"/>
    </row>
    <row r="42" spans="1:39" ht="1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3" t="s">
        <v>210</v>
      </c>
      <c r="AA42" s="264">
        <v>9.0290162283593392E-2</v>
      </c>
      <c r="AC42" s="263"/>
      <c r="AD42" s="263" t="s">
        <v>210</v>
      </c>
      <c r="AE42" s="264">
        <v>6.8637918315036045E-2</v>
      </c>
      <c r="AG42" s="263"/>
      <c r="AH42" s="263" t="s">
        <v>210</v>
      </c>
      <c r="AI42" s="264">
        <v>9.2844062944951983E-2</v>
      </c>
      <c r="AK42" s="263"/>
    </row>
    <row r="43" spans="1:39" ht="1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3" t="s">
        <v>211</v>
      </c>
      <c r="AA43" s="264">
        <v>8.2150303625241602E-2</v>
      </c>
      <c r="AC43" s="263"/>
      <c r="AD43" s="263" t="s">
        <v>211</v>
      </c>
      <c r="AE43" s="264">
        <v>5.6846746119525449E-2</v>
      </c>
      <c r="AG43" s="263"/>
      <c r="AH43" s="263" t="s">
        <v>211</v>
      </c>
      <c r="AI43" s="264">
        <v>8.5496124241785196E-2</v>
      </c>
      <c r="AK43" s="263"/>
    </row>
    <row r="44" spans="1:39" ht="1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3" t="s">
        <v>212</v>
      </c>
      <c r="AA44" s="264">
        <v>7.0817381667195894E-2</v>
      </c>
      <c r="AC44" s="263"/>
      <c r="AD44" s="263" t="s">
        <v>212</v>
      </c>
      <c r="AE44" s="264">
        <v>4.1841214184188825E-2</v>
      </c>
      <c r="AG44" s="263"/>
      <c r="AH44" s="263" t="s">
        <v>212</v>
      </c>
      <c r="AI44" s="264">
        <v>7.0526888604864404E-2</v>
      </c>
      <c r="AK44" s="263"/>
    </row>
    <row r="45" spans="1:39" ht="1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3" t="s">
        <v>213</v>
      </c>
      <c r="AA45" s="264">
        <v>6.1954659598844726E-2</v>
      </c>
      <c r="AC45" s="263"/>
      <c r="AD45" s="263" t="s">
        <v>213</v>
      </c>
      <c r="AE45" s="264">
        <v>3.0319697512395861E-2</v>
      </c>
      <c r="AG45" s="263"/>
      <c r="AH45" s="263" t="s">
        <v>213</v>
      </c>
      <c r="AI45" s="264">
        <v>6.2552353605993996E-2</v>
      </c>
      <c r="AK45" s="263"/>
    </row>
    <row r="46" spans="1:39" ht="1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3" t="s">
        <v>214</v>
      </c>
      <c r="AA46" s="264">
        <v>5.6370216489294196E-2</v>
      </c>
      <c r="AC46" s="263"/>
      <c r="AD46" s="263" t="s">
        <v>214</v>
      </c>
      <c r="AE46" s="264">
        <v>2.2421777253976812E-2</v>
      </c>
      <c r="AG46" s="263"/>
      <c r="AH46" s="263" t="s">
        <v>214</v>
      </c>
      <c r="AI46" s="264">
        <v>5.6038250010495713E-2</v>
      </c>
      <c r="AK46" s="263"/>
    </row>
    <row r="47" spans="1:39" ht="1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</row>
    <row r="48" spans="1:39" ht="1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</row>
    <row r="49" spans="1:25" ht="1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</row>
    <row r="50" spans="1:25" ht="1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</row>
    <row r="51" spans="1:25" ht="1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</row>
    <row r="52" spans="1:25" ht="1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</row>
    <row r="53" spans="1:25" ht="1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</row>
    <row r="54" spans="1:25" ht="1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</row>
    <row r="55" spans="1:25" ht="1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</row>
    <row r="56" spans="1:25" ht="1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</row>
    <row r="57" spans="1:25" ht="1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</row>
    <row r="58" spans="1:25" ht="1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</row>
    <row r="59" spans="1:25" ht="15" customHeight="1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</row>
  </sheetData>
  <mergeCells count="1">
    <mergeCell ref="I2:S2"/>
  </mergeCells>
  <pageMargins left="0.63" right="0.25" top="0.47" bottom="0.19" header="0.3" footer="0.15"/>
  <pageSetup paperSize="9" scale="5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EE56-52FB-499A-B013-E429F7949B4B}">
  <sheetPr>
    <pageSetUpPr fitToPage="1"/>
  </sheetPr>
  <dimension ref="A1:AS65"/>
  <sheetViews>
    <sheetView showGridLines="0" zoomScale="70" zoomScaleNormal="70" zoomScalePageLayoutView="60" workbookViewId="0"/>
  </sheetViews>
  <sheetFormatPr baseColWidth="10" defaultColWidth="11.42578125" defaultRowHeight="15" customHeight="1"/>
  <cols>
    <col min="1" max="1" width="3.7109375" style="151" customWidth="1"/>
    <col min="2" max="8" width="11.5703125" style="151" customWidth="1"/>
    <col min="9" max="9" width="3.7109375" style="151" customWidth="1"/>
    <col min="10" max="16" width="11.5703125" style="151" customWidth="1"/>
    <col min="17" max="17" width="3.7109375" style="151" customWidth="1"/>
    <col min="18" max="24" width="11.5703125" style="151" customWidth="1"/>
    <col min="25" max="25" width="11.5703125" style="253" customWidth="1"/>
    <col min="26" max="27" width="12.85546875" style="253" customWidth="1"/>
    <col min="28" max="28" width="12.85546875" style="39" customWidth="1"/>
    <col min="29" max="29" width="12.85546875" style="254" customWidth="1"/>
    <col min="30" max="31" width="12.85546875" style="39" customWidth="1"/>
    <col min="32" max="32" width="12.85546875" style="254" customWidth="1"/>
    <col min="33" max="34" width="12.85546875" style="39" customWidth="1"/>
    <col min="35" max="35" width="12.85546875" style="254" customWidth="1"/>
    <col min="36" max="41" width="12.85546875" style="39" customWidth="1"/>
    <col min="42" max="45" width="12.85546875" style="253" customWidth="1"/>
    <col min="46" max="63" width="12.85546875" style="151" customWidth="1"/>
    <col min="64" max="16384" width="11.42578125" style="151"/>
  </cols>
  <sheetData>
    <row r="1" spans="1:42" ht="26.25">
      <c r="B1" s="251" t="s">
        <v>227</v>
      </c>
      <c r="C1" s="252"/>
      <c r="D1" s="252"/>
      <c r="E1" s="252"/>
      <c r="F1" s="252"/>
      <c r="G1" s="252"/>
      <c r="H1" s="252"/>
      <c r="J1" s="32"/>
      <c r="K1" s="32"/>
      <c r="L1" s="32"/>
      <c r="M1" s="32"/>
      <c r="N1" s="32"/>
      <c r="O1" s="32"/>
      <c r="P1" s="32"/>
      <c r="Q1" s="32"/>
      <c r="R1" s="32"/>
      <c r="S1" s="32"/>
      <c r="T1" s="252"/>
      <c r="U1" s="252"/>
      <c r="V1" s="252"/>
      <c r="W1" s="252"/>
      <c r="X1" s="252"/>
      <c r="Z1" s="253" t="s">
        <v>197</v>
      </c>
      <c r="AB1" s="39" t="s">
        <v>228</v>
      </c>
    </row>
    <row r="2" spans="1:42" ht="15" customHeight="1">
      <c r="A2" s="32"/>
      <c r="B2" s="252"/>
      <c r="C2" s="252"/>
      <c r="D2" s="252"/>
      <c r="E2" s="252"/>
      <c r="F2" s="252"/>
      <c r="G2" s="252"/>
      <c r="H2" s="252"/>
      <c r="J2" s="32"/>
      <c r="K2" s="32"/>
      <c r="L2" s="32"/>
      <c r="M2" s="32"/>
      <c r="N2" s="32"/>
      <c r="O2" s="32"/>
      <c r="P2" s="32"/>
      <c r="Q2" s="32"/>
      <c r="R2" s="32"/>
      <c r="S2" s="32"/>
      <c r="T2" s="252"/>
      <c r="U2" s="252"/>
      <c r="V2" s="252"/>
      <c r="W2" s="252"/>
      <c r="X2" s="252"/>
      <c r="Z2" s="253" t="s">
        <v>198</v>
      </c>
      <c r="AB2" s="39" t="s">
        <v>229</v>
      </c>
    </row>
    <row r="3" spans="1:42" ht="15" customHeight="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Z3" s="253" t="s">
        <v>199</v>
      </c>
      <c r="AB3" s="39" t="s">
        <v>230</v>
      </c>
    </row>
    <row r="4" spans="1:42" ht="15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AB4" s="39" t="s">
        <v>231</v>
      </c>
    </row>
    <row r="5" spans="1:42" ht="15" customHeight="1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AB5" s="39" t="s">
        <v>232</v>
      </c>
    </row>
    <row r="6" spans="1:42" ht="1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6" t="s">
        <v>172</v>
      </c>
      <c r="Z6" s="257" t="s">
        <v>200</v>
      </c>
      <c r="AA6" s="257"/>
    </row>
    <row r="7" spans="1:42" ht="15" customHeight="1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AA7" s="258">
        <v>2019</v>
      </c>
      <c r="AB7" s="272" t="s">
        <v>200</v>
      </c>
      <c r="AE7" s="272" t="s">
        <v>201</v>
      </c>
      <c r="AH7" s="272" t="s">
        <v>202</v>
      </c>
      <c r="AP7" s="258">
        <v>2022</v>
      </c>
    </row>
    <row r="8" spans="1:42" ht="15" customHeight="1" thickBot="1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Z8" s="253" t="s">
        <v>203</v>
      </c>
      <c r="AA8" s="259">
        <v>46820440</v>
      </c>
      <c r="AP8" s="259">
        <v>8185760</v>
      </c>
    </row>
    <row r="9" spans="1:42" ht="15" customHeight="1">
      <c r="A9" s="252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Z9" s="253" t="s">
        <v>204</v>
      </c>
      <c r="AA9" s="259">
        <v>44583561</v>
      </c>
      <c r="AB9" s="273">
        <v>44317</v>
      </c>
      <c r="AC9" s="254">
        <v>522.706906</v>
      </c>
      <c r="AE9" s="273">
        <v>44317</v>
      </c>
      <c r="AF9" s="254">
        <v>161.265244</v>
      </c>
      <c r="AH9" s="273">
        <v>44317</v>
      </c>
      <c r="AI9" s="254">
        <v>79.880838999999995</v>
      </c>
      <c r="AK9" s="274" t="s">
        <v>223</v>
      </c>
      <c r="AL9" s="275">
        <v>2022</v>
      </c>
      <c r="AP9" s="259">
        <v>7406116</v>
      </c>
    </row>
    <row r="10" spans="1:42" ht="15" customHeight="1" thickBo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Z10" s="253" t="s">
        <v>205</v>
      </c>
      <c r="AA10" s="259">
        <v>48353601</v>
      </c>
      <c r="AB10" s="273">
        <v>44348</v>
      </c>
      <c r="AC10" s="254">
        <v>527.37724200000002</v>
      </c>
      <c r="AE10" s="273">
        <v>44348</v>
      </c>
      <c r="AF10" s="254">
        <v>161.762745</v>
      </c>
      <c r="AH10" s="273">
        <v>44348</v>
      </c>
      <c r="AI10" s="254">
        <v>80.977176999999998</v>
      </c>
      <c r="AK10" s="276" t="s">
        <v>233</v>
      </c>
      <c r="AL10" s="277">
        <v>2021</v>
      </c>
      <c r="AP10" s="259">
        <v>6819146</v>
      </c>
    </row>
    <row r="11" spans="1:42" ht="15" customHeight="1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Z11" s="253" t="s">
        <v>206</v>
      </c>
      <c r="AA11" s="259">
        <v>46400443</v>
      </c>
      <c r="AB11" s="273">
        <v>44378</v>
      </c>
      <c r="AC11" s="254">
        <v>531.21098400000005</v>
      </c>
      <c r="AE11" s="273">
        <v>44378</v>
      </c>
      <c r="AF11" s="254">
        <v>162.63255899999999</v>
      </c>
      <c r="AH11" s="273">
        <v>44378</v>
      </c>
      <c r="AI11" s="254">
        <v>82.306852000000006</v>
      </c>
      <c r="AP11" s="259">
        <v>7881967</v>
      </c>
    </row>
    <row r="12" spans="1:42" ht="15" customHeight="1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Z12" s="253" t="s">
        <v>207</v>
      </c>
      <c r="AA12" s="259">
        <v>51071331</v>
      </c>
      <c r="AB12" s="273">
        <v>44409</v>
      </c>
      <c r="AC12" s="254">
        <v>537.04507799999999</v>
      </c>
      <c r="AE12" s="273">
        <v>44409</v>
      </c>
      <c r="AF12" s="254">
        <v>165.14293799999999</v>
      </c>
      <c r="AH12" s="273">
        <v>44409</v>
      </c>
      <c r="AI12" s="254">
        <v>84.045151000000004</v>
      </c>
      <c r="AP12" s="259">
        <v>8087600</v>
      </c>
    </row>
    <row r="13" spans="1:42" ht="15" customHeigh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Z13" s="253" t="s">
        <v>208</v>
      </c>
      <c r="AA13" s="259">
        <v>47139627</v>
      </c>
      <c r="AB13" s="273">
        <v>44440</v>
      </c>
      <c r="AC13" s="254">
        <v>538.74828400000001</v>
      </c>
      <c r="AE13" s="273">
        <v>44440</v>
      </c>
      <c r="AF13" s="254">
        <v>166.10875799999999</v>
      </c>
      <c r="AH13" s="273">
        <v>44440</v>
      </c>
      <c r="AI13" s="254">
        <v>84.124979999999994</v>
      </c>
      <c r="AP13" s="259">
        <v>7884812</v>
      </c>
    </row>
    <row r="14" spans="1:42" ht="15" customHeight="1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Z14" s="253" t="s">
        <v>209</v>
      </c>
      <c r="AA14" s="259">
        <v>48818378</v>
      </c>
      <c r="AB14" s="273">
        <v>44470</v>
      </c>
      <c r="AC14" s="254">
        <v>539.75075300000003</v>
      </c>
      <c r="AE14" s="273">
        <v>44470</v>
      </c>
      <c r="AF14" s="254">
        <v>167.314605</v>
      </c>
      <c r="AH14" s="273">
        <v>44470</v>
      </c>
      <c r="AI14" s="254">
        <v>84.137287999999998</v>
      </c>
      <c r="AP14" s="259">
        <v>7117785</v>
      </c>
    </row>
    <row r="15" spans="1:42" ht="15" customHeight="1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Z15" s="253" t="s">
        <v>210</v>
      </c>
      <c r="AA15" s="259">
        <v>48198107</v>
      </c>
      <c r="AB15" s="273">
        <v>44501</v>
      </c>
      <c r="AC15" s="254">
        <v>541.77923399999997</v>
      </c>
      <c r="AE15" s="273">
        <v>44501</v>
      </c>
      <c r="AF15" s="254">
        <v>169.77769900000001</v>
      </c>
      <c r="AH15" s="273">
        <v>44501</v>
      </c>
      <c r="AI15" s="254">
        <v>83.789527000000007</v>
      </c>
      <c r="AP15" s="259"/>
    </row>
    <row r="16" spans="1:42" ht="15" customHeight="1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Z16" s="253" t="s">
        <v>211</v>
      </c>
      <c r="AA16" s="259">
        <v>46635887</v>
      </c>
      <c r="AB16" s="273">
        <v>44531</v>
      </c>
      <c r="AC16" s="254">
        <v>544.40165500000001</v>
      </c>
      <c r="AE16" s="273">
        <v>44531</v>
      </c>
      <c r="AF16" s="254">
        <v>170.85990699999999</v>
      </c>
      <c r="AH16" s="273">
        <v>44531</v>
      </c>
      <c r="AI16" s="254">
        <v>84.980694999999997</v>
      </c>
      <c r="AP16" s="259"/>
    </row>
    <row r="17" spans="1:42" ht="15" customHeight="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Z17" s="253" t="s">
        <v>212</v>
      </c>
      <c r="AA17" s="259">
        <v>48624088</v>
      </c>
      <c r="AB17" s="273">
        <v>44562</v>
      </c>
      <c r="AC17" s="254">
        <v>548.66491099999996</v>
      </c>
      <c r="AE17" s="273">
        <v>44562</v>
      </c>
      <c r="AF17" s="254">
        <v>172.822993</v>
      </c>
      <c r="AH17" s="273">
        <v>44562</v>
      </c>
      <c r="AI17" s="254">
        <v>86.689920000000001</v>
      </c>
      <c r="AP17" s="259"/>
    </row>
    <row r="18" spans="1:42" ht="15" customHeight="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Z18" s="253" t="s">
        <v>213</v>
      </c>
      <c r="AA18" s="259">
        <v>43594127</v>
      </c>
      <c r="AB18" s="273">
        <v>44593</v>
      </c>
      <c r="AC18" s="254">
        <v>552.14293599999996</v>
      </c>
      <c r="AE18" s="273">
        <v>44593</v>
      </c>
      <c r="AF18" s="254">
        <v>174.63856899999999</v>
      </c>
      <c r="AH18" s="273">
        <v>44593</v>
      </c>
      <c r="AI18" s="254">
        <v>88.001256999999995</v>
      </c>
      <c r="AP18" s="259"/>
    </row>
    <row r="19" spans="1:42" ht="15" customHeight="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Z19" s="253" t="s">
        <v>214</v>
      </c>
      <c r="AA19" s="259">
        <v>43965686</v>
      </c>
      <c r="AB19" s="273">
        <v>44621</v>
      </c>
      <c r="AC19" s="254">
        <v>551.66938400000004</v>
      </c>
      <c r="AE19" s="273">
        <v>44621</v>
      </c>
      <c r="AF19" s="254">
        <v>175.33267499999999</v>
      </c>
      <c r="AH19" s="273">
        <v>44621</v>
      </c>
      <c r="AI19" s="254">
        <v>87.711380000000005</v>
      </c>
      <c r="AP19" s="259"/>
    </row>
    <row r="20" spans="1:42" ht="1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AB20" s="273">
        <v>44652</v>
      </c>
      <c r="AC20" s="254">
        <v>554.72084099999995</v>
      </c>
      <c r="AE20" s="273">
        <v>44652</v>
      </c>
      <c r="AF20" s="254">
        <v>177.67643899999999</v>
      </c>
      <c r="AH20" s="273">
        <v>44652</v>
      </c>
      <c r="AI20" s="254">
        <v>88.352429000000001</v>
      </c>
      <c r="AP20" s="259"/>
    </row>
    <row r="21" spans="1:42" ht="15" customHeight="1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AB21" s="273">
        <v>44682</v>
      </c>
      <c r="AC21" s="254">
        <v>560.560295</v>
      </c>
      <c r="AE21" s="273">
        <v>44682</v>
      </c>
      <c r="AF21" s="254">
        <v>179.30379099999999</v>
      </c>
      <c r="AH21" s="273">
        <v>44682</v>
      </c>
      <c r="AI21" s="254">
        <v>89.661679000000007</v>
      </c>
    </row>
    <row r="22" spans="1:42" ht="15" customHeight="1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AB22" s="273">
        <v>44714</v>
      </c>
      <c r="AC22" s="254">
        <v>563.88575800000001</v>
      </c>
      <c r="AE22" s="273">
        <v>44714</v>
      </c>
      <c r="AF22" s="254">
        <v>180.98386099999999</v>
      </c>
      <c r="AH22" s="273">
        <v>44714</v>
      </c>
      <c r="AI22" s="254">
        <v>90.556487000000004</v>
      </c>
    </row>
    <row r="23" spans="1:42" ht="15" customHeight="1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AB23" s="273">
        <v>44746</v>
      </c>
      <c r="AC23" s="254">
        <v>565.98780199999999</v>
      </c>
      <c r="AE23" s="273">
        <v>44746</v>
      </c>
      <c r="AF23" s="254">
        <v>182.73262700000001</v>
      </c>
      <c r="AH23" s="273">
        <v>44746</v>
      </c>
      <c r="AI23" s="254">
        <v>90.760827000000006</v>
      </c>
    </row>
    <row r="24" spans="1:42" ht="1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AB24" s="273">
        <v>44778</v>
      </c>
      <c r="AC24" s="254">
        <v>564.38430900000003</v>
      </c>
      <c r="AE24" s="273">
        <v>44778</v>
      </c>
      <c r="AF24" s="254">
        <v>181.57939099999999</v>
      </c>
      <c r="AH24" s="273">
        <v>44778</v>
      </c>
      <c r="AI24" s="254">
        <v>90.884389999999996</v>
      </c>
    </row>
    <row r="25" spans="1:42" ht="15" customHeight="1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AB25" s="278"/>
      <c r="AE25" s="278"/>
      <c r="AH25" s="278"/>
    </row>
    <row r="26" spans="1:42" ht="15" customHeight="1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AB26" s="278"/>
      <c r="AE26" s="278"/>
      <c r="AH26" s="278"/>
    </row>
    <row r="27" spans="1:42" ht="15" customHeight="1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AB27" s="278"/>
      <c r="AE27" s="278"/>
      <c r="AH27" s="278"/>
    </row>
    <row r="28" spans="1:42" ht="15" customHeight="1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AB28" s="278"/>
      <c r="AE28" s="278"/>
      <c r="AH28" s="278"/>
    </row>
    <row r="29" spans="1:42" ht="15" customHeight="1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AB29" s="278"/>
      <c r="AE29" s="278"/>
      <c r="AH29" s="278"/>
    </row>
    <row r="30" spans="1:42" ht="15" customHeight="1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AB30" s="278"/>
      <c r="AE30" s="278"/>
      <c r="AH30" s="278"/>
    </row>
    <row r="31" spans="1:42" ht="15" customHeight="1">
      <c r="A31" s="252"/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AB31" s="278"/>
      <c r="AE31" s="278"/>
      <c r="AH31" s="278"/>
    </row>
    <row r="32" spans="1:42" ht="15" customHeight="1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AB32" s="278"/>
      <c r="AE32" s="278"/>
      <c r="AH32" s="278"/>
    </row>
    <row r="33" spans="1:42" ht="15" customHeight="1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Z33" s="257" t="s">
        <v>215</v>
      </c>
      <c r="AA33" s="257"/>
    </row>
    <row r="34" spans="1:42" ht="15" customHeight="1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AA34" s="258">
        <v>2019</v>
      </c>
      <c r="AB34" s="272" t="s">
        <v>215</v>
      </c>
      <c r="AE34" s="272" t="s">
        <v>216</v>
      </c>
      <c r="AH34" s="272" t="s">
        <v>234</v>
      </c>
      <c r="AP34" s="258">
        <v>2022</v>
      </c>
    </row>
    <row r="35" spans="1:42" ht="15" customHeight="1" thickBot="1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Z35" s="253" t="s">
        <v>203</v>
      </c>
      <c r="AA35" s="259">
        <v>21616722</v>
      </c>
      <c r="AP35" s="259">
        <v>1460985</v>
      </c>
    </row>
    <row r="36" spans="1:42" ht="15" customHeight="1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Z36" s="253" t="s">
        <v>204</v>
      </c>
      <c r="AA36" s="259">
        <v>21387737</v>
      </c>
      <c r="AB36" s="273">
        <v>44317</v>
      </c>
      <c r="AC36" s="254">
        <v>271.17265500000002</v>
      </c>
      <c r="AE36" s="273">
        <v>44317</v>
      </c>
      <c r="AF36" s="254">
        <v>199.80040500000001</v>
      </c>
      <c r="AH36" s="273">
        <v>44317</v>
      </c>
      <c r="AI36" s="254">
        <v>17.345535000000002</v>
      </c>
      <c r="AK36" s="274" t="s">
        <v>225</v>
      </c>
      <c r="AL36" s="275">
        <v>2022</v>
      </c>
      <c r="AP36" s="259">
        <v>1349473</v>
      </c>
    </row>
    <row r="37" spans="1:42" ht="15" customHeight="1" thickBot="1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Z37" s="253" t="s">
        <v>205</v>
      </c>
      <c r="AA37" s="259">
        <v>23910619</v>
      </c>
      <c r="AB37" s="273">
        <v>44348</v>
      </c>
      <c r="AC37" s="254">
        <v>274.06256999999999</v>
      </c>
      <c r="AE37" s="273">
        <v>44348</v>
      </c>
      <c r="AF37" s="254">
        <v>201.31011799999999</v>
      </c>
      <c r="AH37" s="273">
        <v>44348</v>
      </c>
      <c r="AI37" s="254">
        <v>17.552098999999998</v>
      </c>
      <c r="AK37" s="276" t="s">
        <v>235</v>
      </c>
      <c r="AL37" s="277">
        <v>2021</v>
      </c>
      <c r="AP37" s="259">
        <v>1386654</v>
      </c>
    </row>
    <row r="38" spans="1:42" ht="15" customHeight="1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Z38" s="253" t="s">
        <v>206</v>
      </c>
      <c r="AA38" s="259">
        <v>23932607</v>
      </c>
      <c r="AB38" s="273">
        <v>44378</v>
      </c>
      <c r="AC38" s="254">
        <v>275.44546300000002</v>
      </c>
      <c r="AE38" s="273">
        <v>44378</v>
      </c>
      <c r="AF38" s="254">
        <v>201.99906300000001</v>
      </c>
      <c r="AH38" s="273">
        <v>44378</v>
      </c>
      <c r="AI38" s="254">
        <v>17.700386000000002</v>
      </c>
      <c r="AP38" s="259">
        <v>1474935</v>
      </c>
    </row>
    <row r="39" spans="1:42" ht="15" customHeight="1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Z39" s="253" t="s">
        <v>207</v>
      </c>
      <c r="AA39" s="259">
        <v>25421795</v>
      </c>
      <c r="AB39" s="273">
        <v>44409</v>
      </c>
      <c r="AC39" s="254">
        <v>276.747367</v>
      </c>
      <c r="AE39" s="273">
        <v>44409</v>
      </c>
      <c r="AF39" s="254">
        <v>202.157746</v>
      </c>
      <c r="AH39" s="273">
        <v>44409</v>
      </c>
      <c r="AI39" s="254">
        <v>17.774260999999999</v>
      </c>
      <c r="AP39" s="259">
        <v>1604300</v>
      </c>
    </row>
    <row r="40" spans="1:42" ht="15" customHeight="1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Z40" s="253" t="s">
        <v>208</v>
      </c>
      <c r="AA40" s="259">
        <v>23125768</v>
      </c>
      <c r="AB40" s="273">
        <v>44440</v>
      </c>
      <c r="AC40" s="254">
        <v>277.17386299999998</v>
      </c>
      <c r="AE40" s="273">
        <v>44440</v>
      </c>
      <c r="AF40" s="254">
        <v>201.62899400000001</v>
      </c>
      <c r="AH40" s="273">
        <v>44440</v>
      </c>
      <c r="AI40" s="254">
        <v>17.816631999999998</v>
      </c>
      <c r="AP40" s="259">
        <v>1474713</v>
      </c>
    </row>
    <row r="41" spans="1:42" ht="15" customHeight="1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Z41" s="253" t="s">
        <v>209</v>
      </c>
      <c r="AA41" s="259">
        <v>24306034</v>
      </c>
      <c r="AB41" s="273">
        <v>44470</v>
      </c>
      <c r="AC41" s="254">
        <v>276.67334599999998</v>
      </c>
      <c r="AE41" s="273">
        <v>44470</v>
      </c>
      <c r="AF41" s="254">
        <v>200.251473</v>
      </c>
      <c r="AH41" s="273">
        <v>44470</v>
      </c>
      <c r="AI41" s="254">
        <v>17.741454999999998</v>
      </c>
      <c r="AP41" s="259">
        <v>1518965</v>
      </c>
    </row>
    <row r="42" spans="1:42" ht="15" customHeight="1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Z42" s="253" t="s">
        <v>210</v>
      </c>
      <c r="AA42" s="259">
        <v>21902550</v>
      </c>
      <c r="AB42" s="273">
        <v>44501</v>
      </c>
      <c r="AC42" s="254">
        <v>276.22528</v>
      </c>
      <c r="AE42" s="273">
        <v>44501</v>
      </c>
      <c r="AF42" s="254">
        <v>198.95327700000001</v>
      </c>
      <c r="AH42" s="273">
        <v>44501</v>
      </c>
      <c r="AI42" s="254">
        <v>17.724955000000001</v>
      </c>
      <c r="AP42" s="259"/>
    </row>
    <row r="43" spans="1:42" ht="15" customHeight="1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Z43" s="253" t="s">
        <v>211</v>
      </c>
      <c r="AA43" s="259">
        <v>21969911</v>
      </c>
      <c r="AB43" s="273">
        <v>44531</v>
      </c>
      <c r="AC43" s="254">
        <v>276.19818800000002</v>
      </c>
      <c r="AE43" s="273">
        <v>44531</v>
      </c>
      <c r="AF43" s="254">
        <v>197.95181099999999</v>
      </c>
      <c r="AH43" s="273">
        <v>44531</v>
      </c>
      <c r="AI43" s="254">
        <v>17.709254999999999</v>
      </c>
      <c r="AP43" s="259"/>
    </row>
    <row r="44" spans="1:42" ht="15" customHeight="1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Z44" s="253" t="s">
        <v>212</v>
      </c>
      <c r="AA44" s="259">
        <v>23848860</v>
      </c>
      <c r="AB44" s="273">
        <v>44562</v>
      </c>
      <c r="AC44" s="254">
        <v>276.49715800000001</v>
      </c>
      <c r="AE44" s="273">
        <v>44562</v>
      </c>
      <c r="AF44" s="254">
        <v>197.236662</v>
      </c>
      <c r="AH44" s="273">
        <v>44562</v>
      </c>
      <c r="AI44" s="254">
        <v>17.683085999999999</v>
      </c>
      <c r="AP44" s="259"/>
    </row>
    <row r="45" spans="1:42" ht="15" customHeight="1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Z45" s="253" t="s">
        <v>213</v>
      </c>
      <c r="AA45" s="259">
        <v>21694089</v>
      </c>
      <c r="AB45" s="273">
        <v>44593</v>
      </c>
      <c r="AC45" s="254">
        <v>276.41863699999999</v>
      </c>
      <c r="AE45" s="273">
        <v>44593</v>
      </c>
      <c r="AF45" s="254">
        <v>196.424744</v>
      </c>
      <c r="AH45" s="273">
        <v>44593</v>
      </c>
      <c r="AI45" s="254">
        <v>17.665714000000001</v>
      </c>
      <c r="AP45" s="259"/>
    </row>
    <row r="46" spans="1:42" ht="15" customHeight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Z46" s="253" t="s">
        <v>214</v>
      </c>
      <c r="AA46" s="259">
        <v>20944890</v>
      </c>
      <c r="AB46" s="273">
        <v>44621</v>
      </c>
      <c r="AC46" s="254">
        <v>275.33436399999999</v>
      </c>
      <c r="AE46" s="273">
        <v>44621</v>
      </c>
      <c r="AF46" s="254">
        <v>195.23077799999999</v>
      </c>
      <c r="AH46" s="273">
        <v>44621</v>
      </c>
      <c r="AI46" s="254">
        <v>17.569132</v>
      </c>
      <c r="AP46" s="259"/>
    </row>
    <row r="47" spans="1:42" ht="15" customHeight="1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AB47" s="273">
        <v>44652</v>
      </c>
      <c r="AC47" s="254">
        <v>275.10316799999998</v>
      </c>
      <c r="AE47" s="273">
        <v>44652</v>
      </c>
      <c r="AF47" s="254">
        <v>194.50659300000001</v>
      </c>
      <c r="AH47" s="273">
        <v>44652</v>
      </c>
      <c r="AI47" s="254">
        <v>17.545867999999999</v>
      </c>
      <c r="AP47" s="259"/>
    </row>
    <row r="48" spans="1:42" ht="15" customHeight="1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AB48" s="273">
        <v>44682</v>
      </c>
      <c r="AC48" s="254">
        <v>277.74408499999998</v>
      </c>
      <c r="AE48" s="273">
        <v>44682</v>
      </c>
      <c r="AF48" s="254">
        <v>195.98914300000001</v>
      </c>
      <c r="AH48" s="273">
        <v>44682</v>
      </c>
      <c r="AI48" s="254">
        <v>17.715394</v>
      </c>
    </row>
    <row r="49" spans="1:35" ht="15" customHeight="1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AB49" s="273">
        <v>44714</v>
      </c>
      <c r="AC49" s="254">
        <v>278.24818900000002</v>
      </c>
      <c r="AE49" s="273">
        <v>44714</v>
      </c>
      <c r="AF49" s="254">
        <v>195.573759</v>
      </c>
      <c r="AH49" s="273">
        <v>44714</v>
      </c>
      <c r="AI49" s="254">
        <v>17.711227999999998</v>
      </c>
    </row>
    <row r="50" spans="1:35" ht="15" customHeight="1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AB50" s="273">
        <v>44746</v>
      </c>
      <c r="AC50" s="254">
        <v>278.14271100000002</v>
      </c>
      <c r="AE50" s="273">
        <v>44746</v>
      </c>
      <c r="AF50" s="254">
        <v>194.94725399999999</v>
      </c>
      <c r="AH50" s="273">
        <v>44746</v>
      </c>
      <c r="AI50" s="254">
        <v>17.676144000000001</v>
      </c>
    </row>
    <row r="51" spans="1:35" ht="15" customHeight="1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AB51" s="273">
        <v>44778</v>
      </c>
      <c r="AC51" s="254">
        <v>277.53878700000001</v>
      </c>
      <c r="AE51" s="273">
        <v>44778</v>
      </c>
      <c r="AF51" s="254">
        <v>194.333505</v>
      </c>
      <c r="AH51" s="273">
        <v>44778</v>
      </c>
      <c r="AI51" s="254">
        <v>17.681687</v>
      </c>
    </row>
    <row r="52" spans="1:35" ht="15" customHeight="1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AB52" s="278"/>
      <c r="AE52" s="278"/>
      <c r="AH52" s="278"/>
    </row>
    <row r="53" spans="1:35" ht="15" customHeight="1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AB53" s="278"/>
      <c r="AE53" s="278"/>
      <c r="AH53" s="278"/>
    </row>
    <row r="54" spans="1:35" ht="15" customHeight="1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Z54" s="259"/>
      <c r="AA54" s="259"/>
      <c r="AB54" s="278"/>
      <c r="AE54" s="278"/>
      <c r="AH54" s="278"/>
    </row>
    <row r="55" spans="1:35" ht="15" customHeight="1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Z55" s="259"/>
      <c r="AA55" s="259"/>
      <c r="AB55" s="278"/>
      <c r="AE55" s="278"/>
      <c r="AH55" s="278"/>
    </row>
    <row r="56" spans="1:35" ht="15" customHeight="1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Z56" s="259"/>
      <c r="AA56" s="259"/>
      <c r="AB56" s="278"/>
      <c r="AE56" s="278"/>
      <c r="AH56" s="278"/>
    </row>
    <row r="57" spans="1:35" ht="15" customHeight="1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Z57" s="259"/>
      <c r="AA57" s="259"/>
      <c r="AB57" s="278"/>
      <c r="AH57" s="278"/>
    </row>
    <row r="58" spans="1:35" ht="15" customHeight="1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Z58" s="259"/>
      <c r="AA58" s="259"/>
      <c r="AH58" s="278"/>
    </row>
    <row r="59" spans="1:35" ht="15" customHeight="1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Z59" s="259"/>
      <c r="AA59" s="259"/>
    </row>
    <row r="60" spans="1:35" ht="15" customHeight="1">
      <c r="Z60" s="259"/>
      <c r="AA60" s="259"/>
    </row>
    <row r="61" spans="1:35" ht="15" customHeight="1">
      <c r="Z61" s="259"/>
      <c r="AA61" s="259"/>
    </row>
    <row r="62" spans="1:35" ht="15" customHeight="1">
      <c r="Z62" s="259"/>
      <c r="AA62" s="259"/>
    </row>
    <row r="63" spans="1:35" ht="15" customHeight="1">
      <c r="Z63" s="259"/>
      <c r="AA63" s="259"/>
    </row>
    <row r="64" spans="1:35" ht="15" customHeight="1">
      <c r="Z64" s="259"/>
      <c r="AA64" s="259"/>
    </row>
    <row r="65" spans="26:27" ht="15" customHeight="1">
      <c r="Z65" s="259"/>
      <c r="AA65" s="259"/>
    </row>
  </sheetData>
  <pageMargins left="0.63" right="0.25" top="0.47" bottom="0.19" header="0.3" footer="0.15"/>
  <pageSetup paperSize="9" scale="5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852E-7361-4087-9FE0-B7828B1CB3B4}">
  <sheetPr>
    <pageSetUpPr fitToPage="1"/>
  </sheetPr>
  <dimension ref="A1:AU58"/>
  <sheetViews>
    <sheetView showGridLines="0" zoomScale="70" zoomScaleNormal="70" workbookViewId="0"/>
  </sheetViews>
  <sheetFormatPr baseColWidth="10" defaultColWidth="11.42578125" defaultRowHeight="15" customHeight="1"/>
  <cols>
    <col min="1" max="1" width="3.7109375" style="247" customWidth="1"/>
    <col min="2" max="8" width="11.5703125" style="247" customWidth="1"/>
    <col min="9" max="9" width="3.7109375" style="247" customWidth="1"/>
    <col min="10" max="16" width="11.5703125" style="247" customWidth="1"/>
    <col min="17" max="17" width="3.7109375" style="247" customWidth="1"/>
    <col min="18" max="25" width="11.5703125" style="247" customWidth="1"/>
    <col min="26" max="26" width="12.85546875" style="263" customWidth="1"/>
    <col min="27" max="27" width="12.85546875" style="264" customWidth="1"/>
    <col min="28" max="29" width="12.85546875" style="263" customWidth="1"/>
    <col min="30" max="30" width="12.85546875" style="264" customWidth="1"/>
    <col min="31" max="32" width="12.85546875" style="263" customWidth="1"/>
    <col min="33" max="33" width="12.85546875" style="264" customWidth="1"/>
    <col min="34" max="43" width="12.85546875" style="263" customWidth="1"/>
    <col min="44" max="45" width="12.85546875" style="262" customWidth="1"/>
    <col min="46" max="47" width="12.85546875" style="283" customWidth="1"/>
    <col min="48" max="63" width="12.85546875" style="247" customWidth="1"/>
    <col min="64" max="16384" width="11.42578125" style="247"/>
  </cols>
  <sheetData>
    <row r="1" spans="1:36" ht="26.25">
      <c r="B1" s="251" t="s">
        <v>236</v>
      </c>
      <c r="C1" s="279"/>
      <c r="D1" s="279"/>
      <c r="E1" s="279"/>
      <c r="F1" s="279"/>
      <c r="G1" s="279"/>
      <c r="H1" s="279"/>
      <c r="I1" s="279"/>
      <c r="J1" s="279"/>
      <c r="K1" s="279"/>
      <c r="T1" s="261"/>
      <c r="U1" s="261"/>
      <c r="V1" s="261"/>
      <c r="W1" s="261"/>
      <c r="X1" s="261"/>
      <c r="Y1" s="261"/>
      <c r="Z1" s="263" t="s">
        <v>228</v>
      </c>
    </row>
    <row r="2" spans="1:36" ht="15" customHeight="1">
      <c r="A2" s="261"/>
      <c r="B2" s="261"/>
      <c r="C2" s="261"/>
      <c r="D2" s="261"/>
      <c r="E2" s="261"/>
      <c r="F2" s="261"/>
      <c r="G2" s="261"/>
      <c r="H2" s="261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1"/>
      <c r="U2" s="261"/>
      <c r="V2" s="261"/>
      <c r="W2" s="261"/>
      <c r="X2" s="261"/>
      <c r="Y2" s="261"/>
      <c r="Z2" s="263" t="s">
        <v>237</v>
      </c>
    </row>
    <row r="3" spans="1:36" ht="15" customHeight="1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3" t="s">
        <v>238</v>
      </c>
    </row>
    <row r="4" spans="1:36" ht="15" customHeight="1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Y4" s="261"/>
      <c r="Z4" s="263" t="s">
        <v>231</v>
      </c>
    </row>
    <row r="5" spans="1:36" ht="15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Y5" s="261"/>
      <c r="Z5" s="263" t="s">
        <v>232</v>
      </c>
    </row>
    <row r="6" spans="1:36" ht="15" customHeigh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56" t="s">
        <v>172</v>
      </c>
      <c r="Y6" s="261"/>
    </row>
    <row r="7" spans="1:36" ht="15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Y7" s="261"/>
      <c r="Z7" s="266" t="s">
        <v>200</v>
      </c>
      <c r="AC7" s="266" t="s">
        <v>201</v>
      </c>
      <c r="AF7" s="266" t="s">
        <v>202</v>
      </c>
    </row>
    <row r="8" spans="1:36" ht="15" customHeight="1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AB8" s="280"/>
    </row>
    <row r="9" spans="1:36" ht="15" customHeight="1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81">
        <v>44317</v>
      </c>
      <c r="AA9" s="264">
        <v>-3.2296930744679743E-2</v>
      </c>
      <c r="AC9" s="281">
        <v>44317</v>
      </c>
      <c r="AD9" s="264">
        <v>-0.11998134809660414</v>
      </c>
      <c r="AF9" s="281">
        <v>44317</v>
      </c>
      <c r="AG9" s="264">
        <v>-3.7170017837479606E-2</v>
      </c>
      <c r="AI9" s="263" t="s">
        <v>223</v>
      </c>
      <c r="AJ9" s="263">
        <v>2022</v>
      </c>
    </row>
    <row r="10" spans="1:36" ht="1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81">
        <v>44348</v>
      </c>
      <c r="AA10" s="264">
        <v>-1.1005170745848858E-2</v>
      </c>
      <c r="AC10" s="281">
        <v>44348</v>
      </c>
      <c r="AD10" s="264">
        <v>-0.10232649483950539</v>
      </c>
      <c r="AF10" s="281">
        <v>44348</v>
      </c>
      <c r="AG10" s="264">
        <v>-1.2050849946496668E-2</v>
      </c>
      <c r="AI10" s="263" t="s">
        <v>233</v>
      </c>
      <c r="AJ10" s="263">
        <v>2021</v>
      </c>
    </row>
    <row r="11" spans="1:36" ht="15" customHeight="1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81">
        <v>44378</v>
      </c>
      <c r="AA11" s="264">
        <v>8.66948879794208E-3</v>
      </c>
      <c r="AC11" s="281">
        <v>44378</v>
      </c>
      <c r="AD11" s="264">
        <v>-8.4529350113766957E-2</v>
      </c>
      <c r="AF11" s="281">
        <v>44378</v>
      </c>
      <c r="AG11" s="264">
        <v>2.5150005073011385E-2</v>
      </c>
    </row>
    <row r="12" spans="1:36" ht="15" customHeight="1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81">
        <v>44409</v>
      </c>
      <c r="AA12" s="264">
        <v>2.9931900021573341E-2</v>
      </c>
      <c r="AC12" s="281">
        <v>44409</v>
      </c>
      <c r="AD12" s="264">
        <v>-5.1002474440878132E-2</v>
      </c>
      <c r="AF12" s="281">
        <v>44409</v>
      </c>
      <c r="AG12" s="264">
        <v>6.3674387055334444E-2</v>
      </c>
      <c r="AI12" s="263" t="s">
        <v>239</v>
      </c>
      <c r="AJ12" s="263">
        <v>2021</v>
      </c>
    </row>
    <row r="13" spans="1:36" ht="15" customHeight="1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81">
        <v>44440</v>
      </c>
      <c r="AA13" s="264">
        <v>3.97519268810737E-2</v>
      </c>
      <c r="AC13" s="281">
        <v>44440</v>
      </c>
      <c r="AD13" s="264">
        <v>-3.3297327642771393E-2</v>
      </c>
      <c r="AF13" s="281">
        <v>44440</v>
      </c>
      <c r="AG13" s="264">
        <v>7.594563941478924E-2</v>
      </c>
      <c r="AI13" s="263" t="s">
        <v>240</v>
      </c>
      <c r="AJ13" s="263">
        <v>2020</v>
      </c>
    </row>
    <row r="14" spans="1:36" ht="15" customHeight="1">
      <c r="A14" s="261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81">
        <v>44470</v>
      </c>
      <c r="AA14" s="264">
        <v>4.7019546728201363E-2</v>
      </c>
      <c r="AC14" s="281">
        <v>44470</v>
      </c>
      <c r="AD14" s="264">
        <v>-1.5802786353800967E-2</v>
      </c>
      <c r="AF14" s="281">
        <v>44470</v>
      </c>
      <c r="AG14" s="264">
        <v>8.1584418758764626E-2</v>
      </c>
    </row>
    <row r="15" spans="1:36" ht="15" customHeight="1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81">
        <v>44501</v>
      </c>
      <c r="AA15" s="264">
        <v>5.085808247340836E-2</v>
      </c>
      <c r="AC15" s="281">
        <v>44501</v>
      </c>
      <c r="AD15" s="264">
        <v>9.0658047011240236E-3</v>
      </c>
      <c r="AF15" s="281">
        <v>44501</v>
      </c>
      <c r="AG15" s="264">
        <v>7.6307982020327222E-2</v>
      </c>
    </row>
    <row r="16" spans="1:36" ht="15" customHeight="1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81">
        <v>44531</v>
      </c>
      <c r="AA16" s="264">
        <v>5.608495042650645E-2</v>
      </c>
      <c r="AC16" s="281">
        <v>44531</v>
      </c>
      <c r="AD16" s="264">
        <v>2.3705487428082678E-2</v>
      </c>
      <c r="AF16" s="281">
        <v>44531</v>
      </c>
      <c r="AG16" s="264">
        <v>0.10195977755221521</v>
      </c>
    </row>
    <row r="17" spans="1:33" ht="15" customHeight="1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81">
        <v>44562</v>
      </c>
      <c r="AA17" s="264">
        <v>7.1227417592410941E-2</v>
      </c>
      <c r="AC17" s="281">
        <v>44562</v>
      </c>
      <c r="AD17" s="264">
        <v>5.3519169791040752E-2</v>
      </c>
      <c r="AF17" s="281">
        <v>44562</v>
      </c>
      <c r="AG17" s="264">
        <v>0.1334081155887506</v>
      </c>
    </row>
    <row r="18" spans="1:33" ht="15" customHeight="1">
      <c r="A18" s="261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81">
        <v>44593</v>
      </c>
      <c r="AA18" s="264">
        <v>8.3562457782957289E-2</v>
      </c>
      <c r="AC18" s="281">
        <v>44593</v>
      </c>
      <c r="AD18" s="264">
        <v>7.6773347988849994E-2</v>
      </c>
      <c r="AF18" s="281">
        <v>44593</v>
      </c>
      <c r="AG18" s="264">
        <v>0.1555430364760727</v>
      </c>
    </row>
    <row r="19" spans="1:33" ht="15" customHeight="1">
      <c r="A19" s="261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81">
        <v>44621</v>
      </c>
      <c r="AA19" s="264">
        <v>7.8080732102192199E-2</v>
      </c>
      <c r="AC19" s="281">
        <v>44621</v>
      </c>
      <c r="AD19" s="264">
        <v>8.4742533114256557E-2</v>
      </c>
      <c r="AF19" s="281">
        <v>44621</v>
      </c>
      <c r="AG19" s="264">
        <v>0.14259110757126067</v>
      </c>
    </row>
    <row r="20" spans="1:33" ht="15" customHeight="1">
      <c r="A20" s="261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81">
        <v>44652</v>
      </c>
      <c r="AA20" s="264">
        <v>7.6313070552057813E-2</v>
      </c>
      <c r="AC20" s="281">
        <v>44652</v>
      </c>
      <c r="AD20" s="264">
        <v>0.11097691956717298</v>
      </c>
      <c r="AF20" s="281">
        <v>44652</v>
      </c>
      <c r="AG20" s="264">
        <v>0.1326808570134152</v>
      </c>
    </row>
    <row r="21" spans="1:33" ht="15" customHeight="1">
      <c r="A21" s="261"/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81">
        <v>44682</v>
      </c>
      <c r="AA21" s="264">
        <v>7.2394562929306266E-2</v>
      </c>
      <c r="AC21" s="281">
        <v>44682</v>
      </c>
      <c r="AD21" s="264">
        <v>0.11185638363589362</v>
      </c>
      <c r="AF21" s="281">
        <v>44682</v>
      </c>
      <c r="AG21" s="264">
        <v>0.12244288020059485</v>
      </c>
    </row>
    <row r="22" spans="1:33" ht="15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81">
        <v>44714</v>
      </c>
      <c r="AA22" s="264">
        <v>6.9203336991928807E-2</v>
      </c>
      <c r="AC22" s="281">
        <v>44714</v>
      </c>
      <c r="AD22" s="264">
        <v>0.11882288471304064</v>
      </c>
      <c r="AF22" s="281">
        <v>44714</v>
      </c>
      <c r="AG22" s="264">
        <v>0.11829641826116016</v>
      </c>
    </row>
    <row r="23" spans="1:33" ht="15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81">
        <v>44746</v>
      </c>
      <c r="AA23" s="264">
        <v>6.5443991271084065E-2</v>
      </c>
      <c r="AC23" s="281">
        <v>44746</v>
      </c>
      <c r="AD23" s="264">
        <v>0.12359190634146017</v>
      </c>
      <c r="AF23" s="281">
        <v>44746</v>
      </c>
      <c r="AG23" s="264">
        <v>0.1027128944258493</v>
      </c>
    </row>
    <row r="24" spans="1:33" ht="1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82"/>
      <c r="AC24" s="282"/>
      <c r="AF24" s="282"/>
    </row>
    <row r="25" spans="1:33" ht="1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82"/>
      <c r="AF25" s="282"/>
    </row>
    <row r="26" spans="1:33" ht="1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</row>
    <row r="27" spans="1:33" ht="1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</row>
    <row r="28" spans="1:33" ht="1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</row>
    <row r="29" spans="1:33" ht="1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1:33" ht="1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</row>
    <row r="31" spans="1:33" ht="1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</row>
    <row r="32" spans="1:33" ht="1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</row>
    <row r="33" spans="1:36" ht="1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</row>
    <row r="34" spans="1:36" ht="1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6" t="s">
        <v>215</v>
      </c>
      <c r="AC34" s="266" t="s">
        <v>216</v>
      </c>
      <c r="AF34" s="266" t="s">
        <v>217</v>
      </c>
    </row>
    <row r="35" spans="1:36" ht="15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</row>
    <row r="36" spans="1:36" ht="15" customHeight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81">
        <v>44317</v>
      </c>
      <c r="AA36" s="264">
        <v>3.3176820471204849E-2</v>
      </c>
      <c r="AC36" s="281">
        <v>44317</v>
      </c>
      <c r="AD36" s="264">
        <v>5.6149073775790724E-2</v>
      </c>
      <c r="AF36" s="281">
        <v>44317</v>
      </c>
      <c r="AG36" s="264">
        <v>3.0713666235557043E-2</v>
      </c>
      <c r="AI36" s="263" t="s">
        <v>225</v>
      </c>
      <c r="AJ36" s="263">
        <v>2022</v>
      </c>
    </row>
    <row r="37" spans="1:36" ht="1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81">
        <v>44348</v>
      </c>
      <c r="AA37" s="264">
        <v>5.4478845436970291E-2</v>
      </c>
      <c r="AC37" s="281">
        <v>44348</v>
      </c>
      <c r="AD37" s="264">
        <v>6.6461848107498292E-2</v>
      </c>
      <c r="AF37" s="281">
        <v>44348</v>
      </c>
      <c r="AG37" s="264">
        <v>5.3775140462097824E-2</v>
      </c>
      <c r="AI37" s="263" t="s">
        <v>235</v>
      </c>
      <c r="AJ37" s="263">
        <v>2021</v>
      </c>
    </row>
    <row r="38" spans="1:36" ht="15" customHeight="1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81">
        <v>44378</v>
      </c>
      <c r="AA38" s="264">
        <v>6.8277349830211873E-2</v>
      </c>
      <c r="AC38" s="281">
        <v>44378</v>
      </c>
      <c r="AD38" s="264">
        <v>8.08038726901944E-2</v>
      </c>
      <c r="AF38" s="281">
        <v>44378</v>
      </c>
      <c r="AG38" s="264">
        <v>7.2996350315848127E-2</v>
      </c>
    </row>
    <row r="39" spans="1:36" ht="15" customHeight="1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81">
        <v>44409</v>
      </c>
      <c r="AA39" s="264">
        <v>7.3581722612025266E-2</v>
      </c>
      <c r="AC39" s="281">
        <v>44409</v>
      </c>
      <c r="AD39" s="264">
        <v>7.8527995959128849E-2</v>
      </c>
      <c r="AF39" s="281">
        <v>44409</v>
      </c>
      <c r="AG39" s="264">
        <v>7.8639977385228974E-2</v>
      </c>
      <c r="AI39" s="263" t="s">
        <v>241</v>
      </c>
      <c r="AJ39" s="263">
        <v>2021</v>
      </c>
    </row>
    <row r="40" spans="1:36" ht="15" customHeight="1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81">
        <v>44440</v>
      </c>
      <c r="AA40" s="264">
        <v>7.5245212739847314E-2</v>
      </c>
      <c r="AC40" s="281">
        <v>44440</v>
      </c>
      <c r="AD40" s="264">
        <v>7.1150979713181212E-2</v>
      </c>
      <c r="AF40" s="281">
        <v>44440</v>
      </c>
      <c r="AG40" s="264">
        <v>8.127261172729433E-2</v>
      </c>
      <c r="AI40" s="263" t="s">
        <v>242</v>
      </c>
      <c r="AJ40" s="263">
        <v>2020</v>
      </c>
    </row>
    <row r="41" spans="1:36" ht="15" customHeight="1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81">
        <v>44470</v>
      </c>
      <c r="AA41" s="264">
        <v>7.4580264859136353E-2</v>
      </c>
      <c r="AC41" s="281">
        <v>44470</v>
      </c>
      <c r="AD41" s="264">
        <v>5.9588156124762294E-2</v>
      </c>
      <c r="AF41" s="281">
        <v>44470</v>
      </c>
      <c r="AG41" s="264">
        <v>7.6571233412972506E-2</v>
      </c>
    </row>
    <row r="42" spans="1:36" ht="1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81">
        <v>44501</v>
      </c>
      <c r="AA42" s="264">
        <v>6.537393231964686E-2</v>
      </c>
      <c r="AC42" s="281">
        <v>44501</v>
      </c>
      <c r="AD42" s="264">
        <v>4.0020850607342881E-2</v>
      </c>
      <c r="AF42" s="281">
        <v>44501</v>
      </c>
      <c r="AG42" s="264">
        <v>6.6674097100036675E-2</v>
      </c>
    </row>
    <row r="43" spans="1:36" ht="1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81">
        <v>44531</v>
      </c>
      <c r="AA43" s="264">
        <v>5.6370216489294196E-2</v>
      </c>
      <c r="AC43" s="281">
        <v>44531</v>
      </c>
      <c r="AD43" s="264">
        <v>2.2421777253976812E-2</v>
      </c>
      <c r="AF43" s="281">
        <v>44531</v>
      </c>
      <c r="AG43" s="264">
        <v>5.6038250010495713E-2</v>
      </c>
    </row>
    <row r="44" spans="1:36" ht="15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81">
        <v>44562</v>
      </c>
      <c r="AA44" s="264">
        <v>5.6541730906002952E-2</v>
      </c>
      <c r="AC44" s="281">
        <v>44562</v>
      </c>
      <c r="AD44" s="264">
        <v>1.3965485222009164E-2</v>
      </c>
      <c r="AF44" s="281">
        <v>44562</v>
      </c>
      <c r="AG44" s="264">
        <v>5.1275982464107132E-2</v>
      </c>
    </row>
    <row r="45" spans="1:36" ht="15" customHeight="1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81">
        <v>44593</v>
      </c>
      <c r="AA45" s="264">
        <v>5.7677949004432211E-2</v>
      </c>
      <c r="AC45" s="281">
        <v>44593</v>
      </c>
      <c r="AD45" s="264">
        <v>8.7786489405812067E-3</v>
      </c>
      <c r="AF45" s="281">
        <v>44593</v>
      </c>
      <c r="AG45" s="264">
        <v>5.127725370591122E-2</v>
      </c>
    </row>
    <row r="46" spans="1:36" ht="15" customHeight="1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81">
        <v>44621</v>
      </c>
      <c r="AA46" s="264">
        <v>4.5523648250621565E-2</v>
      </c>
      <c r="AC46" s="281">
        <v>44621</v>
      </c>
      <c r="AD46" s="264">
        <v>-3.7863608876990895E-3</v>
      </c>
      <c r="AF46" s="281">
        <v>44621</v>
      </c>
      <c r="AG46" s="264">
        <v>3.7063786393869119E-2</v>
      </c>
    </row>
    <row r="47" spans="1:36" ht="15" customHeight="1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81">
        <v>44652</v>
      </c>
      <c r="AA47" s="264">
        <v>2.913249490708722E-2</v>
      </c>
      <c r="AC47" s="281">
        <v>44652</v>
      </c>
      <c r="AD47" s="264">
        <v>-1.6677794302476911E-2</v>
      </c>
      <c r="AF47" s="281">
        <v>44652</v>
      </c>
      <c r="AG47" s="264">
        <v>2.3455283267629311E-2</v>
      </c>
    </row>
    <row r="48" spans="1:36" ht="15" customHeight="1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81">
        <v>44682</v>
      </c>
      <c r="AA48" s="264">
        <v>2.4188659435443471E-2</v>
      </c>
      <c r="AC48" s="281">
        <v>44682</v>
      </c>
      <c r="AD48" s="264">
        <v>-1.904209853828874E-2</v>
      </c>
      <c r="AF48" s="281">
        <v>44682</v>
      </c>
      <c r="AG48" s="264">
        <v>2.1281096259066032E-2</v>
      </c>
    </row>
    <row r="49" spans="1:33" ht="15" customHeight="1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81">
        <v>44714</v>
      </c>
      <c r="AA49" s="264">
        <v>1.5228245141246361E-2</v>
      </c>
      <c r="AC49" s="281">
        <v>44714</v>
      </c>
      <c r="AD49" s="264">
        <v>-2.8462136215130586E-2</v>
      </c>
      <c r="AF49" s="281">
        <v>44714</v>
      </c>
      <c r="AG49" s="264">
        <v>9.0246756242657964E-3</v>
      </c>
    </row>
    <row r="50" spans="1:33" ht="15" customHeight="1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81">
        <v>44746</v>
      </c>
      <c r="AA50" s="264">
        <v>9.7482854527903839E-3</v>
      </c>
      <c r="AC50" s="281">
        <v>44746</v>
      </c>
      <c r="AD50" s="264">
        <v>-3.4877221187902305E-2</v>
      </c>
      <c r="AF50" s="281">
        <v>44746</v>
      </c>
      <c r="AG50" s="264">
        <v>-1.4106472028349514E-3</v>
      </c>
    </row>
    <row r="51" spans="1:33" ht="15" customHeight="1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82"/>
      <c r="AC51" s="282"/>
      <c r="AF51" s="282"/>
    </row>
    <row r="52" spans="1:33" ht="15" customHeight="1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82"/>
      <c r="AF52" s="282"/>
    </row>
    <row r="53" spans="1:33" ht="15" customHeight="1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82"/>
      <c r="AF53" s="282"/>
    </row>
    <row r="54" spans="1:33" ht="15" customHeight="1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AF54" s="282"/>
    </row>
    <row r="55" spans="1:33" ht="15" customHeight="1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</row>
    <row r="56" spans="1:33" ht="15" customHeight="1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</row>
    <row r="57" spans="1:33" ht="15" customHeight="1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</row>
    <row r="58" spans="1:33" ht="15" customHeight="1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</row>
  </sheetData>
  <mergeCells count="1">
    <mergeCell ref="I2:S2"/>
  </mergeCells>
  <pageMargins left="0.63" right="0.25" top="0.47" bottom="0.19" header="0.3" footer="0.15"/>
  <pageSetup paperSize="9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635FB22F-BDB4-4FD1-AFF0-CD2A6598EAEE}">
  <ds:schemaRefs/>
</ds:datastoreItem>
</file>

<file path=customXml/itemProps2.xml><?xml version="1.0" encoding="utf-8"?>
<ds:datastoreItem xmlns:ds="http://schemas.openxmlformats.org/officeDocument/2006/customXml" ds:itemID="{1DF40704-024A-4A26-9DC1-3207D90A6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44</vt:i4>
      </vt:variant>
    </vt:vector>
  </HeadingPairs>
  <TitlesOfParts>
    <vt:vector size="89" baseType="lpstr">
      <vt:lpstr>Portada</vt:lpstr>
      <vt:lpstr>Cálculo</vt:lpstr>
      <vt:lpstr>Resumen general</vt:lpstr>
      <vt:lpstr>Resumen naturalezas3</vt:lpstr>
      <vt:lpstr>Resumen naturalezas</vt:lpstr>
      <vt:lpstr>Total tráfico</vt:lpstr>
      <vt:lpstr>Total presentación</vt:lpstr>
      <vt:lpstr>Líquidos</vt:lpstr>
      <vt:lpstr>Sólidos</vt:lpstr>
      <vt:lpstr>Mercancía general</vt:lpstr>
      <vt:lpstr>Mercancías contenedores</vt:lpstr>
      <vt:lpstr>Pesca</vt:lpstr>
      <vt:lpstr>Avituallamiento</vt:lpstr>
      <vt:lpstr>Avi. combustibles</vt:lpstr>
      <vt:lpstr>Tráfico interior</vt:lpstr>
      <vt:lpstr>Mercancías tránsito</vt:lpstr>
      <vt:lpstr>Mercan. contene. tránsito</vt:lpstr>
      <vt:lpstr>Ro-Ro</vt:lpstr>
      <vt:lpstr>Ro-Ro UTIS</vt:lpstr>
      <vt:lpstr>TEUS</vt:lpstr>
      <vt:lpstr>TEUS tránsito</vt:lpstr>
      <vt:lpstr>TEUS nacional</vt:lpstr>
      <vt:lpstr>TEUS exterior</vt:lpstr>
      <vt:lpstr>Buques número</vt:lpstr>
      <vt:lpstr>Buques GT</vt:lpstr>
      <vt:lpstr>Cruceros</vt:lpstr>
      <vt:lpstr>Pasajeros total</vt:lpstr>
      <vt:lpstr>Pasajeros regulares</vt:lpstr>
      <vt:lpstr>Pasajeros crucero</vt:lpstr>
      <vt:lpstr>Automóviles régimen pasaje</vt:lpstr>
      <vt:lpstr>Automóviles régimen mercancía</vt:lpstr>
      <vt:lpstr>Portada (2)</vt:lpstr>
      <vt:lpstr>Import total</vt:lpstr>
      <vt:lpstr>Import GL</vt:lpstr>
      <vt:lpstr>Import GS</vt:lpstr>
      <vt:lpstr>Import MG</vt:lpstr>
      <vt:lpstr>Export total</vt:lpstr>
      <vt:lpstr>Export GL</vt:lpstr>
      <vt:lpstr>Export GS</vt:lpstr>
      <vt:lpstr>Export MG</vt:lpstr>
      <vt:lpstr>Portada (3)</vt:lpstr>
      <vt:lpstr>Evolución Mensual (t)</vt:lpstr>
      <vt:lpstr>Evolución Mensual %</vt:lpstr>
      <vt:lpstr>Evolución Interanual (t)</vt:lpstr>
      <vt:lpstr>Evolución Interanual %</vt:lpstr>
      <vt:lpstr>'Automóviles régimen mercancía'!Área_de_impresión</vt:lpstr>
      <vt:lpstr>'Automóviles régimen pasaje'!Área_de_impresión</vt:lpstr>
      <vt:lpstr>'Avi. combustibles'!Área_de_impresión</vt:lpstr>
      <vt:lpstr>Avituallamiento!Área_de_impresión</vt:lpstr>
      <vt:lpstr>'Buques GT'!Área_de_impresión</vt:lpstr>
      <vt:lpstr>'Buques número'!Área_de_impresión</vt:lpstr>
      <vt:lpstr>Cruceros!Área_de_impresión</vt:lpstr>
      <vt:lpstr>'Evolución Interanual %'!Área_de_impresión</vt:lpstr>
      <vt:lpstr>'Evolución Interanual (t)'!Área_de_impresión</vt:lpstr>
      <vt:lpstr>'Evolución Mensual %'!Área_de_impresión</vt:lpstr>
      <vt:lpstr>'Evolución Mensual (t)'!Área_de_impresión</vt:lpstr>
      <vt:lpstr>'Export GL'!Área_de_impresión</vt:lpstr>
      <vt:lpstr>'Export GS'!Área_de_impresión</vt:lpstr>
      <vt:lpstr>'Export MG'!Área_de_impresión</vt:lpstr>
      <vt:lpstr>'Export total'!Área_de_impresión</vt:lpstr>
      <vt:lpstr>'Import GL'!Área_de_impresión</vt:lpstr>
      <vt:lpstr>'Import GS'!Área_de_impresión</vt:lpstr>
      <vt:lpstr>'Import MG'!Área_de_impresión</vt:lpstr>
      <vt:lpstr>'Import total'!Área_de_impresión</vt:lpstr>
      <vt:lpstr>Líquidos!Área_de_impresión</vt:lpstr>
      <vt:lpstr>'Mercan. contene. tránsito'!Área_de_impresión</vt:lpstr>
      <vt:lpstr>'Mercancía general'!Área_de_impresión</vt:lpstr>
      <vt:lpstr>'Mercancías contenedores'!Área_de_impresión</vt:lpstr>
      <vt:lpstr>'Mercancías tránsito'!Área_de_impresión</vt:lpstr>
      <vt:lpstr>'Pasajeros crucero'!Área_de_impresión</vt:lpstr>
      <vt:lpstr>'Pasajeros regulares'!Área_de_impresión</vt:lpstr>
      <vt:lpstr>'Pasajeros total'!Área_de_impresión</vt:lpstr>
      <vt:lpstr>Pesca!Área_de_impresión</vt:lpstr>
      <vt:lpstr>Portada!Área_de_impresión</vt:lpstr>
      <vt:lpstr>'Portada (2)'!Área_de_impresión</vt:lpstr>
      <vt:lpstr>'Portada (3)'!Área_de_impresión</vt:lpstr>
      <vt:lpstr>'Resumen general'!Área_de_impresión</vt:lpstr>
      <vt:lpstr>'Resumen naturalezas'!Área_de_impresión</vt:lpstr>
      <vt:lpstr>'Resumen naturalezas3'!Área_de_impresión</vt:lpstr>
      <vt:lpstr>'Ro-Ro'!Área_de_impresión</vt:lpstr>
      <vt:lpstr>'Ro-Ro UTIS'!Área_de_impresión</vt:lpstr>
      <vt:lpstr>Sólidos!Área_de_impresión</vt:lpstr>
      <vt:lpstr>TEUS!Área_de_impresión</vt:lpstr>
      <vt:lpstr>'TEUS exterior'!Área_de_impresión</vt:lpstr>
      <vt:lpstr>'TEUS nacional'!Área_de_impresión</vt:lpstr>
      <vt:lpstr>'TEUS tránsito'!Área_de_impresión</vt:lpstr>
      <vt:lpstr>'Total presentación'!Área_de_impresión</vt:lpstr>
      <vt:lpstr>'Total tráfico'!Área_de_impresión</vt:lpstr>
      <vt:lpstr>'Tráfico interior'!Área_de_impresión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Bartolomé Jiménez</dc:creator>
  <cp:keywords/>
  <dc:description/>
  <cp:lastModifiedBy>Raquel Bartolomé Jiménez</cp:lastModifiedBy>
  <cp:lastPrinted>2025-09-23T11:24:34Z</cp:lastPrinted>
  <dcterms:created xsi:type="dcterms:W3CDTF">2014-04-30T10:51:23Z</dcterms:created>
  <dcterms:modified xsi:type="dcterms:W3CDTF">2025-09-23T11:24:46Z</dcterms:modified>
  <cp:category/>
</cp:coreProperties>
</file>