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DECAD5F-CB49-44FD-95DF-41338E5AAA62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F35" i="45"/>
  <c r="E35" i="45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E35" i="29"/>
  <c r="F35" i="29" s="1"/>
  <c r="D35" i="29"/>
  <c r="C35" i="29"/>
  <c r="B35" i="29"/>
  <c r="F35" i="38"/>
  <c r="E35" i="38"/>
  <c r="D35" i="38"/>
  <c r="C35" i="38"/>
  <c r="B35" i="38"/>
  <c r="F35" i="28"/>
  <c r="E35" i="28"/>
  <c r="D35" i="28"/>
  <c r="C35" i="28"/>
  <c r="B35" i="28"/>
  <c r="E35" i="34"/>
  <c r="D35" i="34"/>
  <c r="F35" i="34" s="1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E35" i="19"/>
  <c r="D35" i="19"/>
  <c r="F35" i="19" s="1"/>
  <c r="C35" i="19"/>
  <c r="B35" i="19"/>
  <c r="F35" i="18"/>
  <c r="E35" i="18"/>
  <c r="D35" i="18"/>
  <c r="C35" i="18"/>
  <c r="B35" i="18"/>
  <c r="F35" i="17"/>
  <c r="E35" i="17"/>
  <c r="D35" i="17"/>
  <c r="C35" i="17"/>
  <c r="B35" i="17"/>
  <c r="E35" i="16"/>
  <c r="D35" i="16"/>
  <c r="F35" i="16" s="1"/>
  <c r="C35" i="16"/>
  <c r="B35" i="16"/>
  <c r="E35" i="15"/>
  <c r="D35" i="15"/>
  <c r="F35" i="15" s="1"/>
  <c r="C35" i="15"/>
  <c r="B35" i="15"/>
  <c r="E35" i="14"/>
  <c r="F35" i="14" s="1"/>
  <c r="D35" i="14"/>
  <c r="C35" i="14"/>
  <c r="B35" i="14"/>
  <c r="F35" i="13"/>
  <c r="E35" i="13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K48" i="40"/>
  <c r="M48" i="40" s="1"/>
  <c r="J48" i="40"/>
  <c r="H48" i="40"/>
  <c r="I48" i="40" s="1"/>
  <c r="G48" i="40"/>
  <c r="D48" i="40"/>
  <c r="F48" i="40" s="1"/>
  <c r="C48" i="40"/>
  <c r="N48" i="39"/>
  <c r="L48" i="39"/>
  <c r="K48" i="39"/>
  <c r="M48" i="39" s="1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3" i="6" a="1"/>
  <c r="I33" i="6" s="1"/>
  <c r="D32" i="6" a="1"/>
  <c r="I32" i="6" s="1"/>
  <c r="D31" i="6" a="1"/>
  <c r="I31" i="6" s="1"/>
  <c r="D30" i="6" a="1"/>
  <c r="I30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G17" i="6"/>
  <c r="I17" i="6" s="1"/>
  <c r="F17" i="6"/>
  <c r="E17" i="6"/>
  <c r="D16" i="6" a="1"/>
  <c r="I16" i="6" s="1"/>
  <c r="D15" i="6" a="1"/>
  <c r="I15" i="6" s="1"/>
  <c r="D14" i="6" a="1"/>
  <c r="H14" i="6" s="1"/>
  <c r="D14" i="6"/>
  <c r="D13" i="6" a="1"/>
  <c r="I13" i="6" s="1"/>
  <c r="G12" i="6"/>
  <c r="G18" i="6" s="1"/>
  <c r="F12" i="6"/>
  <c r="F18" i="6" s="1"/>
  <c r="E12" i="6"/>
  <c r="E18" i="6" s="1"/>
  <c r="D10" i="6" a="1"/>
  <c r="I10" i="6" s="1"/>
  <c r="D9" i="6" a="1"/>
  <c r="G11" i="6" s="1"/>
  <c r="D9" i="6"/>
  <c r="D8" i="6" a="1"/>
  <c r="I8" i="6" s="1"/>
  <c r="D7" i="6" a="1"/>
  <c r="I7" i="6" s="1"/>
  <c r="I18" i="6" l="1"/>
  <c r="H18" i="6"/>
  <c r="H11" i="6"/>
  <c r="D15" i="6"/>
  <c r="H17" i="6"/>
  <c r="D21" i="6"/>
  <c r="D24" i="6"/>
  <c r="D27" i="6"/>
  <c r="D30" i="6"/>
  <c r="D33" i="6"/>
  <c r="E48" i="39"/>
  <c r="E48" i="40"/>
  <c r="H9" i="6"/>
  <c r="I9" i="6"/>
  <c r="H10" i="6"/>
  <c r="H30" i="6"/>
  <c r="I14" i="6"/>
  <c r="D7" i="6"/>
  <c r="D12" i="6" s="1"/>
  <c r="D18" i="6" s="1"/>
  <c r="D10" i="6"/>
  <c r="D11" i="6" s="1"/>
  <c r="H7" i="6"/>
  <c r="H12" i="6"/>
  <c r="H15" i="6"/>
  <c r="H21" i="6"/>
  <c r="H24" i="6"/>
  <c r="H27" i="6"/>
  <c r="H33" i="6"/>
  <c r="I12" i="6"/>
  <c r="D8" i="6"/>
  <c r="D13" i="6"/>
  <c r="D17" i="6" s="1"/>
  <c r="D16" i="6"/>
  <c r="D22" i="6"/>
  <c r="D25" i="6"/>
  <c r="D28" i="6"/>
  <c r="D31" i="6"/>
  <c r="D34" i="6"/>
  <c r="E11" i="6"/>
  <c r="F11" i="6"/>
  <c r="I11" i="6" s="1"/>
  <c r="H31" i="6"/>
  <c r="H8" i="6"/>
  <c r="H13" i="6"/>
  <c r="H16" i="6"/>
  <c r="H22" i="6"/>
  <c r="H25" i="6"/>
  <c r="H28" i="6"/>
  <c r="H34" i="6"/>
  <c r="D20" i="6"/>
  <c r="D23" i="6"/>
  <c r="D26" i="6"/>
  <c r="D29" i="6"/>
  <c r="D32" i="6"/>
  <c r="D35" i="6"/>
  <c r="H20" i="6"/>
  <c r="H23" i="6"/>
  <c r="H26" i="6"/>
  <c r="H29" i="6"/>
  <c r="H32" i="6"/>
  <c r="H3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<sst xmlns="http://schemas.openxmlformats.org/spreadsheetml/2006/main" count="1873" uniqueCount="244">
  <si>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</si>
  <si>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</si>
  <si>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</si>
  <si>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</si>
  <si>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</si>
  <si>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</si>
  <si>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</si>
  <si>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</si>
  <si>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</si>
  <si>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</si>
  <si>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</si>
  <si>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</si>
  <si>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</si>
  <si>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</si>
  <si>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</si>
  <si>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</si>
  <si>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</si>
  <si>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</si>
  <si>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</si>
  <si>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</si>
  <si>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</si>
  <si>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</si>
  <si>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</si>
  <si>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</si>
  <si>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</si>
  <si>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</si>
  <si>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</si>
  <si>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</si>
  <si>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</si>
  <si>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</si>
  <si>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</si>
  <si>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</si>
  <si>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</si>
  <si>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</si>
  <si>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</si>
  <si>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</si>
  <si>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</si>
  <si>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</si>
  <si>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</si>
  <si>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</si>
  <si>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</si>
  <si>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</si>
  <si>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</si>
  <si>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</si>
  <si>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</si>
  <si>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</si>
  <si>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</si>
  <si>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</si>
  <si>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</si>
  <si>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</si>
  <si>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</si>
  <si>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</si>
  <si>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</si>
  <si>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</si>
  <si>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</si>
  <si>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</si>
  <si>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</si>
  <si>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</si>
  <si>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</si>
  <si>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</si>
  <si>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</si>
  <si>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</si>
  <si>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</si>
  <si>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</si>
  <si>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</si>
  <si>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</si>
  <si>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</si>
  <si>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</si>
  <si>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</si>
  <si>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</si>
  <si>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</si>
  <si>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</si>
  <si>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</si>
  <si>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</si>
  <si>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</si>
  <si>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</si>
  <si>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</si>
  <si>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</si>
  <si>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</si>
  <si>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</si>
  <si>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</si>
  <si>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</si>
  <si>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</si>
  <si>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</si>
  <si>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</si>
  <si>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</si>
  <si>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</si>
  <si>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</si>
  <si>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</si>
  <si>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</si>
  <si>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</si>
  <si>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</si>
  <si>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</si>
  <si>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</si>
  <si>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</si>
  <si>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</si>
  <si>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</si>
  <si>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</si>
  <si>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</si>
  <si>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</si>
  <si>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</si>
  <si>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</si>
  <si>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</si>
  <si>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</si>
  <si>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</si>
  <si>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</si>
  <si>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</si>
  <si>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</si>
  <si>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</si>
  <si>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</si>
  <si>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</si>
  <si>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</si>
  <si>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</si>
  <si>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</si>
  <si>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</si>
  <si>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</si>
  <si>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</si>
  <si>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</si>
  <si>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</si>
  <si>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</si>
  <si>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</si>
  <si>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</si>
  <si>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</si>
  <si>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</si>
  <si>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</si>
  <si>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</si>
  <si>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</si>
  <si>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</si>
  <si>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</si>
  <si>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</si>
  <si>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</si>
  <si>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</si>
  <si>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</si>
  <si>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</si>
  <si>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</si>
  <si>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</si>
  <si>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</si>
  <si>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</si>
  <si>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</si>
  <si>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</si>
  <si>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</si>
  <si>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</si>
  <si>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</si>
  <si>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</si>
  <si>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</si>
  <si>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</si>
  <si>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</si>
  <si>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</si>
  <si>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</si>
  <si>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</si>
  <si>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</si>
  <si>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</si>
  <si>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</si>
  <si>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</si>
  <si>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</si>
  <si>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</si>
  <si>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</si>
  <si>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</si>
  <si>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</si>
  <si>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</si>
  <si>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</si>
  <si>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</si>
  <si>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</si>
  <si>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</si>
  <si>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</si>
  <si>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</si>
  <si>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</si>
  <si>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</si>
  <si>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</si>
  <si>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</si>
  <si>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</si>
  <si>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</si>
  <si>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3/10/2025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</si>
  <si>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</si>
  <si>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</si>
  <si>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</si>
  <si>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</si>
  <si>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</si>
  <si>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</si>
  <si>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</si>
  <si>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</si>
  <si>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</si>
  <si>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</si>
  <si>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</si>
  <si>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Fecha: 23/09/2025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</si>
  <si>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</si>
  <si>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</si>
  <si>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</si>
  <si>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</si>
  <si>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</si>
  <si>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</si>
  <si>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</si>
  <si>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</si>
  <si>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</si>
  <si>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</si>
  <si>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</si>
  <si>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</si>
  <si>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</si>
  <si>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</si>
  <si>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</si>
  <si>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23/9/2025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</si>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</sst>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D1A3C6B-5928-4330-BA8B-F4062AE6F61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5516477.8380000005</c:v>
                </c:pt>
                <c:pt idx="1">
                  <c:v>1178778</c:v>
                </c:pt>
                <c:pt idx="2">
                  <c:v>2591905.554</c:v>
                </c:pt>
                <c:pt idx="3">
                  <c:v>1908355.5889999999</c:v>
                </c:pt>
                <c:pt idx="4">
                  <c:v>42653893.408</c:v>
                </c:pt>
                <c:pt idx="5">
                  <c:v>2125439.6009999998</c:v>
                </c:pt>
                <c:pt idx="6">
                  <c:v>7177709.2130000005</c:v>
                </c:pt>
                <c:pt idx="7">
                  <c:v>28737542.960000001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7454832.358</c:v>
                </c:pt>
                <c:pt idx="11">
                  <c:v>875396</c:v>
                </c:pt>
                <c:pt idx="12">
                  <c:v>2775949.3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2245399.5750000002</c:v>
                </c:pt>
                <c:pt idx="17">
                  <c:v>978102.174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1425657.656</c:v>
                </c:pt>
                <c:pt idx="21">
                  <c:v>6194628.5060000001</c:v>
                </c:pt>
                <c:pt idx="22">
                  <c:v>2906953.0129999998</c:v>
                </c:pt>
                <c:pt idx="23">
                  <c:v>1785079</c:v>
                </c:pt>
                <c:pt idx="24">
                  <c:v>12005483.165999999</c:v>
                </c:pt>
                <c:pt idx="25">
                  <c:v>33960127.354999997</c:v>
                </c:pt>
                <c:pt idx="26">
                  <c:v>2204616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5938212.2649999997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46556"/>
        <c:axId val="45092342"/>
      </c:barChart>
      <c:catAx>
        <c:axId val="293465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92342"/>
        <c:crosses val="autoZero"/>
        <c:auto val="1"/>
        <c:lblAlgn val="ctr"/>
        <c:lblOffset val="100"/>
        <c:noMultiLvlLbl val="0"/>
      </c:catAx>
      <c:valAx>
        <c:axId val="450923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4655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1354770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41991"/>
        <c:axId val="15005393"/>
      </c:barChart>
      <c:catAx>
        <c:axId val="32441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05393"/>
        <c:crosses val="autoZero"/>
        <c:auto val="1"/>
        <c:lblAlgn val="ctr"/>
        <c:lblOffset val="100"/>
        <c:noMultiLvlLbl val="0"/>
      </c:catAx>
      <c:valAx>
        <c:axId val="150053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419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107</c:v>
                </c:pt>
                <c:pt idx="3">
                  <c:v>10210</c:v>
                </c:pt>
                <c:pt idx="4">
                  <c:v>25822905</c:v>
                </c:pt>
                <c:pt idx="5">
                  <c:v>448288</c:v>
                </c:pt>
                <c:pt idx="6">
                  <c:v>5765</c:v>
                </c:pt>
                <c:pt idx="7">
                  <c:v>10047023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1472312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600108</c:v>
                </c:pt>
                <c:pt idx="22">
                  <c:v>135555</c:v>
                </c:pt>
                <c:pt idx="23">
                  <c:v>0</c:v>
                </c:pt>
                <c:pt idx="24">
                  <c:v>880954</c:v>
                </c:pt>
                <c:pt idx="25">
                  <c:v>13546336</c:v>
                </c:pt>
                <c:pt idx="26">
                  <c:v>186001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402110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64585"/>
        <c:axId val="47731224"/>
      </c:barChart>
      <c:catAx>
        <c:axId val="145645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31224"/>
        <c:crosses val="autoZero"/>
        <c:auto val="1"/>
        <c:lblAlgn val="ctr"/>
        <c:lblOffset val="100"/>
        <c:noMultiLvlLbl val="0"/>
      </c:catAx>
      <c:valAx>
        <c:axId val="477312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645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107</c:v>
                </c:pt>
                <c:pt idx="3">
                  <c:v>0</c:v>
                </c:pt>
                <c:pt idx="4">
                  <c:v>19666778</c:v>
                </c:pt>
                <c:pt idx="5">
                  <c:v>91555</c:v>
                </c:pt>
                <c:pt idx="6">
                  <c:v>42</c:v>
                </c:pt>
                <c:pt idx="7">
                  <c:v>6674579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1459385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582728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132855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051242"/>
        <c:axId val="2570925"/>
      </c:barChart>
      <c:catAx>
        <c:axId val="27051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0925"/>
        <c:crosses val="autoZero"/>
        <c:auto val="1"/>
        <c:lblAlgn val="ctr"/>
        <c:lblOffset val="100"/>
        <c:noMultiLvlLbl val="0"/>
      </c:catAx>
      <c:valAx>
        <c:axId val="2570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51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30445</c:v>
                </c:pt>
                <c:pt idx="2">
                  <c:v>448395</c:v>
                </c:pt>
                <c:pt idx="3">
                  <c:v>0</c:v>
                </c:pt>
                <c:pt idx="4">
                  <c:v>5855375</c:v>
                </c:pt>
                <c:pt idx="5">
                  <c:v>390817</c:v>
                </c:pt>
                <c:pt idx="6">
                  <c:v>6367541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180554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1947510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580692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1925550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946947"/>
        <c:axId val="56016073"/>
      </c:barChart>
      <c:catAx>
        <c:axId val="399469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16073"/>
        <c:crosses val="autoZero"/>
        <c:auto val="1"/>
        <c:lblAlgn val="ctr"/>
        <c:lblOffset val="100"/>
        <c:noMultiLvlLbl val="0"/>
      </c:catAx>
      <c:valAx>
        <c:axId val="560160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469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244139</c:v>
                </c:pt>
                <c:pt idx="5">
                  <c:v>14197</c:v>
                </c:pt>
                <c:pt idx="6">
                  <c:v>295152</c:v>
                </c:pt>
                <c:pt idx="7">
                  <c:v>177334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83213"/>
        <c:axId val="17301084"/>
      </c:barChart>
      <c:catAx>
        <c:axId val="106832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1084"/>
        <c:crosses val="autoZero"/>
        <c:auto val="1"/>
        <c:lblAlgn val="ctr"/>
        <c:lblOffset val="100"/>
        <c:noMultiLvlLbl val="0"/>
      </c:catAx>
      <c:valAx>
        <c:axId val="173010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832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1883093</c:v>
                </c:pt>
                <c:pt idx="5">
                  <c:v>88933.75</c:v>
                </c:pt>
                <c:pt idx="6">
                  <c:v>33609</c:v>
                </c:pt>
                <c:pt idx="7">
                  <c:v>1545590.25</c:v>
                </c:pt>
                <c:pt idx="8">
                  <c:v>178788.25</c:v>
                </c:pt>
                <c:pt idx="9">
                  <c:v>18246</c:v>
                </c:pt>
                <c:pt idx="10">
                  <c:v>42652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61581.25</c:v>
                </c:pt>
                <c:pt idx="24">
                  <c:v>6242</c:v>
                </c:pt>
                <c:pt idx="25">
                  <c:v>2345718</c:v>
                </c:pt>
                <c:pt idx="26">
                  <c:v>124947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8057"/>
        <c:axId val="51734979"/>
      </c:barChart>
      <c:catAx>
        <c:axId val="4158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34979"/>
        <c:crosses val="autoZero"/>
        <c:auto val="1"/>
        <c:lblAlgn val="ctr"/>
        <c:lblOffset val="100"/>
        <c:noMultiLvlLbl val="0"/>
      </c:catAx>
      <c:valAx>
        <c:axId val="517349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49</c:v>
                </c:pt>
                <c:pt idx="3">
                  <c:v>0</c:v>
                </c:pt>
                <c:pt idx="4">
                  <c:v>1634700</c:v>
                </c:pt>
                <c:pt idx="5">
                  <c:v>7565.25</c:v>
                </c:pt>
                <c:pt idx="6">
                  <c:v>8</c:v>
                </c:pt>
                <c:pt idx="7">
                  <c:v>632342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128211.75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9744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03643"/>
        <c:axId val="63761432"/>
      </c:barChart>
      <c:catAx>
        <c:axId val="322036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61432"/>
        <c:crosses val="autoZero"/>
        <c:auto val="1"/>
        <c:lblAlgn val="ctr"/>
        <c:lblOffset val="100"/>
        <c:noMultiLvlLbl val="0"/>
      </c:catAx>
      <c:valAx>
        <c:axId val="637614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036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1910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92293.25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3109.25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5046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64255"/>
        <c:axId val="10332471"/>
      </c:barChart>
      <c:catAx>
        <c:axId val="114642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32471"/>
        <c:crosses val="autoZero"/>
        <c:auto val="1"/>
        <c:lblAlgn val="ctr"/>
        <c:lblOffset val="100"/>
        <c:noMultiLvlLbl val="0"/>
      </c:catAx>
      <c:valAx>
        <c:axId val="10332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42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248393</c:v>
                </c:pt>
                <c:pt idx="5">
                  <c:v>12286.5</c:v>
                </c:pt>
                <c:pt idx="6">
                  <c:v>39</c:v>
                </c:pt>
                <c:pt idx="7">
                  <c:v>820955</c:v>
                </c:pt>
                <c:pt idx="8">
                  <c:v>169864.75</c:v>
                </c:pt>
                <c:pt idx="9">
                  <c:v>14527</c:v>
                </c:pt>
                <c:pt idx="10">
                  <c:v>34996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12211.5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1022.25</c:v>
                </c:pt>
                <c:pt idx="24">
                  <c:v>6146</c:v>
                </c:pt>
                <c:pt idx="25">
                  <c:v>1160449</c:v>
                </c:pt>
                <c:pt idx="26">
                  <c:v>110157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02808"/>
        <c:axId val="57940112"/>
      </c:barChart>
      <c:catAx>
        <c:axId val="57402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40112"/>
        <c:crosses val="autoZero"/>
        <c:auto val="1"/>
        <c:lblAlgn val="ctr"/>
        <c:lblOffset val="100"/>
        <c:noMultiLvlLbl val="0"/>
      </c:catAx>
      <c:valAx>
        <c:axId val="579401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02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634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208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703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170479"/>
        <c:axId val="49187570"/>
      </c:barChart>
      <c:catAx>
        <c:axId val="24170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87570"/>
        <c:crosses val="autoZero"/>
        <c:auto val="1"/>
        <c:lblAlgn val="ctr"/>
        <c:lblOffset val="100"/>
        <c:noMultiLvlLbl val="0"/>
      </c:catAx>
      <c:valAx>
        <c:axId val="491875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704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5485880</c:v>
                </c:pt>
                <c:pt idx="1">
                  <c:v>1174402</c:v>
                </c:pt>
                <c:pt idx="2">
                  <c:v>2564180</c:v>
                </c:pt>
                <c:pt idx="3">
                  <c:v>1869050</c:v>
                </c:pt>
                <c:pt idx="4">
                  <c:v>40085306</c:v>
                </c:pt>
                <c:pt idx="5">
                  <c:v>2074758</c:v>
                </c:pt>
                <c:pt idx="6">
                  <c:v>7131565</c:v>
                </c:pt>
                <c:pt idx="7">
                  <c:v>28074432</c:v>
                </c:pt>
                <c:pt idx="8">
                  <c:v>13272545</c:v>
                </c:pt>
                <c:pt idx="9">
                  <c:v>13845446</c:v>
                </c:pt>
                <c:pt idx="10">
                  <c:v>7446321</c:v>
                </c:pt>
                <c:pt idx="11">
                  <c:v>562387</c:v>
                </c:pt>
                <c:pt idx="12">
                  <c:v>2765119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2217608</c:v>
                </c:pt>
                <c:pt idx="17">
                  <c:v>966157</c:v>
                </c:pt>
                <c:pt idx="18">
                  <c:v>219526</c:v>
                </c:pt>
                <c:pt idx="19">
                  <c:v>1216705</c:v>
                </c:pt>
                <c:pt idx="20">
                  <c:v>1401736</c:v>
                </c:pt>
                <c:pt idx="21">
                  <c:v>5840808</c:v>
                </c:pt>
                <c:pt idx="22">
                  <c:v>2883104</c:v>
                </c:pt>
                <c:pt idx="23">
                  <c:v>1769063</c:v>
                </c:pt>
                <c:pt idx="24">
                  <c:v>11893251</c:v>
                </c:pt>
                <c:pt idx="25">
                  <c:v>33752094</c:v>
                </c:pt>
                <c:pt idx="26">
                  <c:v>2150812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5530532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3398"/>
        <c:axId val="41888035"/>
      </c:barChart>
      <c:catAx>
        <c:axId val="284333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88035"/>
        <c:crosses val="autoZero"/>
        <c:auto val="1"/>
        <c:lblAlgn val="ctr"/>
        <c:lblOffset val="100"/>
        <c:noMultiLvlLbl val="0"/>
      </c:catAx>
      <c:valAx>
        <c:axId val="418880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333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217320070</c:v>
                </c:pt>
                <c:pt idx="5">
                  <c:v>13559905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1353313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17961647</c:v>
                </c:pt>
                <c:pt idx="25">
                  <c:v>118490925</c:v>
                </c:pt>
                <c:pt idx="26">
                  <c:v>19093478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70394"/>
        <c:axId val="64643119"/>
      </c:barChart>
      <c:catAx>
        <c:axId val="18270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43119"/>
        <c:crosses val="autoZero"/>
        <c:auto val="1"/>
        <c:lblAlgn val="ctr"/>
        <c:lblOffset val="100"/>
        <c:noMultiLvlLbl val="0"/>
      </c:catAx>
      <c:valAx>
        <c:axId val="646431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70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115109"/>
        <c:axId val="35787291"/>
      </c:barChart>
      <c:catAx>
        <c:axId val="571151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87291"/>
        <c:crosses val="autoZero"/>
        <c:auto val="1"/>
        <c:lblAlgn val="ctr"/>
        <c:lblOffset val="100"/>
        <c:noMultiLvlLbl val="0"/>
      </c:catAx>
      <c:valAx>
        <c:axId val="35787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151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1718080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3138996</c:v>
                </c:pt>
                <c:pt idx="22">
                  <c:v>72921</c:v>
                </c:pt>
                <c:pt idx="23">
                  <c:v>7283</c:v>
                </c:pt>
                <c:pt idx="24">
                  <c:v>18032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25640"/>
        <c:axId val="351314"/>
      </c:barChart>
      <c:catAx>
        <c:axId val="51425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14"/>
        <c:crosses val="autoZero"/>
        <c:auto val="1"/>
        <c:lblAlgn val="ctr"/>
        <c:lblOffset val="100"/>
        <c:noMultiLvlLbl val="0"/>
      </c:catAx>
      <c:valAx>
        <c:axId val="3513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56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06326"/>
        <c:axId val="26594591"/>
      </c:barChart>
      <c:catAx>
        <c:axId val="29106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94591"/>
        <c:crosses val="autoZero"/>
        <c:auto val="1"/>
        <c:lblAlgn val="ctr"/>
        <c:lblOffset val="100"/>
        <c:noMultiLvlLbl val="0"/>
      </c:catAx>
      <c:valAx>
        <c:axId val="265945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06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1245689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869909</c:v>
                </c:pt>
                <c:pt idx="22">
                  <c:v>10902</c:v>
                </c:pt>
                <c:pt idx="23">
                  <c:v>7283</c:v>
                </c:pt>
                <c:pt idx="24">
                  <c:v>18032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881573"/>
        <c:axId val="41091144"/>
      </c:barChart>
      <c:catAx>
        <c:axId val="388815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91144"/>
        <c:crosses val="autoZero"/>
        <c:auto val="1"/>
        <c:lblAlgn val="ctr"/>
        <c:lblOffset val="100"/>
        <c:noMultiLvlLbl val="0"/>
      </c:catAx>
      <c:valAx>
        <c:axId val="410911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815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56010"/>
        <c:axId val="58781003"/>
      </c:barChart>
      <c:catAx>
        <c:axId val="530560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81003"/>
        <c:crosses val="autoZero"/>
        <c:auto val="1"/>
        <c:lblAlgn val="ctr"/>
        <c:lblOffset val="100"/>
        <c:noMultiLvlLbl val="0"/>
      </c:catAx>
      <c:valAx>
        <c:axId val="587810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560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2362</c:v>
                </c:pt>
                <c:pt idx="5">
                  <c:v>15349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280325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58279"/>
        <c:axId val="57891148"/>
      </c:barChart>
      <c:catAx>
        <c:axId val="495582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91148"/>
        <c:crosses val="autoZero"/>
        <c:auto val="1"/>
        <c:lblAlgn val="ctr"/>
        <c:lblOffset val="100"/>
        <c:noMultiLvlLbl val="0"/>
      </c:catAx>
      <c:valAx>
        <c:axId val="578911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82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3625231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7367591</c:v>
                </c:pt>
                <c:pt idx="5">
                  <c:v>389377</c:v>
                </c:pt>
                <c:pt idx="6">
                  <c:v>118783</c:v>
                </c:pt>
                <c:pt idx="7">
                  <c:v>7627478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670281</c:v>
                </c:pt>
                <c:pt idx="18">
                  <c:v>92</c:v>
                </c:pt>
                <c:pt idx="19">
                  <c:v>559976</c:v>
                </c:pt>
                <c:pt idx="20">
                  <c:v>939716</c:v>
                </c:pt>
                <c:pt idx="21">
                  <c:v>526553</c:v>
                </c:pt>
                <c:pt idx="22">
                  <c:v>1134000</c:v>
                </c:pt>
                <c:pt idx="23">
                  <c:v>901697</c:v>
                </c:pt>
                <c:pt idx="24">
                  <c:v>8599864</c:v>
                </c:pt>
                <c:pt idx="25">
                  <c:v>7122523</c:v>
                </c:pt>
                <c:pt idx="26">
                  <c:v>744964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A-43B3-A42D-1F08CD7FE51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A-43B3-A42D-1F08CD7F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05676"/>
        <c:axId val="36783912"/>
      </c:barChart>
      <c:catAx>
        <c:axId val="244056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83912"/>
        <c:crosses val="autoZero"/>
        <c:auto val="1"/>
        <c:lblAlgn val="ctr"/>
        <c:lblOffset val="100"/>
        <c:noMultiLvlLbl val="0"/>
      </c:catAx>
      <c:valAx>
        <c:axId val="36783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056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25662</c:v>
                </c:pt>
                <c:pt idx="6">
                  <c:v>82340</c:v>
                </c:pt>
                <c:pt idx="7">
                  <c:v>3193678</c:v>
                </c:pt>
                <c:pt idx="8">
                  <c:v>6313711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231727</c:v>
                </c:pt>
                <c:pt idx="22">
                  <c:v>59933</c:v>
                </c:pt>
                <c:pt idx="23">
                  <c:v>175626</c:v>
                </c:pt>
                <c:pt idx="24">
                  <c:v>5613789</c:v>
                </c:pt>
                <c:pt idx="25">
                  <c:v>1158893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60B-8700-D38C9EF16B4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6-460B-8700-D38C9EF16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1054"/>
        <c:axId val="63587000"/>
      </c:barChart>
      <c:catAx>
        <c:axId val="871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87000"/>
        <c:crosses val="autoZero"/>
        <c:auto val="1"/>
        <c:lblAlgn val="ctr"/>
        <c:lblOffset val="100"/>
        <c:noMultiLvlLbl val="0"/>
      </c:catAx>
      <c:valAx>
        <c:axId val="635870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1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1100106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0-4FDF-859E-387ED577B8C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0-4FDF-859E-387ED577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25814"/>
        <c:axId val="5850121"/>
      </c:barChart>
      <c:catAx>
        <c:axId val="451258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0121"/>
        <c:crosses val="autoZero"/>
        <c:auto val="1"/>
        <c:lblAlgn val="ctr"/>
        <c:lblOffset val="100"/>
        <c:noMultiLvlLbl val="0"/>
      </c:catAx>
      <c:valAx>
        <c:axId val="58501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258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11869389</c:v>
                </c:pt>
                <c:pt idx="5">
                  <c:v>359676</c:v>
                </c:pt>
                <c:pt idx="6">
                  <c:v>579686</c:v>
                </c:pt>
                <c:pt idx="7">
                  <c:v>6691072</c:v>
                </c:pt>
                <c:pt idx="8">
                  <c:v>8017265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1471326</c:v>
                </c:pt>
                <c:pt idx="22">
                  <c:v>79845</c:v>
                </c:pt>
                <c:pt idx="23">
                  <c:v>190885</c:v>
                </c:pt>
                <c:pt idx="24">
                  <c:v>7707380</c:v>
                </c:pt>
                <c:pt idx="25">
                  <c:v>1596498</c:v>
                </c:pt>
                <c:pt idx="26">
                  <c:v>6439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1719057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01535"/>
        <c:axId val="24220718"/>
      </c:barChart>
      <c:catAx>
        <c:axId val="9901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20718"/>
        <c:crosses val="autoZero"/>
        <c:auto val="1"/>
        <c:lblAlgn val="ctr"/>
        <c:lblOffset val="100"/>
        <c:noMultiLvlLbl val="0"/>
      </c:catAx>
      <c:valAx>
        <c:axId val="242207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1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2511558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562641</c:v>
                </c:pt>
                <c:pt idx="21">
                  <c:v>227307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712510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9-4D53-9655-CBD7E31132B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9-4D53-9655-CBD7E3113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10715"/>
        <c:axId val="52649297"/>
      </c:barChart>
      <c:catAx>
        <c:axId val="145107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49297"/>
        <c:crosses val="autoZero"/>
        <c:auto val="1"/>
        <c:lblAlgn val="ctr"/>
        <c:lblOffset val="100"/>
        <c:noMultiLvlLbl val="0"/>
      </c:catAx>
      <c:valAx>
        <c:axId val="52649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07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231703</c:v>
                </c:pt>
                <c:pt idx="2">
                  <c:v>1634950</c:v>
                </c:pt>
                <c:pt idx="3">
                  <c:v>993874</c:v>
                </c:pt>
                <c:pt idx="4">
                  <c:v>3617613</c:v>
                </c:pt>
                <c:pt idx="5">
                  <c:v>351106</c:v>
                </c:pt>
                <c:pt idx="6">
                  <c:v>2470</c:v>
                </c:pt>
                <c:pt idx="7">
                  <c:v>4801914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678608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118021</c:v>
                </c:pt>
                <c:pt idx="22">
                  <c:v>1244814</c:v>
                </c:pt>
                <c:pt idx="23">
                  <c:v>296317</c:v>
                </c:pt>
                <c:pt idx="24">
                  <c:v>1414996</c:v>
                </c:pt>
                <c:pt idx="25">
                  <c:v>6205162</c:v>
                </c:pt>
                <c:pt idx="26">
                  <c:v>802072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3-4541-9CAB-3F56A36A85E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145070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3-4541-9CAB-3F56A36A8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93487"/>
        <c:axId val="53056190"/>
      </c:barChart>
      <c:catAx>
        <c:axId val="181934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56190"/>
        <c:crosses val="autoZero"/>
        <c:auto val="1"/>
        <c:lblAlgn val="ctr"/>
        <c:lblOffset val="100"/>
        <c:noMultiLvlLbl val="0"/>
      </c:catAx>
      <c:valAx>
        <c:axId val="530561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934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39525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3-42A6-B7D9-01B33F24A65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102857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3-42A6-B7D9-01B33F24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41477"/>
        <c:axId val="51179634"/>
      </c:barChart>
      <c:catAx>
        <c:axId val="264414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79634"/>
        <c:crosses val="autoZero"/>
        <c:auto val="1"/>
        <c:lblAlgn val="ctr"/>
        <c:lblOffset val="100"/>
        <c:noMultiLvlLbl val="0"/>
      </c:catAx>
      <c:valAx>
        <c:axId val="511796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414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2371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2-44C3-8600-EECB0A6A580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2-44C3-8600-EECB0A6A5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96688"/>
        <c:axId val="6797308"/>
      </c:barChart>
      <c:catAx>
        <c:axId val="47896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7308"/>
        <c:crosses val="autoZero"/>
        <c:auto val="1"/>
        <c:lblAlgn val="ctr"/>
        <c:lblOffset val="100"/>
        <c:noMultiLvlLbl val="0"/>
      </c:catAx>
      <c:valAx>
        <c:axId val="6797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966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47054</c:v>
                </c:pt>
                <c:pt idx="2">
                  <c:v>201529</c:v>
                </c:pt>
                <c:pt idx="3">
                  <c:v>498317</c:v>
                </c:pt>
                <c:pt idx="4">
                  <c:v>2387531</c:v>
                </c:pt>
                <c:pt idx="5">
                  <c:v>136126</c:v>
                </c:pt>
                <c:pt idx="6">
                  <c:v>2423</c:v>
                </c:pt>
                <c:pt idx="7">
                  <c:v>4141712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263923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76125</c:v>
                </c:pt>
                <c:pt idx="22">
                  <c:v>708241</c:v>
                </c:pt>
                <c:pt idx="23">
                  <c:v>116611</c:v>
                </c:pt>
                <c:pt idx="24">
                  <c:v>290778</c:v>
                </c:pt>
                <c:pt idx="25">
                  <c:v>5841929</c:v>
                </c:pt>
                <c:pt idx="26">
                  <c:v>802068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9-4E4D-B0BA-545D7AA3EB6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42213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9-4E4D-B0BA-545D7AA3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2156"/>
        <c:axId val="22261965"/>
      </c:barChart>
      <c:catAx>
        <c:axId val="39821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61965"/>
        <c:crosses val="autoZero"/>
        <c:auto val="1"/>
        <c:lblAlgn val="ctr"/>
        <c:lblOffset val="100"/>
        <c:noMultiLvlLbl val="0"/>
      </c:catAx>
      <c:valAx>
        <c:axId val="222619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21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42954259.037</c:v>
              </c:pt>
              <c:pt idx="1">
                <c:v>43827345.092000008</c:v>
              </c:pt>
              <c:pt idx="2">
                <c:v>48128354.592999987</c:v>
              </c:pt>
              <c:pt idx="3">
                <c:v>47559990.523000002</c:v>
              </c:pt>
              <c:pt idx="4">
                <c:v>47782506.052000023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8C-4FC3-9842-B2941C9667A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51164383.70000001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8C-4FC3-9842-B2941C96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1836"/>
        <c:axId val="11376802"/>
      </c:lineChart>
      <c:catAx>
        <c:axId val="185418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6802"/>
        <c:crosses val="autoZero"/>
        <c:auto val="1"/>
        <c:lblAlgn val="ctr"/>
        <c:lblOffset val="100"/>
        <c:noMultiLvlLbl val="0"/>
      </c:catAx>
      <c:valAx>
        <c:axId val="1137680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418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13769742</c:v>
              </c:pt>
              <c:pt idx="2">
                <c:v>15171719</c:v>
              </c:pt>
              <c:pt idx="3">
                <c:v>15714638</c:v>
              </c:pt>
              <c:pt idx="4">
                <c:v>14761689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FD-406D-8E36-872377794DE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FD-406D-8E36-872377794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672"/>
        <c:axId val="13124190"/>
      </c:lineChart>
      <c:catAx>
        <c:axId val="213236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190"/>
        <c:crosses val="autoZero"/>
        <c:auto val="1"/>
        <c:lblAlgn val="ctr"/>
        <c:lblOffset val="100"/>
        <c:noMultiLvlLbl val="0"/>
      </c:catAx>
      <c:valAx>
        <c:axId val="131241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2367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6461339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6-46BB-B922-ADCF4DC81C6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A6-46BB-B922-ADCF4DC8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9623"/>
        <c:axId val="56540472"/>
      </c:lineChart>
      <c:catAx>
        <c:axId val="72096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40472"/>
        <c:crosses val="autoZero"/>
        <c:auto val="1"/>
        <c:lblAlgn val="ctr"/>
        <c:lblOffset val="100"/>
        <c:noMultiLvlLbl val="0"/>
      </c:catAx>
      <c:valAx>
        <c:axId val="565404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96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21592189</c:v>
              </c:pt>
              <c:pt idx="1">
                <c:v>21974797</c:v>
              </c:pt>
              <c:pt idx="2">
                <c:v>24372870</c:v>
              </c:pt>
              <c:pt idx="3">
                <c:v>23981883</c:v>
              </c:pt>
              <c:pt idx="4">
                <c:v>25347736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7F-486A-A779-37C65E0E369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7F-486A-A779-37C65E0E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3107"/>
        <c:axId val="3286136"/>
      </c:lineChart>
      <c:catAx>
        <c:axId val="156731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6136"/>
        <c:crosses val="autoZero"/>
        <c:auto val="1"/>
        <c:lblAlgn val="ctr"/>
        <c:lblOffset val="100"/>
        <c:noMultiLvlLbl val="0"/>
      </c:catAx>
      <c:valAx>
        <c:axId val="328613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731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14973040</c:v>
              </c:pt>
              <c:pt idx="1">
                <c:v>14854688</c:v>
              </c:pt>
              <c:pt idx="2">
                <c:v>16011672</c:v>
              </c:pt>
              <c:pt idx="3">
                <c:v>16487041</c:v>
              </c:pt>
              <c:pt idx="4">
                <c:v>17106258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31-472D-BC5F-CC9CA700ABD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31-472D-BC5F-CC9CA700A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1523"/>
        <c:axId val="26874385"/>
      </c:lineChart>
      <c:catAx>
        <c:axId val="353015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74385"/>
        <c:crosses val="autoZero"/>
        <c:auto val="1"/>
        <c:lblAlgn val="ctr"/>
        <c:lblOffset val="100"/>
        <c:noMultiLvlLbl val="0"/>
      </c:catAx>
      <c:valAx>
        <c:axId val="268743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152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1549752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155262</c:v>
                </c:pt>
                <c:pt idx="5">
                  <c:v>668018</c:v>
                </c:pt>
                <c:pt idx="6">
                  <c:v>145130</c:v>
                </c:pt>
                <c:pt idx="7">
                  <c:v>1495770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164324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43374"/>
        <c:axId val="16238444"/>
      </c:barChart>
      <c:catAx>
        <c:axId val="298433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38444"/>
        <c:crosses val="autoZero"/>
        <c:auto val="1"/>
        <c:lblAlgn val="ctr"/>
        <c:lblOffset val="100"/>
        <c:noMultiLvlLbl val="0"/>
      </c:catAx>
      <c:valAx>
        <c:axId val="162384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433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1413515.25</c:v>
              </c:pt>
              <c:pt idx="1">
                <c:v>1417903</c:v>
              </c:pt>
              <c:pt idx="2">
                <c:v>1502434.5</c:v>
              </c:pt>
              <c:pt idx="3">
                <c:v>1574006.25</c:v>
              </c:pt>
              <c:pt idx="4">
                <c:v>1691851.75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BB-4F7F-B276-DB3746A0CB5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BB-4F7F-B276-DB3746A0C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5044"/>
        <c:axId val="51045055"/>
      </c:lineChart>
      <c:catAx>
        <c:axId val="62150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45055"/>
        <c:crosses val="autoZero"/>
        <c:auto val="1"/>
        <c:lblAlgn val="ctr"/>
        <c:lblOffset val="100"/>
        <c:noMultiLvlLbl val="0"/>
      </c:catAx>
      <c:valAx>
        <c:axId val="510450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04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-6.2180115275854209E-2</c:v>
              </c:pt>
              <c:pt idx="1">
                <c:v>-2.3347739467804881E-2</c:v>
              </c:pt>
              <c:pt idx="2">
                <c:v>-9.8961308090107503E-3</c:v>
              </c:pt>
              <c:pt idx="3">
                <c:v>-1.540326183782559E-2</c:v>
              </c:pt>
              <c:pt idx="4">
                <c:v>-2.637112907928163E-2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29-4BA6-8DB8-7DD0D52E090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29-4BA6-8DB8-7DD0D52E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7443"/>
        <c:axId val="48095679"/>
      </c:lineChart>
      <c:catAx>
        <c:axId val="2497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5679"/>
        <c:crosses val="autoZero"/>
        <c:auto val="1"/>
        <c:lblAlgn val="ctr"/>
        <c:lblOffset val="100"/>
        <c:noMultiLvlLbl val="0"/>
      </c:catAx>
      <c:valAx>
        <c:axId val="480956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74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-6.9940744995451998E-2</c:v>
              </c:pt>
              <c:pt idx="2">
                <c:v>-4.5934702063176958E-2</c:v>
              </c:pt>
              <c:pt idx="3">
                <c:v>-3.5604913361123369E-2</c:v>
              </c:pt>
              <c:pt idx="4">
                <c:v>-4.4058794754613939E-2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5B-4D16-A64A-C514EC7F9FA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5B-4D16-A64A-C514EC7F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92253"/>
        <c:axId val="10058311"/>
      </c:lineChart>
      <c:catAx>
        <c:axId val="59892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8311"/>
        <c:crosses val="autoZero"/>
        <c:auto val="1"/>
        <c:lblAlgn val="ctr"/>
        <c:lblOffset val="100"/>
        <c:noMultiLvlLbl val="0"/>
      </c:catAx>
      <c:valAx>
        <c:axId val="100583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92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-4.5973020223122767E-2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30-45C4-AC03-A8CFC79DA99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30-45C4-AC03-A8CFC79D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2983"/>
        <c:axId val="39544350"/>
      </c:lineChart>
      <c:catAx>
        <c:axId val="38232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4350"/>
        <c:crosses val="autoZero"/>
        <c:auto val="1"/>
        <c:lblAlgn val="ctr"/>
        <c:lblOffset val="100"/>
        <c:noMultiLvlLbl val="0"/>
      </c:catAx>
      <c:valAx>
        <c:axId val="395443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32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1.834154212308969E-2</c:v>
              </c:pt>
              <c:pt idx="1">
                <c:v>1.7812102999244409E-2</c:v>
              </c:pt>
              <c:pt idx="2">
                <c:v>1.0322186539330371E-2</c:v>
              </c:pt>
              <c:pt idx="3">
                <c:v>-1.169463694218331E-3</c:v>
              </c:pt>
              <c:pt idx="4">
                <c:v>-6.7380340766693969E-3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66-4308-A2C3-AF1C6CDE3AF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66-4308-A2C3-AF1C6CDE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65369"/>
        <c:axId val="11555333"/>
      </c:lineChart>
      <c:catAx>
        <c:axId val="433653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5333"/>
        <c:crosses val="autoZero"/>
        <c:auto val="1"/>
        <c:lblAlgn val="ctr"/>
        <c:lblOffset val="100"/>
        <c:noMultiLvlLbl val="0"/>
      </c:catAx>
      <c:valAx>
        <c:axId val="115553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53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1.9893350487494521E-2</c:v>
              </c:pt>
              <c:pt idx="1">
                <c:v>5.5297222571319971E-3</c:v>
              </c:pt>
              <c:pt idx="2">
                <c:v>-1.710177386076173E-2</c:v>
              </c:pt>
              <c:pt idx="3">
                <c:v>-2.1924485779173612E-2</c:v>
              </c:pt>
              <c:pt idx="4">
                <c:v>-2.5513072997828349E-2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66-4E71-B0D0-0F4B6A36346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66-4E71-B0D0-0F4B6A363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49491"/>
        <c:axId val="3351944"/>
      </c:lineChart>
      <c:catAx>
        <c:axId val="478494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1944"/>
        <c:crosses val="autoZero"/>
        <c:auto val="1"/>
        <c:lblAlgn val="ctr"/>
        <c:lblOffset val="100"/>
        <c:noMultiLvlLbl val="0"/>
      </c:catAx>
      <c:valAx>
        <c:axId val="33519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94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4.8270927833981243E-2</c:v>
              </c:pt>
              <c:pt idx="1">
                <c:v>3.2404640649731808E-2</c:v>
              </c:pt>
              <c:pt idx="2">
                <c:v>7.517699722208393E-3</c:v>
              </c:pt>
              <c:pt idx="3">
                <c:v>5.3303092157916954E-3</c:v>
              </c:pt>
              <c:pt idx="4">
                <c:v>5.7879010359678249E-3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A5-4937-8FBE-6A19F546899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A5-4937-8FBE-6A19F5468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97278"/>
        <c:axId val="38346752"/>
      </c:lineChart>
      <c:catAx>
        <c:axId val="372972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6752"/>
        <c:crosses val="autoZero"/>
        <c:auto val="1"/>
        <c:lblAlgn val="ctr"/>
        <c:lblOffset val="100"/>
        <c:noMultiLvlLbl val="0"/>
      </c:catAx>
      <c:valAx>
        <c:axId val="383467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972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0F-4A00-9100-8AB1C66E20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F-4A00-9100-8AB1C66E20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F-4A00-9100-8AB1C66E20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F-4A00-9100-8AB1C66E20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F-4A00-9100-8AB1C66E20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F-4A00-9100-8AB1C66E20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F-4A00-9100-8AB1C66E20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F-4A00-9100-8AB1C66E20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F-4A00-9100-8AB1C66E20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F-4A00-9100-8AB1C66E20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F-4A00-9100-8AB1C66E204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552.84502193299977</c:v>
              </c:pt>
              <c:pt idx="1">
                <c:v>553.53308289799986</c:v>
              </c:pt>
              <c:pt idx="2">
                <c:v>554.96420075399976</c:v>
              </c:pt>
              <c:pt idx="3">
                <c:v>556.15960415100005</c:v>
              </c:pt>
              <c:pt idx="4">
                <c:v>557.09193752099986</c:v>
              </c:pt>
              <c:pt idx="5">
                <c:v>556.67533589200002</c:v>
              </c:pt>
              <c:pt idx="6">
                <c:v>557.75781040300001</c:v>
              </c:pt>
              <c:pt idx="7">
                <c:v>554.90982133600005</c:v>
              </c:pt>
              <c:pt idx="8">
                <c:v>555.68321910199995</c:v>
              </c:pt>
              <c:pt idx="9">
                <c:v>556.40937955599998</c:v>
              </c:pt>
              <c:pt idx="10">
                <c:v>554.90320780599995</c:v>
              </c:pt>
              <c:pt idx="11">
                <c:v>551.52133015799996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40F-4A00-9100-8AB1C66E20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168084"/>
        <c:axId val="47867430"/>
      </c:lineChart>
      <c:catAx>
        <c:axId val="631680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67430"/>
        <c:crosses val="autoZero"/>
        <c:auto val="1"/>
        <c:lblAlgn val="ctr"/>
        <c:lblOffset val="100"/>
        <c:noMultiLvlLbl val="0"/>
      </c:catAx>
      <c:valAx>
        <c:axId val="478674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680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C-4211-9935-CA1E7AC604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C-4211-9935-CA1E7AC604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C-4211-9935-CA1E7AC604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C-4211-9935-CA1E7AC604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C-4211-9935-CA1E7AC604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C-4211-9935-CA1E7AC604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C-4211-9935-CA1E7AC604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C-4211-9935-CA1E7AC6048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1C-4211-9935-CA1E7AC604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C-4211-9935-CA1E7AC604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1C-4211-9935-CA1E7AC6048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178.755585</c:v>
              </c:pt>
              <c:pt idx="1">
                <c:v>178.77118400000001</c:v>
              </c:pt>
              <c:pt idx="2">
                <c:v>179.304485</c:v>
              </c:pt>
              <c:pt idx="3">
                <c:v>179.18114800000001</c:v>
              </c:pt>
              <c:pt idx="4">
                <c:v>178.60898</c:v>
              </c:pt>
              <c:pt idx="5">
                <c:v>178.537678</c:v>
              </c:pt>
              <c:pt idx="6">
                <c:v>178.78799699999999</c:v>
              </c:pt>
              <c:pt idx="7">
                <c:v>177.12248399999999</c:v>
              </c:pt>
              <c:pt idx="8">
                <c:v>176.696786</c:v>
              </c:pt>
              <c:pt idx="9">
                <c:v>176.71865700000001</c:v>
              </c:pt>
              <c:pt idx="10">
                <c:v>176.621015</c:v>
              </c:pt>
              <c:pt idx="11">
                <c:v>175.402424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41C-4211-9935-CA1E7AC60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52552"/>
        <c:axId val="65304476"/>
      </c:lineChart>
      <c:catAx>
        <c:axId val="560525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04476"/>
        <c:crosses val="autoZero"/>
        <c:auto val="1"/>
        <c:lblAlgn val="ctr"/>
        <c:lblOffset val="100"/>
        <c:noMultiLvlLbl val="0"/>
      </c:catAx>
      <c:valAx>
        <c:axId val="653044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525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A-4BCE-A02B-1265C5F7D1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AA-4BCE-A02B-1265C5F7D1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A-4BCE-A02B-1265C5F7D1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A-4BCE-A02B-1265C5F7D1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A-4BCE-A02B-1265C5F7D1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A-4BCE-A02B-1265C5F7D1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A-4BCE-A02B-1265C5F7D1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A-4BCE-A02B-1265C5F7D1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AA-4BCE-A02B-1265C5F7D1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A-4BCE-A02B-1265C5F7D1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A-4BCE-A02B-1265C5F7D19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83.41211899999999</c:v>
              </c:pt>
              <c:pt idx="8">
                <c:v>84.13277699999999</c:v>
              </c:pt>
              <c:pt idx="9">
                <c:v>84.862971999999999</c:v>
              </c:pt>
              <c:pt idx="10">
                <c:v>84.488761999999994</c:v>
              </c:pt>
              <c:pt idx="11">
                <c:v>83.153925000000001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AA-4BCE-A02B-1265C5F7D1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31290"/>
        <c:axId val="44289196"/>
      </c:lineChart>
      <c:catAx>
        <c:axId val="208312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9196"/>
        <c:crosses val="autoZero"/>
        <c:auto val="1"/>
        <c:lblAlgn val="ctr"/>
        <c:lblOffset val="100"/>
        <c:noMultiLvlLbl val="0"/>
      </c:catAx>
      <c:valAx>
        <c:axId val="442891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312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578950</c:v>
                </c:pt>
                <c:pt idx="2">
                  <c:v>725657</c:v>
                </c:pt>
                <c:pt idx="3">
                  <c:v>540406</c:v>
                </c:pt>
                <c:pt idx="4">
                  <c:v>28060655</c:v>
                </c:pt>
                <c:pt idx="5">
                  <c:v>1047064</c:v>
                </c:pt>
                <c:pt idx="6">
                  <c:v>6406749</c:v>
                </c:pt>
                <c:pt idx="7">
                  <c:v>19887590</c:v>
                </c:pt>
                <c:pt idx="8">
                  <c:v>3392480</c:v>
                </c:pt>
                <c:pt idx="9">
                  <c:v>395497</c:v>
                </c:pt>
                <c:pt idx="10">
                  <c:v>520313</c:v>
                </c:pt>
                <c:pt idx="11">
                  <c:v>267090</c:v>
                </c:pt>
                <c:pt idx="12">
                  <c:v>411378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1769173</c:v>
                </c:pt>
                <c:pt idx="17">
                  <c:v>476593</c:v>
                </c:pt>
                <c:pt idx="18">
                  <c:v>190458</c:v>
                </c:pt>
                <c:pt idx="19">
                  <c:v>341940</c:v>
                </c:pt>
                <c:pt idx="20">
                  <c:v>976041</c:v>
                </c:pt>
                <c:pt idx="21">
                  <c:v>4205158</c:v>
                </c:pt>
                <c:pt idx="22">
                  <c:v>1569185</c:v>
                </c:pt>
                <c:pt idx="23">
                  <c:v>708044</c:v>
                </c:pt>
                <c:pt idx="24">
                  <c:v>823051</c:v>
                </c:pt>
                <c:pt idx="25">
                  <c:v>31079409</c:v>
                </c:pt>
                <c:pt idx="26">
                  <c:v>2025790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3683799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3247"/>
        <c:axId val="51364569"/>
      </c:barChart>
      <c:catAx>
        <c:axId val="41532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64569"/>
        <c:crosses val="autoZero"/>
        <c:auto val="1"/>
        <c:lblAlgn val="ctr"/>
        <c:lblOffset val="100"/>
        <c:noMultiLvlLbl val="0"/>
      </c:catAx>
      <c:valAx>
        <c:axId val="513645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32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6C-4BC3-A659-A1ED9F0AEA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C-4BC3-A659-A1ED9F0AEA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C-4BC3-A659-A1ED9F0AEA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C-4BC3-A659-A1ED9F0AEA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C-4BC3-A659-A1ED9F0AEA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C-4BC3-A659-A1ED9F0AEA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C-4BC3-A659-A1ED9F0AEA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C-4BC3-A659-A1ED9F0AEA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C-4BC3-A659-A1ED9F0AEA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C-4BC3-A659-A1ED9F0AEA5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C-4BC3-A659-A1ED9F0AEA5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272.957718</c:v>
              </c:pt>
              <c:pt idx="1">
                <c:v>273.760852</c:v>
              </c:pt>
              <c:pt idx="2">
                <c:v>274.98017499999997</c:v>
              </c:pt>
              <c:pt idx="3">
                <c:v>276.26904500000001</c:v>
              </c:pt>
              <c:pt idx="4">
                <c:v>277.760244</c:v>
              </c:pt>
              <c:pt idx="5">
                <c:v>277.42839700000002</c:v>
              </c:pt>
              <c:pt idx="6">
                <c:v>278.50822499999998</c:v>
              </c:pt>
              <c:pt idx="7">
                <c:v>278.89712600000001</c:v>
              </c:pt>
              <c:pt idx="8">
                <c:v>279.27066400000001</c:v>
              </c:pt>
              <c:pt idx="9">
                <c:v>279.20234799999997</c:v>
              </c:pt>
              <c:pt idx="10">
                <c:v>278.4006</c:v>
              </c:pt>
              <c:pt idx="11">
                <c:v>277.71269899999999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6C-4BC3-A659-A1ED9F0AEA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824696"/>
        <c:axId val="25106446"/>
      </c:lineChart>
      <c:catAx>
        <c:axId val="518246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06446"/>
        <c:crosses val="autoZero"/>
        <c:auto val="1"/>
        <c:lblAlgn val="ctr"/>
        <c:lblOffset val="100"/>
        <c:noMultiLvlLbl val="0"/>
      </c:catAx>
      <c:valAx>
        <c:axId val="251064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46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D-4FBC-9177-D8AB76DBAB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D-4FBC-9177-D8AB76DBAB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D-4FBC-9177-D8AB76DBAB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D-4FBC-9177-D8AB76DBAB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D-4FBC-9177-D8AB76DBAB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D-4FBC-9177-D8AB76DBAB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D-4FBC-9177-D8AB76DBAB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D-4FBC-9177-D8AB76DBAB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D-4FBC-9177-D8AB76DBAB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8D-4FBC-9177-D8AB76DBAB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D-4FBC-9177-D8AB76DBABE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188.568522</c:v>
              </c:pt>
              <c:pt idx="1">
                <c:v>189.30317299999999</c:v>
              </c:pt>
              <c:pt idx="2">
                <c:v>190.546772</c:v>
              </c:pt>
              <c:pt idx="3">
                <c:v>191.68956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192.98977600000001</c:v>
              </c:pt>
              <c:pt idx="7">
                <c:v>193.28183000000001</c:v>
              </c:pt>
              <c:pt idx="8">
                <c:v>193.153808</c:v>
              </c:pt>
              <c:pt idx="9">
                <c:v>192.19220100000001</c:v>
              </c:pt>
              <c:pt idx="10">
                <c:v>191.59267</c:v>
              </c:pt>
              <c:pt idx="11">
                <c:v>190.910146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8D-4FBC-9177-D8AB76DBAB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64046"/>
        <c:axId val="10822221"/>
      </c:lineChart>
      <c:catAx>
        <c:axId val="56640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2221"/>
        <c:crosses val="autoZero"/>
        <c:auto val="1"/>
        <c:lblAlgn val="ctr"/>
        <c:lblOffset val="100"/>
        <c:noMultiLvlLbl val="0"/>
      </c:catAx>
      <c:valAx>
        <c:axId val="108222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40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8-47A5-B68D-81A5586378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18-47A5-B68D-81A5586378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8-47A5-B68D-81A5586378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8-47A5-B68D-81A5586378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8-47A5-B68D-81A5586378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18-47A5-B68D-81A5586378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18-47A5-B68D-81A5586378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18-47A5-B68D-81A5586378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18-47A5-B68D-81A5586378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18-47A5-B68D-81A5586378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18-47A5-B68D-81A55863785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18.197307250000001</c:v>
              </c:pt>
              <c:pt idx="8">
                <c:v>18.22108875</c:v>
              </c:pt>
              <c:pt idx="9">
                <c:v>18.164555</c:v>
              </c:pt>
              <c:pt idx="10">
                <c:v>18.163541250000002</c:v>
              </c:pt>
              <c:pt idx="11">
                <c:v>18.175950749999998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818-47A5-B68D-81A5586378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730421"/>
        <c:axId val="45123265"/>
      </c:lineChart>
      <c:catAx>
        <c:axId val="107304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23265"/>
        <c:crosses val="autoZero"/>
        <c:auto val="1"/>
        <c:lblAlgn val="ctr"/>
        <c:lblOffset val="100"/>
        <c:noMultiLvlLbl val="0"/>
      </c:catAx>
      <c:valAx>
        <c:axId val="451232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304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4-4088-9366-37A5032DAC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4-4088-9366-37A5032DAC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4-4088-9366-37A5032DAC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4-4088-9366-37A5032DAC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4-4088-9366-37A5032DAC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4-4088-9366-37A5032DAC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4-4088-9366-37A5032DAC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4-4088-9366-37A5032DAC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4-4088-9366-37A5032DAC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4-4088-9366-37A5032DAC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4-4088-9366-37A5032DAC4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3.9397780689143591E-3</c:v>
              </c:pt>
              <c:pt idx="1">
                <c:v>8.6532660051424019E-3</c:v>
              </c:pt>
              <c:pt idx="2">
                <c:v>1.6500834495284718E-2</c:v>
              </c:pt>
              <c:pt idx="3">
                <c:v>1.949623536877754E-2</c:v>
              </c:pt>
              <c:pt idx="4">
                <c:v>2.4294353117627909E-2</c:v>
              </c:pt>
              <c:pt idx="5">
                <c:v>1.976064437864123E-2</c:v>
              </c:pt>
              <c:pt idx="6">
                <c:v>2.7013461676145781E-2</c:v>
              </c:pt>
              <c:pt idx="7">
                <c:v>1.8613911216753359E-2</c:v>
              </c:pt>
              <c:pt idx="8">
                <c:v>1.8994182913029491E-2</c:v>
              </c:pt>
              <c:pt idx="9">
                <c:v>2.0482766659843658E-2</c:v>
              </c:pt>
              <c:pt idx="10">
                <c:v>1.375998805897641E-2</c:v>
              </c:pt>
              <c:pt idx="11">
                <c:v>4.2269585584174633E-4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EF4-4088-9366-37A5032DAC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00233"/>
        <c:axId val="27677747"/>
      </c:lineChart>
      <c:catAx>
        <c:axId val="252002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7747"/>
        <c:crosses val="autoZero"/>
        <c:auto val="1"/>
        <c:lblAlgn val="ctr"/>
        <c:lblOffset val="100"/>
        <c:noMultiLvlLbl val="0"/>
      </c:catAx>
      <c:valAx>
        <c:axId val="276777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02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91-44A3-B694-68A747C0D9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1-44A3-B694-68A747C0D9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1-44A3-B694-68A747C0D9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1-44A3-B694-68A747C0D9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1-44A3-B694-68A747C0D9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1-44A3-B694-68A747C0D9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1-44A3-B694-68A747C0D9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1-44A3-B694-68A747C0D9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1-44A3-B694-68A747C0D9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1-44A3-B694-68A747C0D9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1-44A3-B694-68A747C0D9F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3.1724344033834209E-3</c:v>
              </c:pt>
              <c:pt idx="1">
                <c:v>1.0811289341053959E-2</c:v>
              </c:pt>
              <c:pt idx="2">
                <c:v>1.9206978127012501E-2</c:v>
              </c:pt>
              <c:pt idx="3">
                <c:v>1.4726981860435801E-2</c:v>
              </c:pt>
              <c:pt idx="4">
                <c:v>1.238626899594039E-2</c:v>
              </c:pt>
              <c:pt idx="5">
                <c:v>1.1148513256508379E-2</c:v>
              </c:pt>
              <c:pt idx="6">
                <c:v>2.3075330917992451E-2</c:v>
              </c:pt>
              <c:pt idx="7">
                <c:v>8.3295896282505125E-3</c:v>
              </c:pt>
              <c:pt idx="8">
                <c:v>8.3275158473078582E-3</c:v>
              </c:pt>
              <c:pt idx="9">
                <c:v>7.2843938735804477E-3</c:v>
              </c:pt>
              <c:pt idx="10">
                <c:v>6.4361856711719501E-3</c:v>
              </c:pt>
              <c:pt idx="11">
                <c:v>-1.024325390504143E-2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91-44A3-B694-68A747C0D9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1476"/>
        <c:axId val="4743489"/>
      </c:lineChart>
      <c:catAx>
        <c:axId val="4661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3489"/>
        <c:crosses val="autoZero"/>
        <c:auto val="1"/>
        <c:lblAlgn val="ctr"/>
        <c:lblOffset val="100"/>
        <c:noMultiLvlLbl val="0"/>
      </c:catAx>
      <c:valAx>
        <c:axId val="47434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1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2-4A6B-982C-214F47E787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2-4A6B-982C-214F47E787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2-4A6B-982C-214F47E787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2-4A6B-982C-214F47E787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2-4A6B-982C-214F47E787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2-4A6B-982C-214F47E787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2-4A6B-982C-214F47E787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2-4A6B-982C-214F47E787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2-4A6B-982C-214F47E787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2-4A6B-982C-214F47E787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2-4A6B-982C-214F47E787B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-7.2199003130350631E-2</c:v>
              </c:pt>
              <c:pt idx="8">
                <c:v>-5.3822593059740582E-2</c:v>
              </c:pt>
              <c:pt idx="9">
                <c:v>-2.7125956271542542E-2</c:v>
              </c:pt>
              <c:pt idx="10">
                <c:v>-2.345434882700978E-2</c:v>
              </c:pt>
              <c:pt idx="11">
                <c:v>-4.2662616083047687E-2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32-4A6B-982C-214F47E787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885853"/>
        <c:axId val="62360910"/>
      </c:lineChart>
      <c:catAx>
        <c:axId val="118858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60910"/>
        <c:crosses val="autoZero"/>
        <c:auto val="1"/>
        <c:lblAlgn val="ctr"/>
        <c:lblOffset val="100"/>
        <c:noMultiLvlLbl val="0"/>
      </c:catAx>
      <c:valAx>
        <c:axId val="623609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58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0-49D2-93AB-06FF4D181B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F0-49D2-93AB-06FF4D181B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0-49D2-93AB-06FF4D181B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0-49D2-93AB-06FF4D181B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0-49D2-93AB-06FF4D181B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0-49D2-93AB-06FF4D181B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F0-49D2-93AB-06FF4D181B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0-49D2-93AB-06FF4D181B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F0-49D2-93AB-06FF4D181B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0-49D2-93AB-06FF4D181B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F0-49D2-93AB-06FF4D181B2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4.0427490591296592E-2</c:v>
              </c:pt>
              <c:pt idx="1">
                <c:v>4.6457423716765221E-2</c:v>
              </c:pt>
              <c:pt idx="2">
                <c:v>5.6483718442880623E-2</c:v>
              </c:pt>
              <c:pt idx="3">
                <c:v>6.3358675346498333E-2</c:v>
              </c:pt>
              <c:pt idx="4">
                <c:v>6.8702135116166199E-2</c:v>
              </c:pt>
              <c:pt idx="5">
                <c:v>5.7535493199258061E-2</c:v>
              </c:pt>
              <c:pt idx="6">
                <c:v>6.0955507015301107E-2</c:v>
              </c:pt>
              <c:pt idx="7">
                <c:v>5.7579610874493717E-2</c:v>
              </c:pt>
              <c:pt idx="8">
                <c:v>5.1856492163021108E-2</c:v>
              </c:pt>
              <c:pt idx="9">
                <c:v>4.544162527721194E-2</c:v>
              </c:pt>
              <c:pt idx="10">
                <c:v>3.2641148860653758E-2</c:v>
              </c:pt>
              <c:pt idx="11">
                <c:v>2.3152306889450001E-2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5F0-49D2-93AB-06FF4D181B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914449"/>
        <c:axId val="32686404"/>
      </c:lineChart>
      <c:catAx>
        <c:axId val="179144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86404"/>
        <c:crosses val="autoZero"/>
        <c:auto val="1"/>
        <c:lblAlgn val="ctr"/>
        <c:lblOffset val="100"/>
        <c:noMultiLvlLbl val="0"/>
      </c:catAx>
      <c:valAx>
        <c:axId val="326864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144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D-4AD3-BD55-2242BCC9F4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D-4AD3-BD55-2242BCC9F4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D3-BD55-2242BCC9F4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D3-BD55-2242BCC9F4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D-4AD3-BD55-2242BCC9F4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D-4AD3-BD55-2242BCC9F4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D-4AD3-BD55-2242BCC9F4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D-4AD3-BD55-2242BCC9F4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D-4AD3-BD55-2242BCC9F4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D-4AD3-BD55-2242BCC9F4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D-4AD3-BD55-2242BCC9F48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5.1974690574786861E-2</c:v>
              </c:pt>
              <c:pt idx="1">
                <c:v>6.1442030786158702E-2</c:v>
              </c:pt>
              <c:pt idx="2">
                <c:v>7.7063439517779428E-2</c:v>
              </c:pt>
              <c:pt idx="3">
                <c:v>8.6737282963357559E-2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7.9861239320340963E-2</c:v>
              </c:pt>
              <c:pt idx="7">
                <c:v>7.6214671011255758E-2</c:v>
              </c:pt>
              <c:pt idx="8">
                <c:v>6.5550497080953965E-2</c:v>
              </c:pt>
              <c:pt idx="9">
                <c:v>4.9137777637644452E-2</c:v>
              </c:pt>
              <c:pt idx="10">
                <c:v>3.5056495150469449E-2</c:v>
              </c:pt>
              <c:pt idx="11">
                <c:v>2.2884936661069302E-2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F4D-4AD3-BD55-2242BCC9F4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56469"/>
        <c:axId val="10013436"/>
      </c:lineChart>
      <c:catAx>
        <c:axId val="10564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13436"/>
        <c:crosses val="autoZero"/>
        <c:auto val="1"/>
        <c:lblAlgn val="ctr"/>
        <c:lblOffset val="100"/>
        <c:noMultiLvlLbl val="0"/>
      </c:catAx>
      <c:valAx>
        <c:axId val="100134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64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A-4036-AD8D-AC42C2291DD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A-4036-AD8D-AC42C2291D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A-4036-AD8D-AC42C2291D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A-4036-AD8D-AC42C2291D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A-4036-AD8D-AC42C2291D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A-4036-AD8D-AC42C2291D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A-4036-AD8D-AC42C2291DD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A-4036-AD8D-AC42C2291D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A-4036-AD8D-AC42C2291D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5A-4036-AD8D-AC42C2291D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5A-4036-AD8D-AC42C2291DD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0.1060921691643887</c:v>
              </c:pt>
              <c:pt idx="8">
                <c:v>9.6352643079385111E-2</c:v>
              </c:pt>
              <c:pt idx="9">
                <c:v>8.0883853804452552E-2</c:v>
              </c:pt>
              <c:pt idx="10">
                <c:v>6.7384020242376164E-2</c:v>
              </c:pt>
              <c:pt idx="11">
                <c:v>5.5379683465075907E-2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5A-4036-AD8D-AC42C2291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813757"/>
        <c:axId val="52485209"/>
      </c:lineChart>
      <c:catAx>
        <c:axId val="338137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85209"/>
        <c:crosses val="autoZero"/>
        <c:auto val="1"/>
        <c:lblAlgn val="ctr"/>
        <c:lblOffset val="100"/>
        <c:noMultiLvlLbl val="0"/>
      </c:catAx>
      <c:valAx>
        <c:axId val="524852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137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524690</c:v>
                </c:pt>
                <c:pt idx="2">
                  <c:v>132547</c:v>
                </c:pt>
                <c:pt idx="3">
                  <c:v>0</c:v>
                </c:pt>
                <c:pt idx="4">
                  <c:v>22161977</c:v>
                </c:pt>
                <c:pt idx="5">
                  <c:v>669196</c:v>
                </c:pt>
                <c:pt idx="6">
                  <c:v>122655</c:v>
                </c:pt>
                <c:pt idx="7">
                  <c:v>14984017</c:v>
                </c:pt>
                <c:pt idx="8">
                  <c:v>1961532</c:v>
                </c:pt>
                <c:pt idx="9">
                  <c:v>230593</c:v>
                </c:pt>
                <c:pt idx="10">
                  <c:v>515622</c:v>
                </c:pt>
                <c:pt idx="11">
                  <c:v>28042</c:v>
                </c:pt>
                <c:pt idx="12">
                  <c:v>137927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1590767</c:v>
                </c:pt>
                <c:pt idx="17">
                  <c:v>185255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1988362</c:v>
                </c:pt>
                <c:pt idx="22">
                  <c:v>590100</c:v>
                </c:pt>
                <c:pt idx="23">
                  <c:v>440808</c:v>
                </c:pt>
                <c:pt idx="24">
                  <c:v>61248</c:v>
                </c:pt>
                <c:pt idx="25">
                  <c:v>24521846</c:v>
                </c:pt>
                <c:pt idx="26">
                  <c:v>1263584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1796885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57703"/>
        <c:axId val="504955"/>
      </c:barChart>
      <c:catAx>
        <c:axId val="62757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955"/>
        <c:crosses val="autoZero"/>
        <c:auto val="1"/>
        <c:lblAlgn val="ctr"/>
        <c:lblOffset val="100"/>
        <c:noMultiLvlLbl val="0"/>
      </c:catAx>
      <c:valAx>
        <c:axId val="5049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57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8333.8379999999997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447.40800000000002</c:v>
                </c:pt>
                <c:pt idx="5">
                  <c:v>4307.6010000000006</c:v>
                </c:pt>
                <c:pt idx="6">
                  <c:v>784.21299999999985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63.3</c:v>
                </c:pt>
                <c:pt idx="13">
                  <c:v>7515.5280000000002</c:v>
                </c:pt>
                <c:pt idx="14">
                  <c:v>59.546999999999997</c:v>
                </c:pt>
                <c:pt idx="15">
                  <c:v>180.1</c:v>
                </c:pt>
                <c:pt idx="16">
                  <c:v>9.5749999999999993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9824.6560000000009</c:v>
                </c:pt>
                <c:pt idx="21">
                  <c:v>658.50599999999986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516.35500000000013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7295.9619999999986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4405.4120000000003</c:v>
                </c:pt>
                <c:pt idx="6">
                  <c:v>739.74400000000026</c:v>
                </c:pt>
                <c:pt idx="7">
                  <c:v>944.47400000000005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4420.1900000000014</c:v>
                </c:pt>
                <c:pt idx="14">
                  <c:v>47.543000000000013</c:v>
                </c:pt>
                <c:pt idx="15">
                  <c:v>307.63099999999997</c:v>
                </c:pt>
                <c:pt idx="16">
                  <c:v>90.393000000000001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803.99699999999996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43559"/>
        <c:axId val="9307015"/>
      </c:barChart>
      <c:catAx>
        <c:axId val="637435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7015"/>
        <c:crosses val="autoZero"/>
        <c:auto val="1"/>
        <c:lblAlgn val="ctr"/>
        <c:lblOffset val="100"/>
        <c:noMultiLvlLbl val="0"/>
      </c:catAx>
      <c:valAx>
        <c:axId val="93070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435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4376</c:v>
                </c:pt>
                <c:pt idx="2">
                  <c:v>26187</c:v>
                </c:pt>
                <c:pt idx="3">
                  <c:v>19210</c:v>
                </c:pt>
                <c:pt idx="4">
                  <c:v>1213370</c:v>
                </c:pt>
                <c:pt idx="5">
                  <c:v>46374</c:v>
                </c:pt>
                <c:pt idx="6">
                  <c:v>45360</c:v>
                </c:pt>
                <c:pt idx="7">
                  <c:v>662346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27782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14097</c:v>
                </c:pt>
                <c:pt idx="21">
                  <c:v>352308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207517</c:v>
                </c:pt>
                <c:pt idx="26">
                  <c:v>42089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551555"/>
        <c:axId val="17808878"/>
      </c:barChart>
      <c:catAx>
        <c:axId val="455515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08878"/>
        <c:crosses val="autoZero"/>
        <c:auto val="1"/>
        <c:lblAlgn val="ctr"/>
        <c:lblOffset val="100"/>
        <c:noMultiLvlLbl val="0"/>
      </c:catAx>
      <c:valAx>
        <c:axId val="178088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515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11201</c:v>
                </c:pt>
                <c:pt idx="6">
                  <c:v>74</c:v>
                </c:pt>
                <c:pt idx="7">
                  <c:v>538505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289263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167155</c:v>
                </c:pt>
                <c:pt idx="26">
                  <c:v>19515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17603"/>
        <c:axId val="40609801"/>
      </c:barChart>
      <c:catAx>
        <c:axId val="345176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09801"/>
        <c:crosses val="autoZero"/>
        <c:auto val="1"/>
        <c:lblAlgn val="ctr"/>
        <c:lblOffset val="100"/>
        <c:noMultiLvlLbl val="0"/>
      </c:catAx>
      <c:valAx>
        <c:axId val="406098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176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D3B1A31-2C78-4E1F-9C81-1794432CDA8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A7349B2-81A4-45AB-AB8C-11921C1AD66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54AB494-1361-4A50-8D09-5D77CA2247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B0F3F23-B05B-47BD-93E4-E025FCC5038D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54FDC0C-AA9D-4683-9473-B2C92521B54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07EC06E-AD49-42DE-A1E5-B13F487276DE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7C5E81F-3051-4AC8-940E-D3404F6B947D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92A0B2-8B54-419D-B7FA-E05D84A8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5990F0-172C-433B-B8AF-DBA7D1C9A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42D81B-D516-4648-A199-400F09F2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08B824-177E-4AD9-9EE8-5CC9014F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A38BE6-BB21-4093-885B-2C019597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227221-8300-4BC9-ACEE-EBDFEC59A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90CD92-D161-4252-8717-862ED07A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9FC2BD-FC6A-4963-ACC3-12D095CE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AEE20C-4532-487F-B24A-F62E045D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39F94C-7513-4F75-82C5-DA590BBF5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329A08-1FB0-4197-A6F0-73D931074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B256BF0-84B9-430D-ACC8-C0FC5297C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215829-DDA2-43E4-AEE1-D0DB4A29A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216A12-D5A5-4C8A-9E29-DCDCC9457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822A93-5A31-4B94-AC84-2D4104D49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58C38C-0C3D-4B77-A282-E5F445E5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4E26221-6C42-41D8-931C-7E3678EA35A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EA6822A3-4A18-4704-AD90-A2CE2EC55F52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8475A3D3-DE17-424F-81CA-1952F5609A6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F67844C-4D25-4EC5-9008-2D24F5DAECB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1D442B6-692B-4F1F-81EA-F313D94AA274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DDA7AC3-2004-455B-A02B-45F3D612E3A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281D13A-7228-4597-8808-2D69611D452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5A84EF-C64D-4C5E-A78F-42EA0C74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8F2B434-820E-47A3-A0BA-E6A6A84FB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D4DE066-364C-4E1B-A8FF-5152F0C4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429C77-85BB-4313-ADBE-C73986ABD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D83DD7-9D49-4284-A00A-D95731B9C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2AADA4-1429-4F30-8BF1-6BB3CAC70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53B2DD0-C485-4A8C-A89C-F5750529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A52434-D918-4332-A2A8-4012F4E9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ECC968-FC22-4854-9AA6-AB6182D9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D67643-A535-4752-87F1-B0A621991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5550EB-8900-4FA6-B770-6CBD0C78B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DAE9A9-F623-46A1-894F-0325C11C7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115990-4FDE-48AA-8577-A120C888E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C3088D-D9F6-44DF-B683-BC87A8A36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E0F25B-D451-4543-9E06-6FD323D99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398075-5B03-47AF-958D-763DB5C24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EE35182-28B7-45E5-9245-D4AAAAF51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A2DA1E-B8B1-4B34-ADC4-17471D3DD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9E4D49-A658-4918-8FAD-3F14A8D8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431681-79FD-4CE5-85EB-AA6A33516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A20E28-777C-4A68-A29E-2A223B83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8C490A4-275C-4516-8DA4-C51EF15A48C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EA81F5-B636-45C3-BB98-04A090D4B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CF6F1F-D357-4FE5-ACAB-091752180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400C34-5270-4921-87C8-2F728503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EF1083-606C-47C2-8365-BB9137769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4AB7BE-7A53-4A5C-9D4E-913AB9E6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E23FE4-C098-4D81-9271-1ADC18F17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48CA5D8-87AE-4363-AB94-F65DFF9C6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F8E7-F121-4D1E-B9A7-B2419D48C5C3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45AE5-E993-42B0-983A-C4F3D368D823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152540</v>
      </c>
      <c r="F7" s="190">
        <v>-32.23636864410544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578950</v>
      </c>
      <c r="F8" s="190">
        <v>20.994961242740199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725657</v>
      </c>
      <c r="F9" s="190">
        <v>22.568086155758689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6120776</v>
      </c>
      <c r="D11" s="189">
        <v>29664864</v>
      </c>
      <c r="E11" s="189">
        <v>28060655</v>
      </c>
      <c r="F11" s="190">
        <v>-5.4077746656785592</v>
      </c>
    </row>
    <row r="12" spans="1:14" ht="15.6" customHeight="1">
      <c r="A12" s="188" t="s">
        <v>6</v>
      </c>
      <c r="B12" s="189">
        <v>207926</v>
      </c>
      <c r="C12" s="189">
        <v>211540</v>
      </c>
      <c r="D12" s="189">
        <v>951524</v>
      </c>
      <c r="E12" s="189">
        <v>1047064</v>
      </c>
      <c r="F12" s="190">
        <v>10.040734653040801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3995097</v>
      </c>
      <c r="D14" s="189">
        <v>21358830</v>
      </c>
      <c r="E14" s="189">
        <v>19887590</v>
      </c>
      <c r="F14" s="190">
        <v>-6.8882050187205976</v>
      </c>
    </row>
    <row r="15" spans="1:14" ht="15.6" customHeight="1">
      <c r="A15" s="188" t="s">
        <v>145</v>
      </c>
      <c r="B15" s="189">
        <v>828190</v>
      </c>
      <c r="C15" s="189">
        <v>775175</v>
      </c>
      <c r="D15" s="189">
        <v>3483168</v>
      </c>
      <c r="E15" s="189">
        <v>3392480</v>
      </c>
      <c r="F15" s="190">
        <v>-2.6036068314821388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520313</v>
      </c>
      <c r="F17" s="190">
        <v>17.678203501534551</v>
      </c>
      <c r="G17" s="2"/>
    </row>
    <row r="18" spans="1:7" ht="15.6" customHeight="1">
      <c r="A18" s="188" t="s">
        <v>147</v>
      </c>
      <c r="B18" s="189">
        <v>57646</v>
      </c>
      <c r="C18" s="189">
        <v>52846</v>
      </c>
      <c r="D18" s="189">
        <v>241361</v>
      </c>
      <c r="E18" s="189">
        <v>267090</v>
      </c>
      <c r="F18" s="190">
        <v>10.65996577740397</v>
      </c>
    </row>
    <row r="19" spans="1:7" ht="15.6" customHeight="1">
      <c r="A19" s="188" t="s">
        <v>143</v>
      </c>
      <c r="B19" s="189">
        <v>56463</v>
      </c>
      <c r="C19" s="189">
        <v>102385</v>
      </c>
      <c r="D19" s="189">
        <v>292082</v>
      </c>
      <c r="E19" s="189">
        <v>411378</v>
      </c>
      <c r="F19" s="190">
        <v>40.843324819742413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8912819</v>
      </c>
      <c r="F22" s="190">
        <v>8.4040311112386803</v>
      </c>
    </row>
    <row r="23" spans="1:7" ht="15.6" customHeight="1">
      <c r="A23" s="188" t="s">
        <v>165</v>
      </c>
      <c r="B23" s="189">
        <v>397711</v>
      </c>
      <c r="C23" s="189">
        <v>453935</v>
      </c>
      <c r="D23" s="189">
        <v>1095186</v>
      </c>
      <c r="E23" s="189">
        <v>1769173</v>
      </c>
      <c r="F23" s="190">
        <v>61.540870683153372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476593</v>
      </c>
      <c r="F24" s="190">
        <v>2.0701308769893392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205705</v>
      </c>
      <c r="D27" s="189">
        <v>1065140</v>
      </c>
      <c r="E27" s="189">
        <v>976041</v>
      </c>
      <c r="F27" s="190">
        <v>-8.3650036614905048</v>
      </c>
    </row>
    <row r="28" spans="1:7" ht="15.6" customHeight="1">
      <c r="A28" s="188" t="s">
        <v>177</v>
      </c>
      <c r="B28" s="189">
        <v>783267</v>
      </c>
      <c r="C28" s="189">
        <v>801668</v>
      </c>
      <c r="D28" s="189">
        <v>3683799</v>
      </c>
      <c r="E28" s="189">
        <v>4205158</v>
      </c>
      <c r="F28" s="190">
        <v>14.152753719733351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138040</v>
      </c>
      <c r="D30" s="189">
        <v>712848</v>
      </c>
      <c r="E30" s="189">
        <v>708044</v>
      </c>
      <c r="F30" s="190">
        <v>-0.67391645904876885</v>
      </c>
    </row>
    <row r="31" spans="1:7" ht="15.6" customHeight="1">
      <c r="A31" s="188" t="s">
        <v>180</v>
      </c>
      <c r="B31" s="189">
        <v>167544</v>
      </c>
      <c r="C31" s="189">
        <v>165121</v>
      </c>
      <c r="D31" s="189">
        <v>723219</v>
      </c>
      <c r="E31" s="189">
        <v>823051</v>
      </c>
      <c r="F31" s="190">
        <v>13.803840883605099</v>
      </c>
    </row>
    <row r="32" spans="1:7" ht="15.6" customHeight="1">
      <c r="A32" s="188" t="s">
        <v>181</v>
      </c>
      <c r="B32" s="189">
        <v>7204854</v>
      </c>
      <c r="C32" s="189">
        <v>6866020</v>
      </c>
      <c r="D32" s="189">
        <v>31329274</v>
      </c>
      <c r="E32" s="189">
        <v>31079409</v>
      </c>
      <c r="F32" s="190">
        <v>-0.79754481383768905</v>
      </c>
    </row>
    <row r="33" spans="1:6" ht="15.6" customHeight="1">
      <c r="A33" s="188" t="s">
        <v>182</v>
      </c>
      <c r="B33" s="189">
        <v>411430</v>
      </c>
      <c r="C33" s="189">
        <v>469306</v>
      </c>
      <c r="D33" s="189">
        <v>1995921</v>
      </c>
      <c r="E33" s="189">
        <v>2025790</v>
      </c>
      <c r="F33" s="190">
        <v>1.496502116065713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322284</v>
      </c>
      <c r="F34" s="190">
        <v>1.784073144156523</v>
      </c>
    </row>
    <row r="35" spans="1:6" ht="15.6" customHeight="1">
      <c r="A35" s="156" t="s">
        <v>153</v>
      </c>
      <c r="B35" s="76">
        <f>SUM(B7:B34)</f>
        <v>26035637</v>
      </c>
      <c r="C35" s="77">
        <f>SUM(C7:C34)</f>
        <v>25347736</v>
      </c>
      <c r="D35" s="76">
        <f>SUM(D7:D34)</f>
        <v>118065001</v>
      </c>
      <c r="E35" s="78">
        <f>SUM(E7:E34)</f>
        <v>117269475</v>
      </c>
      <c r="F35" s="177">
        <f>E35*100/D35-100</f>
        <v>-0.67380340766693791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19AE3-A059-4E52-96AA-729EB8C2E6F0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524690</v>
      </c>
      <c r="F8" s="190">
        <v>17.01591464611322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4903327</v>
      </c>
      <c r="D11" s="189">
        <v>24105787</v>
      </c>
      <c r="E11" s="189">
        <v>22161977</v>
      </c>
      <c r="F11" s="190">
        <v>-8.0636653762849591</v>
      </c>
    </row>
    <row r="12" spans="1:14" ht="15.6" customHeight="1">
      <c r="A12" s="188" t="s">
        <v>6</v>
      </c>
      <c r="B12" s="189">
        <v>145952</v>
      </c>
      <c r="C12" s="189">
        <v>145202</v>
      </c>
      <c r="D12" s="189">
        <v>667731</v>
      </c>
      <c r="E12" s="189">
        <v>669196</v>
      </c>
      <c r="F12" s="190">
        <v>0.2193997283337126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2854734</v>
      </c>
      <c r="D14" s="189">
        <v>16463806</v>
      </c>
      <c r="E14" s="189">
        <v>14984017</v>
      </c>
      <c r="F14" s="190">
        <v>-8.988134335402151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515622</v>
      </c>
      <c r="F17" s="190">
        <v>20.87147522076388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18433</v>
      </c>
      <c r="D19" s="189">
        <v>53940</v>
      </c>
      <c r="E19" s="189">
        <v>137927</v>
      </c>
      <c r="F19" s="190">
        <v>155.70448646644419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6347912</v>
      </c>
      <c r="F22" s="190">
        <v>2.125373020991816</v>
      </c>
    </row>
    <row r="23" spans="1:7" ht="15.6" customHeight="1">
      <c r="A23" s="188" t="s">
        <v>165</v>
      </c>
      <c r="B23" s="189">
        <v>361604</v>
      </c>
      <c r="C23" s="189">
        <v>413046</v>
      </c>
      <c r="D23" s="189">
        <v>851684</v>
      </c>
      <c r="E23" s="189">
        <v>1590767</v>
      </c>
      <c r="F23" s="190">
        <v>86.779016630581282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185255</v>
      </c>
      <c r="F24" s="190">
        <v>-0.36250396656788553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368192</v>
      </c>
      <c r="D28" s="189">
        <v>1796885</v>
      </c>
      <c r="E28" s="189">
        <v>1988362</v>
      </c>
      <c r="F28" s="190">
        <v>10.65605200110191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86336</v>
      </c>
      <c r="D30" s="189">
        <v>451038</v>
      </c>
      <c r="E30" s="189">
        <v>440808</v>
      </c>
      <c r="F30" s="190">
        <v>-2.268101579024389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61248</v>
      </c>
      <c r="F31" s="190">
        <v>10.48615495625508</v>
      </c>
    </row>
    <row r="32" spans="1:7" ht="15.6" customHeight="1">
      <c r="A32" s="188" t="s">
        <v>181</v>
      </c>
      <c r="B32" s="189">
        <v>5680007</v>
      </c>
      <c r="C32" s="189">
        <v>5443515</v>
      </c>
      <c r="D32" s="189">
        <v>24533824</v>
      </c>
      <c r="E32" s="189">
        <v>24521846</v>
      </c>
      <c r="F32" s="190">
        <v>-4.8822393117362139E-2</v>
      </c>
    </row>
    <row r="33" spans="1:6" ht="15.6" customHeight="1">
      <c r="A33" s="188" t="s">
        <v>182</v>
      </c>
      <c r="B33" s="189">
        <v>246787</v>
      </c>
      <c r="C33" s="189">
        <v>298536</v>
      </c>
      <c r="D33" s="189">
        <v>1124349</v>
      </c>
      <c r="E33" s="189">
        <v>1263584</v>
      </c>
      <c r="F33" s="190">
        <v>12.383610427011551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112699</v>
      </c>
      <c r="F34" s="190">
        <v>-2.7719304299813672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17106258</v>
      </c>
      <c r="D35" s="178">
        <f>SUM(D7:D34)</f>
        <v>81512329</v>
      </c>
      <c r="E35" s="78">
        <f>SUM(E7:E34)</f>
        <v>79432699</v>
      </c>
      <c r="F35" s="140">
        <f>E35*100/D35-100</f>
        <v>-2.5513072997828345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130E0-AEEC-4C02-ABC3-6FCB8F39DDC7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7295.9619999999986</v>
      </c>
      <c r="E7" s="189">
        <v>8333.8379999999997</v>
      </c>
      <c r="F7" s="190">
        <v>14.225348213162309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</v>
      </c>
      <c r="D9" s="189">
        <v>1305.327</v>
      </c>
      <c r="E9" s="189">
        <v>1538.5540000000001</v>
      </c>
      <c r="F9" s="190">
        <v>17.86732366679</v>
      </c>
      <c r="G9" s="6"/>
    </row>
    <row r="10" spans="1:14" ht="15.6" customHeight="1">
      <c r="A10" s="188" t="s">
        <v>10</v>
      </c>
      <c r="B10" s="189">
        <v>856.27800000000013</v>
      </c>
      <c r="C10" s="189">
        <v>1709.4770000000001</v>
      </c>
      <c r="D10" s="189">
        <v>4612.2640000000001</v>
      </c>
      <c r="E10" s="189">
        <v>5395.5889999999999</v>
      </c>
      <c r="F10" s="190">
        <v>16.98352479389732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447.38400000000001</v>
      </c>
      <c r="E11" s="189">
        <v>447.40800000000002</v>
      </c>
      <c r="F11" s="190">
        <v>5.3645190708664359E-3</v>
      </c>
    </row>
    <row r="12" spans="1:14" ht="15.6" customHeight="1">
      <c r="A12" s="188" t="s">
        <v>6</v>
      </c>
      <c r="B12" s="189">
        <v>1009.306</v>
      </c>
      <c r="C12" s="189">
        <v>1040.7370000000001</v>
      </c>
      <c r="D12" s="189">
        <v>4405.4120000000003</v>
      </c>
      <c r="E12" s="189">
        <v>4307.6010000000006</v>
      </c>
      <c r="F12" s="190">
        <v>-2.2202463696925459</v>
      </c>
    </row>
    <row r="13" spans="1:14" ht="15.6" customHeight="1">
      <c r="A13" s="188" t="s">
        <v>175</v>
      </c>
      <c r="B13" s="189">
        <v>244.816</v>
      </c>
      <c r="C13" s="189">
        <v>235.10000000000011</v>
      </c>
      <c r="D13" s="189">
        <v>739.74400000000026</v>
      </c>
      <c r="E13" s="189">
        <v>784.21299999999985</v>
      </c>
      <c r="F13" s="190">
        <v>6.0114039451485439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944.47400000000005</v>
      </c>
      <c r="E14" s="189">
        <v>764.96</v>
      </c>
      <c r="F14" s="190">
        <v>-19.006769905788829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-10.847638479340739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0</v>
      </c>
      <c r="D18" s="189">
        <v>3.9089999999999998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</v>
      </c>
      <c r="E19" s="189">
        <v>63.3</v>
      </c>
      <c r="F19" s="190">
        <v>13.664930867301139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4420.1900000000014</v>
      </c>
      <c r="E20" s="189">
        <v>7515.5280000000002</v>
      </c>
      <c r="F20" s="190">
        <v>70.027261271574304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47.543000000000013</v>
      </c>
      <c r="E21" s="189">
        <v>59.546999999999997</v>
      </c>
      <c r="F21" s="190">
        <v>25.248722209368339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307.63099999999997</v>
      </c>
      <c r="E22" s="189">
        <v>180.1</v>
      </c>
      <c r="F22" s="190">
        <v>-41.455835075138729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90.393000000000001</v>
      </c>
      <c r="E23" s="189">
        <v>9.5749999999999993</v>
      </c>
      <c r="F23" s="190">
        <v>-89.407365614594056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839.73699999999997</v>
      </c>
      <c r="E24" s="189">
        <v>816.17399999999998</v>
      </c>
      <c r="F24" s="190">
        <v>-2.805997592103239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7.0659751828185628</v>
      </c>
    </row>
    <row r="27" spans="1:7" ht="15.6" customHeight="1">
      <c r="A27" s="188" t="s">
        <v>173</v>
      </c>
      <c r="B27" s="189">
        <v>1453.4570000000001</v>
      </c>
      <c r="C27" s="189">
        <v>1270.4469999999999</v>
      </c>
      <c r="D27" s="189">
        <v>9102.9549999999999</v>
      </c>
      <c r="E27" s="189">
        <v>9824.6560000000009</v>
      </c>
      <c r="F27" s="190">
        <v>7.9282057309961544</v>
      </c>
    </row>
    <row r="28" spans="1:7" ht="15.6" customHeight="1">
      <c r="A28" s="188" t="s">
        <v>177</v>
      </c>
      <c r="B28" s="189">
        <v>365.06399999999991</v>
      </c>
      <c r="C28" s="189">
        <v>204.97500000000011</v>
      </c>
      <c r="D28" s="189">
        <v>1331.2650000000001</v>
      </c>
      <c r="E28" s="189">
        <v>658.50599999999986</v>
      </c>
      <c r="F28" s="190">
        <v>-50.535317911910838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-29.893976353652061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803.99699999999996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121.854</v>
      </c>
      <c r="D32" s="189">
        <v>1057.6590000000001</v>
      </c>
      <c r="E32" s="189">
        <v>516.35500000000013</v>
      </c>
      <c r="F32" s="190">
        <v>-51.179444414504083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15717.052000000003</v>
      </c>
      <c r="D35" s="76">
        <f>SUM(D7:D34)</f>
        <v>54051.542000000001</v>
      </c>
      <c r="E35" s="78">
        <f>SUM(E7:E34)</f>
        <v>56178.296999999991</v>
      </c>
      <c r="F35" s="140">
        <f>E35*100/D35-100</f>
        <v>3.9346796063653358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D4462-5E0F-4CF9-BBF5-6E117ED7F7F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22264</v>
      </c>
      <c r="F7" s="190">
        <v>25.36036036036036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5933</v>
      </c>
      <c r="D9" s="189">
        <v>29597</v>
      </c>
      <c r="E9" s="189">
        <v>26187</v>
      </c>
      <c r="F9" s="190">
        <v>-11.521437983579419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231699</v>
      </c>
      <c r="D11" s="189">
        <v>1510743</v>
      </c>
      <c r="E11" s="189">
        <v>1213370</v>
      </c>
      <c r="F11" s="190">
        <v>-19.683890641889452</v>
      </c>
    </row>
    <row r="12" spans="1:14" ht="15.6" customHeight="1">
      <c r="A12" s="188" t="s">
        <v>6</v>
      </c>
      <c r="B12" s="189">
        <v>12693</v>
      </c>
      <c r="C12" s="189">
        <v>12074</v>
      </c>
      <c r="D12" s="189">
        <v>45494</v>
      </c>
      <c r="E12" s="189">
        <v>46374</v>
      </c>
      <c r="F12" s="190">
        <v>1.9343210093638701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146637</v>
      </c>
      <c r="D14" s="189">
        <v>667865</v>
      </c>
      <c r="E14" s="189">
        <v>662346</v>
      </c>
      <c r="F14" s="190">
        <v>-0.82636460961421665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75197</v>
      </c>
      <c r="D18" s="189">
        <v>199718</v>
      </c>
      <c r="E18" s="189">
        <v>313009</v>
      </c>
      <c r="F18" s="190">
        <v>56.725482930932628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1285223</v>
      </c>
      <c r="F22" s="190">
        <v>0.94193507850113178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27782</v>
      </c>
      <c r="F23" s="190">
        <v>-9.6872765099798386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14097</v>
      </c>
      <c r="F27" s="190">
        <v>24.312169312169321</v>
      </c>
    </row>
    <row r="28" spans="1:7" ht="15.6" customHeight="1">
      <c r="A28" s="188" t="s">
        <v>177</v>
      </c>
      <c r="B28" s="189">
        <v>55110</v>
      </c>
      <c r="C28" s="189">
        <v>61546</v>
      </c>
      <c r="D28" s="189">
        <v>405603</v>
      </c>
      <c r="E28" s="189">
        <v>352308</v>
      </c>
      <c r="F28" s="190">
        <v>-13.13969571230982</v>
      </c>
    </row>
    <row r="29" spans="1:7" ht="15.6" customHeight="1">
      <c r="A29" s="188" t="s">
        <v>178</v>
      </c>
      <c r="B29" s="189">
        <v>4912</v>
      </c>
      <c r="C29" s="189">
        <v>4051</v>
      </c>
      <c r="D29" s="189">
        <v>23107</v>
      </c>
      <c r="E29" s="189">
        <v>22310</v>
      </c>
      <c r="F29" s="190">
        <v>-3.449171246808334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10073</v>
      </c>
      <c r="D31" s="189">
        <v>45211</v>
      </c>
      <c r="E31" s="189">
        <v>44031</v>
      </c>
      <c r="F31" s="190">
        <v>-2.609984295857203</v>
      </c>
    </row>
    <row r="32" spans="1:7" ht="15.6" customHeight="1">
      <c r="A32" s="188" t="s">
        <v>181</v>
      </c>
      <c r="B32" s="189">
        <v>46420</v>
      </c>
      <c r="C32" s="189">
        <v>46331</v>
      </c>
      <c r="D32" s="189">
        <v>256185</v>
      </c>
      <c r="E32" s="189">
        <v>207517</v>
      </c>
      <c r="F32" s="190">
        <v>-18.9972090481488</v>
      </c>
    </row>
    <row r="33" spans="1:6" ht="15.6" customHeight="1">
      <c r="A33" s="188" t="s">
        <v>182</v>
      </c>
      <c r="B33" s="189">
        <v>15891</v>
      </c>
      <c r="C33" s="189">
        <v>5455</v>
      </c>
      <c r="D33" s="189">
        <v>49848</v>
      </c>
      <c r="E33" s="189">
        <v>42089</v>
      </c>
      <c r="F33" s="190">
        <v>-15.565318568448079</v>
      </c>
    </row>
    <row r="34" spans="1:6" ht="15.6" customHeight="1">
      <c r="A34" s="188" t="s">
        <v>183</v>
      </c>
      <c r="B34" s="189">
        <v>733</v>
      </c>
      <c r="C34" s="189">
        <v>185</v>
      </c>
      <c r="D34" s="189">
        <v>4178</v>
      </c>
      <c r="E34" s="189">
        <v>2618</v>
      </c>
      <c r="F34" s="190">
        <v>-37.338439444710389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917251</v>
      </c>
      <c r="D35" s="178">
        <f>SUM(D7:D34)</f>
        <v>4913327</v>
      </c>
      <c r="E35" s="178">
        <f>SUM(E7:E34)</f>
        <v>4557234</v>
      </c>
      <c r="F35" s="140">
        <f>E35*100/D35-100</f>
        <v>-7.2474923814352223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5739-7CBD-4E6C-AF8E-C33CB9A51F68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11089</v>
      </c>
      <c r="F7" s="190">
        <v>17.195096174170359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3310</v>
      </c>
      <c r="D12" s="189">
        <v>12789</v>
      </c>
      <c r="E12" s="189">
        <v>11201</v>
      </c>
      <c r="F12" s="190">
        <v>-12.41692079130503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113157</v>
      </c>
      <c r="D14" s="189">
        <v>574046</v>
      </c>
      <c r="E14" s="189">
        <v>538505</v>
      </c>
      <c r="F14" s="190">
        <v>-6.1913156785344796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297832</v>
      </c>
      <c r="F18" s="190">
        <v>56.418619063374763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13368</v>
      </c>
      <c r="F23" s="190">
        <v>-2.287844455814636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58295</v>
      </c>
      <c r="D28" s="189">
        <v>335295</v>
      </c>
      <c r="E28" s="189">
        <v>289263</v>
      </c>
      <c r="F28" s="190">
        <v>-13.728805976826379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3597</v>
      </c>
      <c r="D31" s="189">
        <v>16531</v>
      </c>
      <c r="E31" s="189">
        <v>16516</v>
      </c>
      <c r="F31" s="190">
        <v>-9.0738612304150479E-2</v>
      </c>
    </row>
    <row r="32" spans="1:7" ht="15.6" customHeight="1">
      <c r="A32" s="188" t="s">
        <v>181</v>
      </c>
      <c r="B32" s="189">
        <v>39636</v>
      </c>
      <c r="C32" s="189">
        <v>38765</v>
      </c>
      <c r="D32" s="189">
        <v>230335</v>
      </c>
      <c r="E32" s="189">
        <v>167155</v>
      </c>
      <c r="F32" s="190">
        <v>-27.429613389193999</v>
      </c>
    </row>
    <row r="33" spans="1:6" ht="15.6" customHeight="1">
      <c r="A33" s="188" t="s">
        <v>182</v>
      </c>
      <c r="B33" s="189">
        <v>11094</v>
      </c>
      <c r="C33" s="189">
        <v>700</v>
      </c>
      <c r="D33" s="189">
        <v>27091</v>
      </c>
      <c r="E33" s="189">
        <v>19515</v>
      </c>
      <c r="F33" s="190">
        <v>-27.965006828836142</v>
      </c>
    </row>
    <row r="34" spans="1:6" ht="15.6" customHeight="1">
      <c r="A34" s="188" t="s">
        <v>183</v>
      </c>
      <c r="B34" s="189">
        <v>261</v>
      </c>
      <c r="C34" s="189">
        <v>69</v>
      </c>
      <c r="D34" s="189">
        <v>1336</v>
      </c>
      <c r="E34" s="189">
        <v>922</v>
      </c>
      <c r="F34" s="190">
        <v>-30.988023952095801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767608</v>
      </c>
      <c r="D35" s="76">
        <f>SUM(D7:D34)</f>
        <v>4166634</v>
      </c>
      <c r="E35" s="78">
        <f>SUM(E7:E34)</f>
        <v>3806893</v>
      </c>
      <c r="F35" s="140">
        <f>E35*100/D35-100</f>
        <v>-8.6338516893972468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0695-A267-42A6-B235-D1760F6DC8FE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260405</v>
      </c>
      <c r="D11" s="189">
        <v>1521093</v>
      </c>
      <c r="E11" s="189">
        <v>1354770</v>
      </c>
      <c r="F11" s="190">
        <v>-10.93443990604125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854</v>
      </c>
      <c r="F28" s="190">
        <v>14.47721179624665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278774</v>
      </c>
      <c r="D35" s="178">
        <f>SUM(D7:D34)</f>
        <v>1601207</v>
      </c>
      <c r="E35" s="178">
        <f>SUM(E7:E34)</f>
        <v>1509454</v>
      </c>
      <c r="F35" s="140">
        <f>E35*100/D35-100</f>
        <v>-5.7302397503883071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69D2B-0CC6-4C29-9AD6-512EE2B7B39D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107</v>
      </c>
      <c r="F9" s="190">
        <v>-93.042912873862164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5483079</v>
      </c>
      <c r="D11" s="189">
        <v>27358434</v>
      </c>
      <c r="E11" s="189">
        <v>25822905</v>
      </c>
      <c r="F11" s="190">
        <v>-5.6126348459856956</v>
      </c>
    </row>
    <row r="12" spans="1:14" ht="15.6" customHeight="1">
      <c r="A12" s="188" t="s">
        <v>6</v>
      </c>
      <c r="B12" s="189">
        <v>167821</v>
      </c>
      <c r="C12" s="189">
        <v>126802</v>
      </c>
      <c r="D12" s="189">
        <v>397200</v>
      </c>
      <c r="E12" s="189">
        <v>448288</v>
      </c>
      <c r="F12" s="190">
        <v>12.86203423967774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2211166</v>
      </c>
      <c r="D14" s="189">
        <v>11393307</v>
      </c>
      <c r="E14" s="189">
        <v>10047023</v>
      </c>
      <c r="F14" s="190">
        <v>-11.816446269726599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6947657</v>
      </c>
      <c r="F22" s="190">
        <v>22.831048936658089</v>
      </c>
    </row>
    <row r="23" spans="1:7" ht="15.6" customHeight="1">
      <c r="A23" s="188" t="s">
        <v>165</v>
      </c>
      <c r="B23" s="189">
        <v>334215</v>
      </c>
      <c r="C23" s="189">
        <v>380670</v>
      </c>
      <c r="D23" s="189">
        <v>784774</v>
      </c>
      <c r="E23" s="189">
        <v>1472312</v>
      </c>
      <c r="F23" s="190">
        <v>87.609681258553422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146088</v>
      </c>
      <c r="C28" s="189">
        <v>100778</v>
      </c>
      <c r="D28" s="189">
        <v>402110</v>
      </c>
      <c r="E28" s="189">
        <v>600108</v>
      </c>
      <c r="F28" s="190">
        <v>49.2397602646042</v>
      </c>
    </row>
    <row r="29" spans="1:7" ht="15.6" customHeight="1">
      <c r="A29" s="188" t="s">
        <v>178</v>
      </c>
      <c r="B29" s="189">
        <v>38529</v>
      </c>
      <c r="C29" s="189">
        <v>37113</v>
      </c>
      <c r="D29" s="189">
        <v>138707</v>
      </c>
      <c r="E29" s="189">
        <v>135555</v>
      </c>
      <c r="F29" s="190">
        <v>-2.2724159559358981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194085</v>
      </c>
      <c r="D31" s="189">
        <v>416623</v>
      </c>
      <c r="E31" s="189">
        <v>880954</v>
      </c>
      <c r="F31" s="190">
        <v>111.4511200773841</v>
      </c>
    </row>
    <row r="32" spans="1:7" ht="15.6" customHeight="1">
      <c r="A32" s="188" t="s">
        <v>181</v>
      </c>
      <c r="B32" s="189">
        <v>3351439</v>
      </c>
      <c r="C32" s="189">
        <v>3103649</v>
      </c>
      <c r="D32" s="189">
        <v>14495422</v>
      </c>
      <c r="E32" s="189">
        <v>13546336</v>
      </c>
      <c r="F32" s="190">
        <v>-6.5474878896247333</v>
      </c>
    </row>
    <row r="33" spans="1:6" ht="15.6" customHeight="1">
      <c r="A33" s="188" t="s">
        <v>182</v>
      </c>
      <c r="B33" s="189">
        <v>39462</v>
      </c>
      <c r="C33" s="189">
        <v>41058</v>
      </c>
      <c r="D33" s="189">
        <v>211843</v>
      </c>
      <c r="E33" s="189">
        <v>186001</v>
      </c>
      <c r="F33" s="190">
        <v>-12.19865655225804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13786776</v>
      </c>
      <c r="C35" s="77">
        <f>SUM(C7:C34)</f>
        <v>13674893</v>
      </c>
      <c r="D35" s="178">
        <f>SUM(D7:D34)</f>
        <v>63767164</v>
      </c>
      <c r="E35" s="178">
        <f>SUM(E7:E34)</f>
        <v>61887907</v>
      </c>
      <c r="F35" s="177">
        <f>E35*100/D35-100</f>
        <v>-2.9470606533481742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0F3AD-92F0-4F33-9FF7-0818FEAC9364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107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4354053</v>
      </c>
      <c r="D11" s="189">
        <v>21573809</v>
      </c>
      <c r="E11" s="189">
        <v>19666778</v>
      </c>
      <c r="F11" s="190">
        <v>-8.8395656047571407</v>
      </c>
    </row>
    <row r="12" spans="1:14" ht="15.6" customHeight="1">
      <c r="A12" s="188" t="s">
        <v>6</v>
      </c>
      <c r="B12" s="189">
        <v>20154</v>
      </c>
      <c r="C12" s="189">
        <v>19058</v>
      </c>
      <c r="D12" s="189">
        <v>91727</v>
      </c>
      <c r="E12" s="189">
        <v>91555</v>
      </c>
      <c r="F12" s="190">
        <v>-0.18751294602461141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1225030</v>
      </c>
      <c r="D14" s="189">
        <v>8859041</v>
      </c>
      <c r="E14" s="189">
        <v>6674579</v>
      </c>
      <c r="F14" s="190">
        <v>-24.657996277475181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4488888</v>
      </c>
      <c r="F22" s="190">
        <v>2.6416067642255001</v>
      </c>
    </row>
    <row r="23" spans="1:7" ht="15.6" customHeight="1">
      <c r="A23" s="188" t="s">
        <v>165</v>
      </c>
      <c r="B23" s="189">
        <v>334215</v>
      </c>
      <c r="C23" s="189">
        <v>380328</v>
      </c>
      <c r="D23" s="189">
        <v>743044</v>
      </c>
      <c r="E23" s="189">
        <v>1459385</v>
      </c>
      <c r="F23" s="190">
        <v>96.406269346095257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91682</v>
      </c>
      <c r="D28" s="189">
        <v>390023</v>
      </c>
      <c r="E28" s="189">
        <v>582728</v>
      </c>
      <c r="F28" s="190">
        <v>49.408624619573708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135</v>
      </c>
      <c r="D31" s="189">
        <v>635</v>
      </c>
      <c r="E31" s="189">
        <v>216</v>
      </c>
      <c r="F31" s="190">
        <v>-65.984251968503941</v>
      </c>
    </row>
    <row r="32" spans="1:7" ht="15.6" customHeight="1">
      <c r="A32" s="188" t="s">
        <v>181</v>
      </c>
      <c r="B32" s="189">
        <v>3305696</v>
      </c>
      <c r="C32" s="189">
        <v>3053243</v>
      </c>
      <c r="D32" s="189">
        <v>14292662</v>
      </c>
      <c r="E32" s="189">
        <v>13326757</v>
      </c>
      <c r="F32" s="190">
        <v>-6.7580482907942514</v>
      </c>
    </row>
    <row r="33" spans="1:6" ht="15.6" customHeight="1">
      <c r="A33" s="188" t="s">
        <v>182</v>
      </c>
      <c r="B33" s="189">
        <v>31270</v>
      </c>
      <c r="C33" s="189">
        <v>31949</v>
      </c>
      <c r="D33" s="189">
        <v>138481</v>
      </c>
      <c r="E33" s="189">
        <v>132855</v>
      </c>
      <c r="F33" s="190">
        <v>-4.0626511940266141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10256518</v>
      </c>
      <c r="D35" s="76">
        <f>SUM(D7:D34)</f>
        <v>50728030</v>
      </c>
      <c r="E35" s="78">
        <f>SUM(E7:E34)</f>
        <v>46849224</v>
      </c>
      <c r="F35" s="140">
        <f>E35*100/D35-100</f>
        <v>-7.646277610228509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9D4CF-8B4F-4FC6-8170-C090ED08FB8C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30445</v>
      </c>
      <c r="F8" s="190">
        <v>144.28307791061539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448395</v>
      </c>
      <c r="F9" s="190">
        <v>23.937577219997181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1215818</v>
      </c>
      <c r="D11" s="189">
        <v>5594408</v>
      </c>
      <c r="E11" s="189">
        <v>5855375</v>
      </c>
      <c r="F11" s="190">
        <v>4.6647831191432658</v>
      </c>
    </row>
    <row r="12" spans="1:14" ht="15.6" customHeight="1">
      <c r="A12" s="188" t="s">
        <v>6</v>
      </c>
      <c r="B12" s="189">
        <v>75282</v>
      </c>
      <c r="C12" s="189">
        <v>79421</v>
      </c>
      <c r="D12" s="189">
        <v>350362</v>
      </c>
      <c r="E12" s="189">
        <v>390817</v>
      </c>
      <c r="F12" s="190">
        <v>11.546628915236241</v>
      </c>
    </row>
    <row r="13" spans="1:14" ht="15.6" customHeight="1">
      <c r="A13" s="188" t="s">
        <v>175</v>
      </c>
      <c r="B13" s="189">
        <v>1463989</v>
      </c>
      <c r="C13" s="189">
        <v>1502511</v>
      </c>
      <c r="D13" s="189">
        <v>6053080</v>
      </c>
      <c r="E13" s="189">
        <v>6367541</v>
      </c>
      <c r="F13" s="190">
        <v>5.1950577226800192</v>
      </c>
    </row>
    <row r="14" spans="1:14" ht="15.6" customHeight="1">
      <c r="A14" s="188" t="s">
        <v>148</v>
      </c>
      <c r="B14" s="189">
        <v>1138185</v>
      </c>
      <c r="C14" s="189">
        <v>1141738</v>
      </c>
      <c r="D14" s="189">
        <v>4958249</v>
      </c>
      <c r="E14" s="189">
        <v>4919637</v>
      </c>
      <c r="F14" s="190">
        <v>-0.77874265693392886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2315394</v>
      </c>
      <c r="F22" s="190">
        <v>12.111827407185761</v>
      </c>
    </row>
    <row r="23" spans="1:7" ht="15.6" customHeight="1">
      <c r="A23" s="188" t="s">
        <v>165</v>
      </c>
      <c r="B23" s="189">
        <v>34759</v>
      </c>
      <c r="C23" s="189">
        <v>40223</v>
      </c>
      <c r="D23" s="189">
        <v>237259</v>
      </c>
      <c r="E23" s="189">
        <v>180554</v>
      </c>
      <c r="F23" s="190">
        <v>-23.90004172655199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373765</v>
      </c>
      <c r="D28" s="189">
        <v>1925550</v>
      </c>
      <c r="E28" s="189">
        <v>1947510</v>
      </c>
      <c r="F28" s="190">
        <v>1.14045337695724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68102</v>
      </c>
      <c r="F30" s="190">
        <v>-4.857569957669142</v>
      </c>
    </row>
    <row r="31" spans="1:7" ht="15.6" customHeight="1">
      <c r="A31" s="188" t="s">
        <v>180</v>
      </c>
      <c r="B31" s="189">
        <v>35081</v>
      </c>
      <c r="C31" s="189">
        <v>33164</v>
      </c>
      <c r="D31" s="189">
        <v>154128</v>
      </c>
      <c r="E31" s="189">
        <v>162242</v>
      </c>
      <c r="F31" s="190">
        <v>5.2644555174919532</v>
      </c>
    </row>
    <row r="32" spans="1:7" ht="15.6" customHeight="1">
      <c r="A32" s="188" t="s">
        <v>181</v>
      </c>
      <c r="B32" s="189">
        <v>1362998</v>
      </c>
      <c r="C32" s="189">
        <v>1282992</v>
      </c>
      <c r="D32" s="189">
        <v>5940390</v>
      </c>
      <c r="E32" s="189">
        <v>5822617</v>
      </c>
      <c r="F32" s="190">
        <v>-1.9825802682988889</v>
      </c>
    </row>
    <row r="33" spans="1:6" ht="15.6" customHeight="1">
      <c r="A33" s="188" t="s">
        <v>182</v>
      </c>
      <c r="B33" s="189">
        <v>137905</v>
      </c>
      <c r="C33" s="189">
        <v>129873</v>
      </c>
      <c r="D33" s="189">
        <v>698804</v>
      </c>
      <c r="E33" s="189">
        <v>580692</v>
      </c>
      <c r="F33" s="190">
        <v>-16.902021167594921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6967992</v>
      </c>
      <c r="D35" s="76">
        <f>SUM(D7:D34)</f>
        <v>31102154</v>
      </c>
      <c r="E35" s="78">
        <f>SUM(E7:E34)</f>
        <v>31792600</v>
      </c>
      <c r="F35" s="140">
        <f>E35*100/D35-100</f>
        <v>2.2199298479455791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80996-F17A-4E4D-8CC6-E4BB0D63C13B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51604</v>
      </c>
      <c r="D11" s="189">
        <v>231131</v>
      </c>
      <c r="E11" s="189">
        <v>244139</v>
      </c>
      <c r="F11" s="190">
        <v>5.6279772077306802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14197</v>
      </c>
      <c r="F12" s="190">
        <v>24.53508771929825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41637</v>
      </c>
      <c r="D14" s="189">
        <v>178390</v>
      </c>
      <c r="E14" s="189">
        <v>177334</v>
      </c>
      <c r="F14" s="190">
        <v>-0.59196143281573654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142716</v>
      </c>
      <c r="F22" s="190">
        <v>1.99099549774887</v>
      </c>
    </row>
    <row r="23" spans="1:7" ht="15.6" customHeight="1">
      <c r="A23" s="188" t="s">
        <v>165</v>
      </c>
      <c r="B23" s="189">
        <v>1844</v>
      </c>
      <c r="C23" s="189">
        <v>1798</v>
      </c>
      <c r="D23" s="189">
        <v>11462</v>
      </c>
      <c r="E23" s="189">
        <v>8978</v>
      </c>
      <c r="F23" s="190">
        <v>-21.671610539172921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24458</v>
      </c>
      <c r="D28" s="189">
        <v>127701</v>
      </c>
      <c r="E28" s="189">
        <v>123199</v>
      </c>
      <c r="F28" s="190">
        <v>-3.525422667011227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49758</v>
      </c>
      <c r="D32" s="189">
        <v>215984</v>
      </c>
      <c r="E32" s="189">
        <v>221413</v>
      </c>
      <c r="F32" s="190">
        <v>2.5136121194162508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300523</v>
      </c>
      <c r="D35" s="178">
        <f>SUM(D7:D34)</f>
        <v>1325199</v>
      </c>
      <c r="E35" s="178">
        <f>SUM(E7:E34)</f>
        <v>1357138</v>
      </c>
      <c r="F35" s="140">
        <f>E35*100/D35-100</f>
        <v>2.4101285920076947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74A9A-D43F-4B0B-9272-032EB3EAC1EB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873-850F-4415-B042-56D21A080BDC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443575</v>
      </c>
      <c r="D11" s="189">
        <v>2004367</v>
      </c>
      <c r="E11" s="189">
        <v>1883093</v>
      </c>
      <c r="F11" s="190">
        <v>-6.0504887577973534</v>
      </c>
    </row>
    <row r="12" spans="1:14" ht="15.6" customHeight="1">
      <c r="A12" s="188" t="s">
        <v>6</v>
      </c>
      <c r="B12" s="189">
        <v>20370.25</v>
      </c>
      <c r="C12" s="189">
        <v>19241.75</v>
      </c>
      <c r="D12" s="189">
        <v>90409.25</v>
      </c>
      <c r="E12" s="189">
        <v>88933.75</v>
      </c>
      <c r="F12" s="190">
        <v>-1.6320232719550209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312418</v>
      </c>
      <c r="D14" s="189">
        <v>1638264.5</v>
      </c>
      <c r="E14" s="189">
        <v>1545590.25</v>
      </c>
      <c r="F14" s="190">
        <v>-5.6568551659393194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42652</v>
      </c>
      <c r="F17" s="190">
        <v>38.446806784062318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593604</v>
      </c>
      <c r="F22" s="190">
        <v>4.6974183864783194</v>
      </c>
    </row>
    <row r="23" spans="1:7" ht="15.6" customHeight="1">
      <c r="A23" s="188" t="s">
        <v>165</v>
      </c>
      <c r="B23" s="189">
        <v>30594</v>
      </c>
      <c r="C23" s="189">
        <v>36061.25</v>
      </c>
      <c r="D23" s="189">
        <v>76646</v>
      </c>
      <c r="E23" s="189">
        <v>143532.5</v>
      </c>
      <c r="F23" s="190">
        <v>87.266784959423831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50371</v>
      </c>
      <c r="D28" s="189">
        <v>224057</v>
      </c>
      <c r="E28" s="189">
        <v>238882</v>
      </c>
      <c r="F28" s="190">
        <v>6.6166198779774854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61581.25</v>
      </c>
      <c r="F30" s="190">
        <v>-1.662741027585938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6242</v>
      </c>
      <c r="F31" s="190">
        <v>9.1449554117852756</v>
      </c>
    </row>
    <row r="32" spans="1:7" ht="15.6" customHeight="1">
      <c r="A32" s="188" t="s">
        <v>181</v>
      </c>
      <c r="B32" s="189">
        <v>534200</v>
      </c>
      <c r="C32" s="189">
        <v>526814</v>
      </c>
      <c r="D32" s="189">
        <v>2241261</v>
      </c>
      <c r="E32" s="189">
        <v>2345718</v>
      </c>
      <c r="F32" s="190">
        <v>4.6606352406078599</v>
      </c>
    </row>
    <row r="33" spans="1:6" ht="15.6" customHeight="1">
      <c r="A33" s="188" t="s">
        <v>182</v>
      </c>
      <c r="B33" s="189">
        <v>24434</v>
      </c>
      <c r="C33" s="189">
        <v>29770</v>
      </c>
      <c r="D33" s="189">
        <v>113041</v>
      </c>
      <c r="E33" s="189">
        <v>124947</v>
      </c>
      <c r="F33" s="190">
        <v>10.53246167319821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1691851.75</v>
      </c>
      <c r="D35" s="76">
        <f>SUM(D7:D34)</f>
        <v>7555977.5</v>
      </c>
      <c r="E35" s="178">
        <f>SUM(E7:E34)</f>
        <v>7599710.75</v>
      </c>
      <c r="F35" s="140">
        <f>E35*100/D35-100</f>
        <v>0.57879010359678773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1BBE8-04D7-4C95-A9B0-95398A304D25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49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386360</v>
      </c>
      <c r="D11" s="189">
        <v>1716676</v>
      </c>
      <c r="E11" s="189">
        <v>1634700</v>
      </c>
      <c r="F11" s="190">
        <v>-4.7752750082135407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133425</v>
      </c>
      <c r="D14" s="189">
        <v>777690.5</v>
      </c>
      <c r="E14" s="189">
        <v>632342</v>
      </c>
      <c r="F14" s="190">
        <v>-18.689761543956109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344606</v>
      </c>
      <c r="F22" s="190">
        <v>7.66346847789751</v>
      </c>
    </row>
    <row r="23" spans="1:7" ht="15.6" customHeight="1">
      <c r="A23" s="188" t="s">
        <v>165</v>
      </c>
      <c r="B23" s="189">
        <v>28144.75</v>
      </c>
      <c r="C23" s="189">
        <v>32158</v>
      </c>
      <c r="D23" s="189">
        <v>66235.75</v>
      </c>
      <c r="E23" s="189">
        <v>128211.75</v>
      </c>
      <c r="F23" s="190">
        <v>93.568805365682437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8851</v>
      </c>
      <c r="D28" s="189">
        <v>38192</v>
      </c>
      <c r="E28" s="189">
        <v>46441</v>
      </c>
      <c r="F28" s="190">
        <v>21.598764139086729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60</v>
      </c>
      <c r="D31" s="189">
        <v>282</v>
      </c>
      <c r="E31" s="189">
        <v>96</v>
      </c>
      <c r="F31" s="190">
        <v>-65.957446808510639</v>
      </c>
    </row>
    <row r="32" spans="1:7" ht="15.6" customHeight="1">
      <c r="A32" s="188" t="s">
        <v>181</v>
      </c>
      <c r="B32" s="189">
        <v>270948</v>
      </c>
      <c r="C32" s="189">
        <v>256398</v>
      </c>
      <c r="D32" s="189">
        <v>1136693</v>
      </c>
      <c r="E32" s="189">
        <v>1097819</v>
      </c>
      <c r="F32" s="190">
        <v>-3.4199207701639689</v>
      </c>
    </row>
    <row r="33" spans="1:6" ht="15.6" customHeight="1">
      <c r="A33" s="188" t="s">
        <v>182</v>
      </c>
      <c r="B33" s="189">
        <v>3194</v>
      </c>
      <c r="C33" s="189">
        <v>2222</v>
      </c>
      <c r="D33" s="189">
        <v>15105</v>
      </c>
      <c r="E33" s="189">
        <v>9744</v>
      </c>
      <c r="F33" s="190">
        <v>-35.491559086395227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906245.25</v>
      </c>
      <c r="D35" s="178">
        <f>SUM(D7:D34)</f>
        <v>4100689.25</v>
      </c>
      <c r="E35" s="78">
        <f>SUM(E7:E34)</f>
        <v>3937581</v>
      </c>
      <c r="F35" s="140">
        <f>E35*100/D35-100</f>
        <v>-3.9775813297727893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8DDC3-1325-4382-BE3C-6CF8FCC1A5DD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1910</v>
      </c>
      <c r="F9" s="190">
        <v>11.581714619541399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69082</v>
      </c>
      <c r="F12" s="190">
        <v>1.8446648459585051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18559</v>
      </c>
      <c r="D14" s="189">
        <v>91381</v>
      </c>
      <c r="E14" s="189">
        <v>92293.25</v>
      </c>
      <c r="F14" s="190">
        <v>0.99829286175463483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212689</v>
      </c>
      <c r="F22" s="190">
        <v>-0.21393886790681901</v>
      </c>
    </row>
    <row r="23" spans="1:7" ht="15.6" customHeight="1">
      <c r="A23" s="188" t="s">
        <v>165</v>
      </c>
      <c r="B23" s="189">
        <v>849</v>
      </c>
      <c r="C23" s="189">
        <v>599</v>
      </c>
      <c r="D23" s="189">
        <v>3317</v>
      </c>
      <c r="E23" s="189">
        <v>3109.25</v>
      </c>
      <c r="F23" s="190">
        <v>-6.2631896291830031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30978</v>
      </c>
      <c r="D28" s="189">
        <v>162183</v>
      </c>
      <c r="E28" s="189">
        <v>160098</v>
      </c>
      <c r="F28" s="190">
        <v>-1.2855848023529011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60559</v>
      </c>
      <c r="F30" s="190">
        <v>-2.0880995303190701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17615</v>
      </c>
      <c r="D32" s="189">
        <v>88229</v>
      </c>
      <c r="E32" s="189">
        <v>87450</v>
      </c>
      <c r="F32" s="190">
        <v>-0.88292964898163007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5046</v>
      </c>
      <c r="F33" s="190">
        <v>-12.16710182767623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179555</v>
      </c>
      <c r="D35" s="76">
        <f>SUM(D7:D34)</f>
        <v>871247.25</v>
      </c>
      <c r="E35" s="178">
        <f>SUM(E7:E34)</f>
        <v>877714</v>
      </c>
      <c r="F35" s="177">
        <f>E35*100/D35-100</f>
        <v>0.74224050635453409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6E668-FB43-4BB6-B559-80D0458B1882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57215</v>
      </c>
      <c r="D11" s="189">
        <v>287691</v>
      </c>
      <c r="E11" s="189">
        <v>248393</v>
      </c>
      <c r="F11" s="190">
        <v>-13.65979471029681</v>
      </c>
    </row>
    <row r="12" spans="1:14" ht="15.6" customHeight="1">
      <c r="A12" s="188" t="s">
        <v>6</v>
      </c>
      <c r="B12" s="189">
        <v>3153.75</v>
      </c>
      <c r="C12" s="189">
        <v>2562</v>
      </c>
      <c r="D12" s="189">
        <v>13410.25</v>
      </c>
      <c r="E12" s="189">
        <v>12286.5</v>
      </c>
      <c r="F12" s="190">
        <v>-8.3797841203556942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160434</v>
      </c>
      <c r="D14" s="189">
        <v>769193</v>
      </c>
      <c r="E14" s="189">
        <v>820955</v>
      </c>
      <c r="F14" s="190">
        <v>6.7293904130692823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34996</v>
      </c>
      <c r="F17" s="190">
        <v>28.967588583221239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36309</v>
      </c>
      <c r="F22" s="190">
        <v>7.585409938072246</v>
      </c>
    </row>
    <row r="23" spans="1:7" ht="15.6" customHeight="1">
      <c r="A23" s="188" t="s">
        <v>165</v>
      </c>
      <c r="B23" s="189">
        <v>1600.25</v>
      </c>
      <c r="C23" s="189">
        <v>3304.25</v>
      </c>
      <c r="D23" s="189">
        <v>7093.25</v>
      </c>
      <c r="E23" s="189">
        <v>12211.5</v>
      </c>
      <c r="F23" s="190">
        <v>72.156627779931625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10542</v>
      </c>
      <c r="D28" s="189">
        <v>23682</v>
      </c>
      <c r="E28" s="189">
        <v>32343</v>
      </c>
      <c r="F28" s="190">
        <v>36.572080060805689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1022.25</v>
      </c>
      <c r="F30" s="190">
        <v>32.415803108808291</v>
      </c>
    </row>
    <row r="31" spans="1:7" ht="15.6" customHeight="1">
      <c r="A31" s="188" t="s">
        <v>180</v>
      </c>
      <c r="B31" s="189">
        <v>1546</v>
      </c>
      <c r="C31" s="189">
        <v>1648</v>
      </c>
      <c r="D31" s="189">
        <v>5437</v>
      </c>
      <c r="E31" s="189">
        <v>6146</v>
      </c>
      <c r="F31" s="190">
        <v>13.0402795659371</v>
      </c>
    </row>
    <row r="32" spans="1:7" ht="15.6" customHeight="1">
      <c r="A32" s="188" t="s">
        <v>181</v>
      </c>
      <c r="B32" s="189">
        <v>245443</v>
      </c>
      <c r="C32" s="189">
        <v>252801</v>
      </c>
      <c r="D32" s="189">
        <v>1016339</v>
      </c>
      <c r="E32" s="189">
        <v>1160449</v>
      </c>
      <c r="F32" s="190">
        <v>14.179324024759451</v>
      </c>
    </row>
    <row r="33" spans="1:6" ht="15.6" customHeight="1">
      <c r="A33" s="188" t="s">
        <v>182</v>
      </c>
      <c r="B33" s="189">
        <v>20194</v>
      </c>
      <c r="C33" s="189">
        <v>26507</v>
      </c>
      <c r="D33" s="189">
        <v>92191</v>
      </c>
      <c r="E33" s="189">
        <v>110157</v>
      </c>
      <c r="F33" s="190">
        <v>19.487802496989939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606051.5</v>
      </c>
      <c r="D35" s="178">
        <f>SUM(D7:D34)</f>
        <v>2584041</v>
      </c>
      <c r="E35" s="178">
        <f>SUM(E7:E34)</f>
        <v>2784415.75</v>
      </c>
      <c r="F35" s="140">
        <f>E35*100/D35-100</f>
        <v>7.7543177526981992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BF4F0-BFD1-4996-B643-32ADEFD43A81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2472</v>
      </c>
      <c r="D11" s="189">
        <v>11778</v>
      </c>
      <c r="E11" s="189">
        <v>11555</v>
      </c>
      <c r="F11" s="190">
        <v>-1.893360502632021</v>
      </c>
    </row>
    <row r="12" spans="1:14" ht="15.6" customHeight="1">
      <c r="A12" s="188" t="s">
        <v>6</v>
      </c>
      <c r="B12" s="189">
        <v>137</v>
      </c>
      <c r="C12" s="189">
        <v>137</v>
      </c>
      <c r="D12" s="189">
        <v>590</v>
      </c>
      <c r="E12" s="189">
        <v>634</v>
      </c>
      <c r="F12" s="190">
        <v>7.4576271186440692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51</v>
      </c>
      <c r="D24" s="189">
        <v>202</v>
      </c>
      <c r="E24" s="189">
        <v>208</v>
      </c>
      <c r="F24" s="190">
        <v>2.970297029702976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586</v>
      </c>
      <c r="D32" s="189">
        <v>3128</v>
      </c>
      <c r="E32" s="189">
        <v>2913</v>
      </c>
      <c r="F32" s="190">
        <v>-6.8734015345268489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703</v>
      </c>
      <c r="F33" s="190">
        <v>-10.33163265306122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14263</v>
      </c>
      <c r="D35" s="178">
        <f>SUM(D7:D34)</f>
        <v>64066</v>
      </c>
      <c r="E35" s="78">
        <f>SUM(E7:E34)</f>
        <v>63368</v>
      </c>
      <c r="F35" s="140">
        <f>E35*100/D35-100</f>
        <v>-1.0895014516280099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7863-5D52-4C53-B8E0-1EA35DE76E38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12150927</v>
      </c>
      <c r="F7" s="190">
        <v>8.457436961581152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45570920</v>
      </c>
      <c r="D11" s="189">
        <v>225792663</v>
      </c>
      <c r="E11" s="189">
        <v>217320070</v>
      </c>
      <c r="F11" s="190">
        <v>-3.7523774632127949</v>
      </c>
    </row>
    <row r="12" spans="1:14" ht="15.6" customHeight="1">
      <c r="A12" s="188" t="s">
        <v>6</v>
      </c>
      <c r="B12" s="189">
        <v>3965929</v>
      </c>
      <c r="C12" s="189">
        <v>3575769</v>
      </c>
      <c r="D12" s="189">
        <v>13983620</v>
      </c>
      <c r="E12" s="189">
        <v>13559905</v>
      </c>
      <c r="F12" s="190">
        <v>-3.0300809089491878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6982300</v>
      </c>
      <c r="D18" s="189">
        <v>28597062</v>
      </c>
      <c r="E18" s="189">
        <v>30659469</v>
      </c>
      <c r="F18" s="190">
        <v>7.2119541510942602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151923095</v>
      </c>
      <c r="F22" s="190">
        <v>13.08082123288246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288352</v>
      </c>
      <c r="D24" s="189">
        <v>1433941</v>
      </c>
      <c r="E24" s="189">
        <v>1353313</v>
      </c>
      <c r="F24" s="190">
        <v>-5.6228254858463487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3070413</v>
      </c>
      <c r="D29" s="189">
        <v>12402752</v>
      </c>
      <c r="E29" s="189">
        <v>12223068</v>
      </c>
      <c r="F29" s="190">
        <v>-1.4487429886528389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2412809</v>
      </c>
      <c r="F30" s="190">
        <v>2.3672334433454552</v>
      </c>
    </row>
    <row r="31" spans="1:7" ht="15.6" customHeight="1">
      <c r="A31" s="188" t="s">
        <v>180</v>
      </c>
      <c r="B31" s="189">
        <v>4863739</v>
      </c>
      <c r="C31" s="189">
        <v>3760410</v>
      </c>
      <c r="D31" s="189">
        <v>19195350</v>
      </c>
      <c r="E31" s="189">
        <v>17961647</v>
      </c>
      <c r="F31" s="190">
        <v>-6.4270930199241008</v>
      </c>
    </row>
    <row r="32" spans="1:7" ht="15.6" customHeight="1">
      <c r="A32" s="188" t="s">
        <v>181</v>
      </c>
      <c r="B32" s="189">
        <v>28818053</v>
      </c>
      <c r="C32" s="189">
        <v>25121284</v>
      </c>
      <c r="D32" s="189">
        <v>124269233</v>
      </c>
      <c r="E32" s="189">
        <v>118490925</v>
      </c>
      <c r="F32" s="190">
        <v>-4.6498299381955661</v>
      </c>
    </row>
    <row r="33" spans="1:6" ht="15.6" customHeight="1">
      <c r="A33" s="188" t="s">
        <v>182</v>
      </c>
      <c r="B33" s="189">
        <v>4534943</v>
      </c>
      <c r="C33" s="189">
        <v>4445774</v>
      </c>
      <c r="D33" s="189">
        <v>18381599</v>
      </c>
      <c r="E33" s="189">
        <v>19093478</v>
      </c>
      <c r="F33" s="190">
        <v>3.872780599772625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237201792</v>
      </c>
      <c r="D35" s="178">
        <f>SUM(D7:D34)</f>
        <v>1076007644</v>
      </c>
      <c r="E35" s="78">
        <f>SUM(E7:E34)</f>
        <v>1085909490</v>
      </c>
      <c r="F35" s="140">
        <f>E35*100/D35-100</f>
        <v>0.92023937331805428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B8E0F-A978-4920-9840-D8D8DCF9425D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34</v>
      </c>
      <c r="D32" s="189">
        <v>93</v>
      </c>
      <c r="E32" s="189">
        <v>104</v>
      </c>
      <c r="F32" s="190">
        <v>11.82795698924731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529</v>
      </c>
      <c r="D35" s="178">
        <f>SUM(D7:D34)</f>
        <v>1662</v>
      </c>
      <c r="E35" s="178">
        <f>SUM(E7:E34)</f>
        <v>2106</v>
      </c>
      <c r="F35" s="140">
        <f>E35*100/D35-100</f>
        <v>26.714801444043317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D00A-D858-4DF8-ADFE-1E6A9C07D515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184121</v>
      </c>
      <c r="F12" s="190">
        <v>-9.0257327509536083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603776</v>
      </c>
      <c r="D14" s="189">
        <v>1518317</v>
      </c>
      <c r="E14" s="189">
        <v>1718080</v>
      </c>
      <c r="F14" s="190">
        <v>13.156870403216191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731528</v>
      </c>
      <c r="F18" s="190">
        <v>9.2168636924188689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1736194</v>
      </c>
      <c r="F22" s="190">
        <v>16.464073573457739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3138996</v>
      </c>
      <c r="F28" s="190">
        <v>11.27399492584264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150070</v>
      </c>
      <c r="C32" s="189">
        <v>147633</v>
      </c>
      <c r="D32" s="189">
        <v>491119</v>
      </c>
      <c r="E32" s="189">
        <v>493027</v>
      </c>
      <c r="F32" s="190">
        <v>0.38850054671067369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3407846</v>
      </c>
      <c r="D35" s="76">
        <f>SUM(D7:D34)</f>
        <v>12728638</v>
      </c>
      <c r="E35" s="78">
        <f>SUM(E7:E34)</f>
        <v>14037257</v>
      </c>
      <c r="F35" s="140">
        <f>E35*100/D35-100</f>
        <v>10.280903581357251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C91FC-0D24-4D89-A72C-D3206ED59DDA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15369</v>
      </c>
      <c r="F12" s="190">
        <v>44.296310205614503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724984</v>
      </c>
      <c r="F18" s="190">
        <v>8.2598891991577972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56654</v>
      </c>
      <c r="D32" s="189">
        <v>263207</v>
      </c>
      <c r="E32" s="189">
        <v>271093</v>
      </c>
      <c r="F32" s="190">
        <v>2.996120923835619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2127291</v>
      </c>
      <c r="D35" s="76">
        <f>SUM(D7:D34)</f>
        <v>8543644</v>
      </c>
      <c r="E35" s="78">
        <f>SUM(E7:E34)</f>
        <v>8908464</v>
      </c>
      <c r="F35" s="140">
        <f>E35*100/D35-100</f>
        <v>4.270074923533798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3FBCD-B0AF-4EAE-B64C-71FFFD02226D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168752</v>
      </c>
      <c r="F12" s="190">
        <v>-11.987774920855131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492158</v>
      </c>
      <c r="D14" s="189">
        <v>1035679</v>
      </c>
      <c r="E14" s="189">
        <v>1245689</v>
      </c>
      <c r="F14" s="190">
        <v>20.277518420282728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1176020</v>
      </c>
      <c r="F22" s="190">
        <v>27.753136470836171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869909</v>
      </c>
      <c r="F28" s="190">
        <v>37.221309070488637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97486</v>
      </c>
      <c r="C32" s="189">
        <v>90979</v>
      </c>
      <c r="D32" s="189">
        <v>227912</v>
      </c>
      <c r="E32" s="189">
        <v>221934</v>
      </c>
      <c r="F32" s="190">
        <v>-2.622942188212988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1280555</v>
      </c>
      <c r="D35" s="76">
        <f>SUM(D7:D34)</f>
        <v>4184994</v>
      </c>
      <c r="E35" s="178">
        <f>SUM(E7:E34)</f>
        <v>5128793</v>
      </c>
      <c r="F35" s="140">
        <f>E35*100/D35-100</f>
        <v>22.551979763889747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E381E-A995-4102-ADA8-CA799C9E2571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184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15980280</v>
      </c>
      <c r="E7" s="53">
        <v>14761689</v>
      </c>
      <c r="F7" s="53">
        <v>76842161</v>
      </c>
      <c r="G7" s="53">
        <v>73456588</v>
      </c>
      <c r="H7" s="165">
        <f>G7-F7</f>
        <v>-3385573</v>
      </c>
      <c r="I7" s="142">
        <f>((G7*100/F7)-100)</f>
        <v>-4.4058794754613899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7796176</v>
      </c>
      <c r="E8" s="53">
        <v>6461339</v>
      </c>
      <c r="F8" s="55">
        <v>35013188</v>
      </c>
      <c r="G8" s="53">
        <v>33403526</v>
      </c>
      <c r="H8" s="47">
        <f t="shared" ref="H8:H18" si="0">G8-F8</f>
        <v>-1609662</v>
      </c>
      <c r="I8" s="141">
        <f>((G8*100/F8)-100)</f>
        <v>-4.5973020223122774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26035637</v>
      </c>
      <c r="E9" s="66">
        <v>25347736</v>
      </c>
      <c r="F9" s="53">
        <v>118065001</v>
      </c>
      <c r="G9" s="67">
        <v>117269475</v>
      </c>
      <c r="H9" s="47">
        <f t="shared" si="0"/>
        <v>-795526</v>
      </c>
      <c r="I9" s="142">
        <f t="shared" ref="I9:I30" si="1">((G9*100/F9)-100)</f>
        <v>-0.67380340766693791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17788782</v>
      </c>
      <c r="E10" s="56">
        <v>17106258</v>
      </c>
      <c r="F10" s="68">
        <v>81512329</v>
      </c>
      <c r="G10" s="56">
        <v>79432699</v>
      </c>
      <c r="H10" s="48">
        <f t="shared" si="0"/>
        <v>-2079630</v>
      </c>
      <c r="I10" s="143">
        <f t="shared" si="1"/>
        <v>-2.5513072997828345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8246855</v>
      </c>
      <c r="E11" s="69">
        <f t="shared" ref="E11:G11" si="2">E9-E10</f>
        <v>8241478</v>
      </c>
      <c r="F11" s="70">
        <f t="shared" si="2"/>
        <v>36552672</v>
      </c>
      <c r="G11" s="71">
        <f t="shared" si="2"/>
        <v>37836776</v>
      </c>
      <c r="H11" s="48">
        <f t="shared" si="0"/>
        <v>1284104</v>
      </c>
      <c r="I11" s="144">
        <f t="shared" si="1"/>
        <v>3.5130236169875673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49812093</v>
      </c>
      <c r="E12" s="49">
        <f>SUM(E7,E8,E9)</f>
        <v>46570764</v>
      </c>
      <c r="F12" s="49">
        <f>SUM(F7,F8,F9)</f>
        <v>229920350</v>
      </c>
      <c r="G12" s="49">
        <f>SUM(G7,G8,G9)</f>
        <v>224129589</v>
      </c>
      <c r="H12" s="50">
        <f t="shared" si="0"/>
        <v>-5790761</v>
      </c>
      <c r="I12" s="145">
        <f t="shared" si="1"/>
        <v>-2.5185943740952013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15717.052000000003</v>
      </c>
      <c r="F13" s="53">
        <v>54051.542000000001</v>
      </c>
      <c r="G13" s="54">
        <v>56178.296999999991</v>
      </c>
      <c r="H13" s="53">
        <f>G13-F13</f>
        <v>2126.7549999999901</v>
      </c>
      <c r="I13" s="146">
        <f t="shared" si="1"/>
        <v>3.9346796063653358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1034056</v>
      </c>
      <c r="E14" s="53">
        <v>917251</v>
      </c>
      <c r="F14" s="53">
        <v>4913327</v>
      </c>
      <c r="G14" s="52">
        <v>4557234</v>
      </c>
      <c r="H14" s="53">
        <f>G14-F14</f>
        <v>-356093</v>
      </c>
      <c r="I14" s="142">
        <f t="shared" si="1"/>
        <v>-7.2474923814352223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870673</v>
      </c>
      <c r="E15" s="57">
        <v>767608</v>
      </c>
      <c r="F15" s="58">
        <v>4166634</v>
      </c>
      <c r="G15" s="58">
        <v>3806893</v>
      </c>
      <c r="H15" s="56">
        <f>G15-F15</f>
        <v>-359741</v>
      </c>
      <c r="I15" s="147">
        <f t="shared" si="1"/>
        <v>-8.6338516893972468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278774</v>
      </c>
      <c r="F16" s="51">
        <v>1601207</v>
      </c>
      <c r="G16" s="52">
        <v>1509454</v>
      </c>
      <c r="H16" s="53">
        <f>G16-F16</f>
        <v>-91753</v>
      </c>
      <c r="I16" s="141">
        <f t="shared" si="1"/>
        <v>-5.7302397503883071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1211742.0520000001</v>
      </c>
      <c r="F17" s="158">
        <f t="shared" si="3"/>
        <v>6568585.5420000004</v>
      </c>
      <c r="G17" s="158">
        <f t="shared" si="3"/>
        <v>6122866.2970000003</v>
      </c>
      <c r="H17" s="159">
        <f>G17-F17</f>
        <v>-445719.24500000011</v>
      </c>
      <c r="I17" s="145">
        <f t="shared" si="1"/>
        <v>-6.7856198591011605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51164383.700000003</v>
      </c>
      <c r="E18" s="172">
        <f>E12+E17</f>
        <v>47782506.052000001</v>
      </c>
      <c r="F18" s="172">
        <f>F12+F17</f>
        <v>236488935.542</v>
      </c>
      <c r="G18" s="172">
        <f>G12+G17</f>
        <v>230252455.29699999</v>
      </c>
      <c r="H18" s="174">
        <f t="shared" si="0"/>
        <v>-6236480.2450000048</v>
      </c>
      <c r="I18" s="173">
        <f t="shared" si="1"/>
        <v>-2.6371129079281559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13786776</v>
      </c>
      <c r="E20" s="53">
        <v>13674893</v>
      </c>
      <c r="F20" s="53">
        <v>63767164</v>
      </c>
      <c r="G20" s="53">
        <v>61887907</v>
      </c>
      <c r="H20" s="61">
        <f>G20-F20</f>
        <v>-1879257</v>
      </c>
      <c r="I20" s="62">
        <f t="shared" si="1"/>
        <v>-2.9470606533481742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10978437</v>
      </c>
      <c r="E21" s="63">
        <v>10256518</v>
      </c>
      <c r="F21" s="63">
        <v>50728030</v>
      </c>
      <c r="G21" s="63">
        <v>46849224</v>
      </c>
      <c r="H21" s="64">
        <f>G21-F21</f>
        <v>-3878806</v>
      </c>
      <c r="I21" s="65">
        <f t="shared" si="1"/>
        <v>-7.646277610228509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7002424</v>
      </c>
      <c r="E22" s="53">
        <v>6967992</v>
      </c>
      <c r="F22" s="53">
        <v>31102154</v>
      </c>
      <c r="G22" s="53">
        <v>31792600</v>
      </c>
      <c r="H22" s="61">
        <f t="shared" ref="H22:H30" si="4">G22-F22</f>
        <v>690446</v>
      </c>
      <c r="I22" s="62">
        <f t="shared" si="1"/>
        <v>2.2199298479455791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291835</v>
      </c>
      <c r="E23" s="63">
        <v>300523</v>
      </c>
      <c r="F23" s="63">
        <v>1325199</v>
      </c>
      <c r="G23" s="63">
        <v>1357138</v>
      </c>
      <c r="H23" s="64">
        <f t="shared" si="4"/>
        <v>31939</v>
      </c>
      <c r="I23" s="65">
        <f t="shared" si="1"/>
        <v>2.4101285920076947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1679442.25</v>
      </c>
      <c r="E24" s="53">
        <v>1691851.75</v>
      </c>
      <c r="F24" s="53">
        <v>7555977.5</v>
      </c>
      <c r="G24" s="53">
        <v>7599710.75</v>
      </c>
      <c r="H24" s="61">
        <f t="shared" si="4"/>
        <v>43733.25</v>
      </c>
      <c r="I24" s="62">
        <f t="shared" si="1"/>
        <v>0.57879010359678773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911454.5</v>
      </c>
      <c r="E25" s="63">
        <v>906245.25</v>
      </c>
      <c r="F25" s="63">
        <v>4100689.25</v>
      </c>
      <c r="G25" s="63">
        <v>3937581</v>
      </c>
      <c r="H25" s="64">
        <f t="shared" si="4"/>
        <v>-163108.25</v>
      </c>
      <c r="I25" s="65">
        <f t="shared" si="1"/>
        <v>-3.9775813297727893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180549</v>
      </c>
      <c r="E26" s="63">
        <v>179555</v>
      </c>
      <c r="F26" s="63">
        <v>871247.25</v>
      </c>
      <c r="G26" s="63">
        <v>877714</v>
      </c>
      <c r="H26" s="64">
        <f t="shared" si="4"/>
        <v>6466.75</v>
      </c>
      <c r="I26" s="65">
        <f t="shared" si="1"/>
        <v>0.74224050635453409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587438.75</v>
      </c>
      <c r="E27" s="63">
        <v>606051.5</v>
      </c>
      <c r="F27" s="63">
        <v>2584041</v>
      </c>
      <c r="G27" s="63">
        <v>2784415.75</v>
      </c>
      <c r="H27" s="64">
        <f t="shared" si="4"/>
        <v>200374.75</v>
      </c>
      <c r="I27" s="65">
        <f t="shared" si="1"/>
        <v>7.7543177526981992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14634</v>
      </c>
      <c r="E28" s="53">
        <v>14263</v>
      </c>
      <c r="F28" s="53">
        <v>64066</v>
      </c>
      <c r="G28" s="53">
        <v>63368</v>
      </c>
      <c r="H28" s="61">
        <f t="shared" si="4"/>
        <v>-698</v>
      </c>
      <c r="I28" s="62">
        <f t="shared" si="1"/>
        <v>-1.0895014516280099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240092248</v>
      </c>
      <c r="E29" s="53">
        <v>237201792</v>
      </c>
      <c r="F29" s="53">
        <v>1076007644</v>
      </c>
      <c r="G29" s="53">
        <v>1085909490</v>
      </c>
      <c r="H29" s="61">
        <f t="shared" si="4"/>
        <v>9901846</v>
      </c>
      <c r="I29" s="62">
        <f t="shared" si="1"/>
        <v>0.92023937331805428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485</v>
      </c>
      <c r="E30" s="63">
        <v>529</v>
      </c>
      <c r="F30" s="63">
        <v>1662</v>
      </c>
      <c r="G30" s="63">
        <v>2106</v>
      </c>
      <c r="H30" s="64">
        <f t="shared" si="4"/>
        <v>444</v>
      </c>
      <c r="I30" s="65">
        <f t="shared" si="1"/>
        <v>26.714801444043317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3264740</v>
      </c>
      <c r="E31" s="53">
        <v>3407846</v>
      </c>
      <c r="F31" s="53">
        <v>12728638</v>
      </c>
      <c r="G31" s="53">
        <v>14037257</v>
      </c>
      <c r="H31" s="61">
        <f>G31-F31</f>
        <v>1308619</v>
      </c>
      <c r="I31" s="62">
        <f>((G31*100/F31)-100)</f>
        <v>10.280903581357251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2037710</v>
      </c>
      <c r="E32" s="63">
        <v>2127291</v>
      </c>
      <c r="F32" s="63">
        <v>8543644</v>
      </c>
      <c r="G32" s="63">
        <v>8908464</v>
      </c>
      <c r="H32" s="64">
        <f>G32-F32</f>
        <v>364820</v>
      </c>
      <c r="I32" s="65">
        <f>((G32*100/F32)-100)</f>
        <v>4.270074923533798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1227030</v>
      </c>
      <c r="E33" s="63">
        <v>1280555</v>
      </c>
      <c r="F33" s="63">
        <v>4184994</v>
      </c>
      <c r="G33" s="63">
        <v>5128793</v>
      </c>
      <c r="H33" s="64">
        <f>G33-F33</f>
        <v>943799</v>
      </c>
      <c r="I33" s="65">
        <f>((G33*100/F33)-100)</f>
        <v>22.551979763889747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527606</v>
      </c>
      <c r="E34" s="53">
        <v>559724</v>
      </c>
      <c r="F34" s="53">
        <v>2291682</v>
      </c>
      <c r="G34" s="53">
        <v>2448903</v>
      </c>
      <c r="H34" s="61">
        <f>G34-F34</f>
        <v>157221</v>
      </c>
      <c r="I34" s="62">
        <f>((G34*100/F34)-100)</f>
        <v>6.8605068242452489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329953</v>
      </c>
      <c r="E35" s="53">
        <v>331740</v>
      </c>
      <c r="F35" s="53">
        <v>1550246</v>
      </c>
      <c r="G35" s="53">
        <v>1571478</v>
      </c>
      <c r="H35" s="61">
        <f>G35-F35</f>
        <v>21232</v>
      </c>
      <c r="I35" s="62">
        <f>((G35*100/F35)-100)</f>
        <v>1.3695890845710892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1DA3B-A666-4FB4-9132-358D0E9C3B7B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80358</v>
      </c>
      <c r="D11" s="189">
        <v>351571</v>
      </c>
      <c r="E11" s="189">
        <v>401360</v>
      </c>
      <c r="F11" s="190">
        <v>14.161862042091069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451565</v>
      </c>
      <c r="F13" s="190">
        <v>7.180918608818657</v>
      </c>
    </row>
    <row r="14" spans="1:14" ht="15.6" customHeight="1">
      <c r="A14" s="188" t="s">
        <v>148</v>
      </c>
      <c r="B14" s="189">
        <v>35381</v>
      </c>
      <c r="C14" s="189">
        <v>36942</v>
      </c>
      <c r="D14" s="189">
        <v>135946</v>
      </c>
      <c r="E14" s="189">
        <v>147181</v>
      </c>
      <c r="F14" s="190">
        <v>8.2643108292998733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186639</v>
      </c>
      <c r="F18" s="190">
        <v>12.517181509079069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16009</v>
      </c>
      <c r="D32" s="189">
        <v>73676</v>
      </c>
      <c r="E32" s="189">
        <v>78063</v>
      </c>
      <c r="F32" s="190">
        <v>5.9544492100548334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559724</v>
      </c>
      <c r="D35" s="178">
        <f>SUM(D7:D34)</f>
        <v>2291682</v>
      </c>
      <c r="E35" s="178">
        <f>SUM(E7:E34)</f>
        <v>2448903</v>
      </c>
      <c r="F35" s="140">
        <f>E35*100/D35-100</f>
        <v>6.8605068242452489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3861C-7C96-4337-A80C-B0491ECB7320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591</v>
      </c>
      <c r="D11" s="189">
        <v>1754</v>
      </c>
      <c r="E11" s="189">
        <v>2362</v>
      </c>
      <c r="F11" s="190">
        <v>34.663625997719492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15349</v>
      </c>
      <c r="F12" s="190">
        <v>-4.7769712761337502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72003</v>
      </c>
      <c r="D14" s="189">
        <v>323563</v>
      </c>
      <c r="E14" s="189">
        <v>300781</v>
      </c>
      <c r="F14" s="190">
        <v>-7.0409781093635511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207078</v>
      </c>
      <c r="F22" s="190">
        <v>57.086721689525433</v>
      </c>
    </row>
    <row r="23" spans="1:7" ht="15.6" customHeight="1">
      <c r="A23" s="188" t="s">
        <v>165</v>
      </c>
      <c r="B23" s="189">
        <v>7557</v>
      </c>
      <c r="C23" s="189">
        <v>14393</v>
      </c>
      <c r="D23" s="189">
        <v>42661</v>
      </c>
      <c r="E23" s="189">
        <v>60267</v>
      </c>
      <c r="F23" s="190">
        <v>41.269543611260872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44293</v>
      </c>
      <c r="D32" s="189">
        <v>254374</v>
      </c>
      <c r="E32" s="189">
        <v>202495</v>
      </c>
      <c r="F32" s="190">
        <v>-20.39477305070487</v>
      </c>
    </row>
    <row r="33" spans="1:6" ht="15.6" customHeight="1">
      <c r="A33" s="188" t="s">
        <v>182</v>
      </c>
      <c r="B33" s="189">
        <v>52201</v>
      </c>
      <c r="C33" s="189">
        <v>63793</v>
      </c>
      <c r="D33" s="189">
        <v>275237</v>
      </c>
      <c r="E33" s="189">
        <v>280325</v>
      </c>
      <c r="F33" s="190">
        <v>1.848588670854568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331740</v>
      </c>
      <c r="D35" s="76">
        <f>SUM(D7:D34)</f>
        <v>1550246</v>
      </c>
      <c r="E35" s="78">
        <f>SUM(E7:E34)</f>
        <v>1571478</v>
      </c>
      <c r="F35" s="140">
        <f>E35*100/D35-100</f>
        <v>1.3695890845710892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2FAFF-68D7-4C7F-8A37-E9E63C4B75D4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6B4ED-BED6-40F2-B5CA-41490D58BDC4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185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3625231</v>
      </c>
      <c r="F7" s="238">
        <v>-5.2906620714447001</v>
      </c>
      <c r="G7" s="6"/>
    </row>
    <row r="8" spans="1:27" s="33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6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1477375</v>
      </c>
      <c r="D11" s="237">
        <v>7607362</v>
      </c>
      <c r="E11" s="237">
        <v>7367591</v>
      </c>
      <c r="F11" s="238">
        <v>-3.1518284524911588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389377</v>
      </c>
      <c r="F12" s="238">
        <v>-17.65769461761646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1650529</v>
      </c>
      <c r="D14" s="237">
        <v>6938281</v>
      </c>
      <c r="E14" s="237">
        <v>7627478</v>
      </c>
      <c r="F14" s="238">
        <v>9.9332529195632162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5269278</v>
      </c>
      <c r="F17" s="238">
        <v>4.0743481031184254</v>
      </c>
      <c r="G17" s="2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147781</v>
      </c>
      <c r="D24" s="237">
        <v>716936</v>
      </c>
      <c r="E24" s="237">
        <v>670281</v>
      </c>
      <c r="F24" s="238">
        <v>-6.5075543702645717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198461</v>
      </c>
      <c r="D27" s="237">
        <v>869366</v>
      </c>
      <c r="E27" s="237">
        <v>939716</v>
      </c>
      <c r="F27" s="238">
        <v>8.0921039010037248</v>
      </c>
    </row>
    <row r="28" spans="1:7" ht="15.6" customHeight="1">
      <c r="A28" s="236" t="s">
        <v>177</v>
      </c>
      <c r="B28" s="237">
        <v>106184</v>
      </c>
      <c r="C28" s="237">
        <v>130315</v>
      </c>
      <c r="D28" s="237">
        <v>375455</v>
      </c>
      <c r="E28" s="237">
        <v>526553</v>
      </c>
      <c r="F28" s="238">
        <v>40.243970648945947</v>
      </c>
    </row>
    <row r="29" spans="1:7" ht="15.6" customHeight="1">
      <c r="A29" s="236" t="s">
        <v>178</v>
      </c>
      <c r="B29" s="237">
        <v>271429</v>
      </c>
      <c r="C29" s="237">
        <v>170191</v>
      </c>
      <c r="D29" s="237">
        <v>1409105</v>
      </c>
      <c r="E29" s="237">
        <v>1134000</v>
      </c>
      <c r="F29" s="238">
        <v>-19.523385411307171</v>
      </c>
    </row>
    <row r="30" spans="1:7" ht="15.6" customHeight="1">
      <c r="A30" s="236" t="s">
        <v>179</v>
      </c>
      <c r="B30" s="237">
        <v>202350</v>
      </c>
      <c r="C30" s="237">
        <v>203012</v>
      </c>
      <c r="D30" s="237">
        <v>934309</v>
      </c>
      <c r="E30" s="237">
        <v>901697</v>
      </c>
      <c r="F30" s="238">
        <v>-3.4904940442615811</v>
      </c>
    </row>
    <row r="31" spans="1:7" ht="15.6" customHeight="1">
      <c r="A31" s="236" t="s">
        <v>180</v>
      </c>
      <c r="B31" s="237">
        <v>2001234</v>
      </c>
      <c r="C31" s="237">
        <v>1478955</v>
      </c>
      <c r="D31" s="237">
        <v>9983850</v>
      </c>
      <c r="E31" s="237">
        <v>8599864</v>
      </c>
      <c r="F31" s="238">
        <v>-13.86224752976057</v>
      </c>
    </row>
    <row r="32" spans="1:7" ht="15.6" customHeight="1">
      <c r="A32" s="236" t="s">
        <v>181</v>
      </c>
      <c r="B32" s="237">
        <v>1453590</v>
      </c>
      <c r="C32" s="237">
        <v>1471311</v>
      </c>
      <c r="D32" s="237">
        <v>6726841</v>
      </c>
      <c r="E32" s="237">
        <v>7122523</v>
      </c>
      <c r="F32" s="238">
        <v>5.8821369495726117</v>
      </c>
    </row>
    <row r="33" spans="1:6" ht="15.6" customHeight="1">
      <c r="A33" s="236" t="s">
        <v>182</v>
      </c>
      <c r="B33" s="237">
        <v>155165</v>
      </c>
      <c r="C33" s="237">
        <v>177524</v>
      </c>
      <c r="D33" s="237">
        <v>707874</v>
      </c>
      <c r="E33" s="237">
        <v>744964</v>
      </c>
      <c r="F33" s="238">
        <v>5.2396330420385482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16013374</v>
      </c>
      <c r="D35" s="241">
        <f>SUM(D7:D34)</f>
        <v>83859056</v>
      </c>
      <c r="E35" s="241">
        <f>SUM(E7:E34)</f>
        <v>80712698</v>
      </c>
      <c r="F35" s="242">
        <f>E35*100/D35-100</f>
        <v>-3.7519597167895569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925A-667D-46C0-B6AA-37D7928B58A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468021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5200</v>
      </c>
      <c r="C9" s="237">
        <v>5400</v>
      </c>
      <c r="D9" s="237">
        <v>32921</v>
      </c>
      <c r="E9" s="237">
        <v>17432</v>
      </c>
      <c r="F9" s="238">
        <v>-47.048996081528507</v>
      </c>
      <c r="G9" s="6"/>
    </row>
    <row r="10" spans="1:14" ht="15.6" customHeight="1">
      <c r="A10" s="236" t="s">
        <v>10</v>
      </c>
      <c r="B10" s="237">
        <v>29849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>
        <v>841342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>
        <v>1963</v>
      </c>
      <c r="C12" s="237">
        <v>7574</v>
      </c>
      <c r="D12" s="237">
        <v>18504</v>
      </c>
      <c r="E12" s="237">
        <v>25662</v>
      </c>
      <c r="F12" s="238">
        <v>38.683527885862503</v>
      </c>
    </row>
    <row r="13" spans="1:14" ht="15.6" customHeight="1">
      <c r="A13" s="236" t="s">
        <v>175</v>
      </c>
      <c r="B13" s="237">
        <v>38661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>
        <v>699889</v>
      </c>
      <c r="C14" s="237">
        <v>775149</v>
      </c>
      <c r="D14" s="237">
        <v>2588843</v>
      </c>
      <c r="E14" s="237">
        <v>3193678</v>
      </c>
      <c r="F14" s="238">
        <v>23.363139441055321</v>
      </c>
    </row>
    <row r="15" spans="1:14" ht="15.6" customHeight="1">
      <c r="A15" s="236" t="s">
        <v>145</v>
      </c>
      <c r="B15" s="237">
        <v>1658119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>
        <v>1564802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"/>
    </row>
    <row r="17" spans="1:7" ht="15.6" customHeight="1">
      <c r="A17" s="236" t="s">
        <v>150</v>
      </c>
      <c r="B17" s="237">
        <v>581523</v>
      </c>
      <c r="C17" s="237">
        <v>606467</v>
      </c>
      <c r="D17" s="237">
        <v>2513661</v>
      </c>
      <c r="E17" s="237">
        <v>2660999</v>
      </c>
      <c r="F17" s="238">
        <v>5.8614904714677181</v>
      </c>
      <c r="G17" s="2"/>
    </row>
    <row r="18" spans="1:7" ht="15.6" customHeight="1">
      <c r="A18" s="236" t="s">
        <v>147</v>
      </c>
      <c r="B18" s="237">
        <v>51160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>
        <v>292142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>
        <v>153677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>
        <v>1151435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>
        <v>139681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85646</v>
      </c>
      <c r="C26" s="237">
        <v>128771</v>
      </c>
      <c r="D26" s="237">
        <v>413854</v>
      </c>
      <c r="E26" s="237">
        <v>333323</v>
      </c>
      <c r="F26" s="238">
        <v>-19.45879464738772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74714</v>
      </c>
      <c r="C28" s="237">
        <v>91614</v>
      </c>
      <c r="D28" s="237">
        <v>184678</v>
      </c>
      <c r="E28" s="237">
        <v>231727</v>
      </c>
      <c r="F28" s="238">
        <v>25.47623431052968</v>
      </c>
    </row>
    <row r="29" spans="1:7" ht="15.6" customHeight="1">
      <c r="A29" s="236" t="s">
        <v>178</v>
      </c>
      <c r="B29" s="237">
        <v>6201</v>
      </c>
      <c r="C29" s="237">
        <v>3021</v>
      </c>
      <c r="D29" s="237">
        <v>66410</v>
      </c>
      <c r="E29" s="237">
        <v>59933</v>
      </c>
      <c r="F29" s="238">
        <v>-9.7530492395723485</v>
      </c>
    </row>
    <row r="30" spans="1:7" ht="15.6" customHeight="1">
      <c r="A30" s="236" t="s">
        <v>179</v>
      </c>
      <c r="B30" s="237">
        <v>69508</v>
      </c>
      <c r="C30" s="237">
        <v>51113</v>
      </c>
      <c r="D30" s="237">
        <v>257187</v>
      </c>
      <c r="E30" s="237">
        <v>175626</v>
      </c>
      <c r="F30" s="238">
        <v>-31.71272264927855</v>
      </c>
    </row>
    <row r="31" spans="1:7" ht="15.6" customHeight="1">
      <c r="A31" s="236" t="s">
        <v>180</v>
      </c>
      <c r="B31" s="237">
        <v>1284899</v>
      </c>
      <c r="C31" s="237">
        <v>1005077</v>
      </c>
      <c r="D31" s="237">
        <v>6050534</v>
      </c>
      <c r="E31" s="237">
        <v>5613789</v>
      </c>
      <c r="F31" s="238">
        <v>-7.2182885014777156</v>
      </c>
    </row>
    <row r="32" spans="1:7" ht="15.6" customHeight="1">
      <c r="A32" s="236" t="s">
        <v>181</v>
      </c>
      <c r="B32" s="237">
        <v>157199</v>
      </c>
      <c r="C32" s="237">
        <v>265284</v>
      </c>
      <c r="D32" s="237">
        <v>1005970</v>
      </c>
      <c r="E32" s="237">
        <v>1158893</v>
      </c>
      <c r="F32" s="238">
        <v>15.20154676580813</v>
      </c>
    </row>
    <row r="33" spans="1:6" ht="15.6" customHeight="1">
      <c r="A33" s="236" t="s">
        <v>182</v>
      </c>
      <c r="B33" s="237">
        <v>6000</v>
      </c>
      <c r="C33" s="237">
        <v>0</v>
      </c>
      <c r="D33" s="237">
        <v>15000</v>
      </c>
      <c r="E33" s="237">
        <v>6435</v>
      </c>
      <c r="F33" s="238">
        <v>-57.1</v>
      </c>
    </row>
    <row r="34" spans="1:6" ht="15.6" customHeight="1">
      <c r="A34" s="236" t="s">
        <v>183</v>
      </c>
      <c r="B34" s="237">
        <v>21627</v>
      </c>
      <c r="C34" s="237">
        <v>28118</v>
      </c>
      <c r="D34" s="237">
        <v>125430</v>
      </c>
      <c r="E34" s="237">
        <v>139638</v>
      </c>
      <c r="F34" s="238">
        <v>11.327433628318589</v>
      </c>
    </row>
    <row r="35" spans="1:6" ht="15.6" customHeight="1">
      <c r="A35" s="240" t="s">
        <v>153</v>
      </c>
      <c r="B35" s="241">
        <f>SUM(B7:B34)</f>
        <v>9383258</v>
      </c>
      <c r="C35" s="241">
        <f>SUM(C7:C34)</f>
        <v>8561718</v>
      </c>
      <c r="D35" s="241">
        <f>SUM(D7:D34)</f>
        <v>44774728</v>
      </c>
      <c r="E35" s="241">
        <f>SUM(E7:E34)</f>
        <v>42400685</v>
      </c>
      <c r="F35" s="242">
        <f>E35*100/D35-100</f>
        <v>-5.3021941305818814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2F3B6-DD28-4F4B-9A01-F320382C4E6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1100106</v>
      </c>
      <c r="F7" s="238">
        <v>-9.8341764391537652</v>
      </c>
      <c r="G7" s="6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126584</v>
      </c>
      <c r="D14" s="237">
        <v>1061451</v>
      </c>
      <c r="E14" s="237">
        <v>933647</v>
      </c>
      <c r="F14" s="238">
        <v>-12.040499278817389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106217</v>
      </c>
      <c r="D24" s="237">
        <v>569744</v>
      </c>
      <c r="E24" s="237">
        <v>484528</v>
      </c>
      <c r="F24" s="238">
        <v>-14.956892920329119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698686</v>
      </c>
      <c r="F29" s="238">
        <v>-29.601439637591799</v>
      </c>
    </row>
    <row r="30" spans="1:7" ht="15.6" customHeight="1">
      <c r="A30" s="236" t="s">
        <v>179</v>
      </c>
      <c r="B30" s="237">
        <v>119063</v>
      </c>
      <c r="C30" s="237">
        <v>129690</v>
      </c>
      <c r="D30" s="237">
        <v>571264</v>
      </c>
      <c r="E30" s="237">
        <v>645164</v>
      </c>
      <c r="F30" s="238">
        <v>12.9362256329823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142651</v>
      </c>
      <c r="D32" s="237">
        <v>854504</v>
      </c>
      <c r="E32" s="237">
        <v>791101</v>
      </c>
      <c r="F32" s="238">
        <v>-7.4198599421418692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33" customFormat="1" ht="15.6" customHeight="1">
      <c r="A35" s="240" t="s">
        <v>153</v>
      </c>
      <c r="B35" s="241">
        <f>SUM(B7:B34)</f>
        <v>4907852</v>
      </c>
      <c r="C35" s="241">
        <f>SUM(C7:C34)</f>
        <v>3770008</v>
      </c>
      <c r="D35" s="241">
        <f>SUM(D7:D34)</f>
        <v>22479053</v>
      </c>
      <c r="E35" s="241">
        <f>SUM(E7:E34)</f>
        <v>21328260</v>
      </c>
      <c r="F35" s="242">
        <f>E35*100/D35-100</f>
        <v>-5.1194016046850379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C1493-AC10-44E4-8D1F-F4FF794F467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112558</v>
      </c>
      <c r="F7" s="238">
        <v>-32.854910101769327</v>
      </c>
      <c r="G7" s="6"/>
    </row>
    <row r="8" spans="1:14" s="33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527108</v>
      </c>
      <c r="D11" s="237">
        <v>2457420</v>
      </c>
      <c r="E11" s="237">
        <v>2511558</v>
      </c>
      <c r="F11" s="238">
        <v>2.2030422150059792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748796</v>
      </c>
      <c r="D14" s="237">
        <v>3287987</v>
      </c>
      <c r="E14" s="237">
        <v>3500153</v>
      </c>
      <c r="F14" s="238">
        <v>6.452762739025431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2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124593</v>
      </c>
      <c r="D27" s="237">
        <v>587934</v>
      </c>
      <c r="E27" s="237">
        <v>562641</v>
      </c>
      <c r="F27" s="238">
        <v>-4.3020134913102481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227307</v>
      </c>
      <c r="F28" s="238">
        <v>61.863833484059803</v>
      </c>
    </row>
    <row r="29" spans="1:7" ht="15.6" customHeight="1">
      <c r="A29" s="236" t="s">
        <v>178</v>
      </c>
      <c r="B29" s="237">
        <v>80414</v>
      </c>
      <c r="C29" s="237">
        <v>80243</v>
      </c>
      <c r="D29" s="237">
        <v>350223</v>
      </c>
      <c r="E29" s="237">
        <v>375381</v>
      </c>
      <c r="F29" s="238">
        <v>7.1834231332608027</v>
      </c>
    </row>
    <row r="30" spans="1:7" ht="15.6" customHeight="1">
      <c r="A30" s="236" t="s">
        <v>179</v>
      </c>
      <c r="B30" s="237">
        <v>13779</v>
      </c>
      <c r="C30" s="237">
        <v>22209</v>
      </c>
      <c r="D30" s="237">
        <v>105858</v>
      </c>
      <c r="E30" s="237">
        <v>80907</v>
      </c>
      <c r="F30" s="238">
        <v>-23.570254491866461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1063376</v>
      </c>
      <c r="D32" s="237">
        <v>4866367</v>
      </c>
      <c r="E32" s="237">
        <v>5172529</v>
      </c>
      <c r="F32" s="238">
        <v>6.291387394333384</v>
      </c>
    </row>
    <row r="33" spans="1:6" ht="15.6" customHeight="1">
      <c r="A33" s="236" t="s">
        <v>182</v>
      </c>
      <c r="B33" s="237">
        <v>143113</v>
      </c>
      <c r="C33" s="237">
        <v>168967</v>
      </c>
      <c r="D33" s="237">
        <v>665098</v>
      </c>
      <c r="E33" s="237">
        <v>712510</v>
      </c>
      <c r="F33" s="238">
        <v>7.1285735335243894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3681648</v>
      </c>
      <c r="D35" s="241">
        <f>SUM(D7:D34)</f>
        <v>16605275</v>
      </c>
      <c r="E35" s="241">
        <f>SUM(E7:E34)</f>
        <v>16983753</v>
      </c>
      <c r="F35" s="242">
        <f>E35*100/D35-100</f>
        <v>2.2792636677200449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70332-DBC3-4A8E-A0B9-82A17FD7A0A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243741</v>
      </c>
      <c r="C7" s="237">
        <v>238624</v>
      </c>
      <c r="D7" s="237">
        <v>1170949</v>
      </c>
      <c r="E7" s="237">
        <v>993173</v>
      </c>
      <c r="F7" s="238">
        <v>-15.182215450886421</v>
      </c>
      <c r="G7" s="6"/>
    </row>
    <row r="8" spans="1:14" s="33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231703</v>
      </c>
      <c r="F8" s="238">
        <v>-42.959377854148258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1634950</v>
      </c>
      <c r="F9" s="238">
        <v>19.337935222701621</v>
      </c>
      <c r="G9" s="6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728219</v>
      </c>
      <c r="D11" s="237">
        <v>3888285</v>
      </c>
      <c r="E11" s="237">
        <v>3617613</v>
      </c>
      <c r="F11" s="238">
        <v>-6.9612181205853014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969690</v>
      </c>
      <c r="D14" s="237">
        <v>4915634</v>
      </c>
      <c r="E14" s="237">
        <v>4801914</v>
      </c>
      <c r="F14" s="238">
        <v>-2.3134350523248912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1180802</v>
      </c>
      <c r="F17" s="238">
        <v>-8.8892969796482788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145241</v>
      </c>
      <c r="D19" s="237">
        <v>693130</v>
      </c>
      <c r="E19" s="237">
        <v>678608</v>
      </c>
      <c r="F19" s="238">
        <v>-2.0951336690087028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46810</v>
      </c>
      <c r="D23" s="237">
        <v>212365</v>
      </c>
      <c r="E23" s="237">
        <v>204322</v>
      </c>
      <c r="F23" s="238">
        <v>-3.7873472559037542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16638</v>
      </c>
      <c r="C28" s="237">
        <v>14880</v>
      </c>
      <c r="D28" s="237">
        <v>145070</v>
      </c>
      <c r="E28" s="237">
        <v>118021</v>
      </c>
      <c r="F28" s="238">
        <v>-18.645481491693658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296317</v>
      </c>
      <c r="F30" s="238">
        <v>40.054922201425512</v>
      </c>
    </row>
    <row r="31" spans="1:7" ht="15.6" customHeight="1">
      <c r="A31" s="236" t="s">
        <v>180</v>
      </c>
      <c r="B31" s="237">
        <v>404341</v>
      </c>
      <c r="C31" s="237">
        <v>200471</v>
      </c>
      <c r="D31" s="237">
        <v>1675801</v>
      </c>
      <c r="E31" s="237">
        <v>1414996</v>
      </c>
      <c r="F31" s="238">
        <v>-15.563005392645071</v>
      </c>
    </row>
    <row r="32" spans="1:7" ht="15.6" customHeight="1">
      <c r="A32" s="236" t="s">
        <v>181</v>
      </c>
      <c r="B32" s="237">
        <v>1435225</v>
      </c>
      <c r="C32" s="237">
        <v>1349704</v>
      </c>
      <c r="D32" s="237">
        <v>6109640</v>
      </c>
      <c r="E32" s="237">
        <v>6205162</v>
      </c>
      <c r="F32" s="238">
        <v>1.563463641065596</v>
      </c>
    </row>
    <row r="33" spans="1:6" ht="15.6" customHeight="1">
      <c r="A33" s="236" t="s">
        <v>182</v>
      </c>
      <c r="B33" s="237">
        <v>162013</v>
      </c>
      <c r="C33" s="237">
        <v>181356</v>
      </c>
      <c r="D33" s="237">
        <v>804525</v>
      </c>
      <c r="E33" s="237">
        <v>802072</v>
      </c>
      <c r="F33" s="238">
        <v>-0.30490040707249477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8394252</v>
      </c>
      <c r="C35" s="241">
        <f>SUM(C7:C34)</f>
        <v>7390726</v>
      </c>
      <c r="D35" s="241">
        <f>SUM(D7:D34)</f>
        <v>37855570</v>
      </c>
      <c r="E35" s="241">
        <f>SUM(E7:E34)</f>
        <v>36073448</v>
      </c>
      <c r="F35" s="242">
        <f>E35*100/D35-100</f>
        <v>-4.7076876665706067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E33BA-81A8-452C-B56B-2A0AA31BAA3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172603</v>
      </c>
      <c r="C7" s="237">
        <v>189067</v>
      </c>
      <c r="D7" s="237">
        <v>835914</v>
      </c>
      <c r="E7" s="237">
        <v>694922</v>
      </c>
      <c r="F7" s="238">
        <v>-16.866806872477309</v>
      </c>
      <c r="G7" s="6"/>
    </row>
    <row r="8" spans="1:14" s="33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54051</v>
      </c>
      <c r="D14" s="237">
        <v>207765</v>
      </c>
      <c r="E14" s="237">
        <v>148674</v>
      </c>
      <c r="F14" s="238">
        <v>-28.44126777849975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450512</v>
      </c>
      <c r="F17" s="238">
        <v>-21.772394117718559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13171</v>
      </c>
      <c r="C28" s="237">
        <v>59</v>
      </c>
      <c r="D28" s="237">
        <v>102857</v>
      </c>
      <c r="E28" s="237">
        <v>39525</v>
      </c>
      <c r="F28" s="238">
        <v>-61.572863295643472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31185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2224725</v>
      </c>
      <c r="C35" s="241">
        <f>SUM(C7:C34)</f>
        <v>1562557</v>
      </c>
      <c r="D35" s="241">
        <f>SUM(D7:D34)</f>
        <v>11045629</v>
      </c>
      <c r="E35" s="241">
        <f>SUM(E7:E34)</f>
        <v>8356766</v>
      </c>
      <c r="F35" s="242">
        <f>E35*100/D35-100</f>
        <v>-24.343231155056898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65A5-8F61-4D71-A75D-FA6EC357952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6"/>
    </row>
    <row r="8" spans="1:14" s="33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6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119691</v>
      </c>
      <c r="D14" s="237">
        <v>745277</v>
      </c>
      <c r="E14" s="237">
        <v>511528</v>
      </c>
      <c r="F14" s="238">
        <v>-31.364043167842301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179706</v>
      </c>
      <c r="F30" s="238">
        <v>41.953473675895573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87031</v>
      </c>
      <c r="D32" s="237">
        <v>276616</v>
      </c>
      <c r="E32" s="237">
        <v>274099</v>
      </c>
      <c r="F32" s="238">
        <v>-0.90992567313531925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1923234</v>
      </c>
      <c r="D35" s="241">
        <f>SUM(D7:D34)</f>
        <v>9033355</v>
      </c>
      <c r="E35" s="241">
        <f>SUM(E7:E34)</f>
        <v>8712927</v>
      </c>
      <c r="F35" s="242">
        <f>E35*100/D35-100</f>
        <v>-3.5471649237741616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F278C-5560-4BBD-9EDA-20BD8A1CC5C9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9CC09-AE97-4843-A03C-03FE3284185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184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6"/>
    </row>
    <row r="8" spans="1:14" s="33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47054</v>
      </c>
      <c r="F8" s="238">
        <v>81.528490413178503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201529</v>
      </c>
      <c r="F9" s="238">
        <v>26.110109884608651</v>
      </c>
      <c r="G9" s="6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498040</v>
      </c>
      <c r="D11" s="237">
        <v>2112678</v>
      </c>
      <c r="E11" s="237">
        <v>2387531</v>
      </c>
      <c r="F11" s="238">
        <v>13.00969669774571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795948</v>
      </c>
      <c r="D14" s="237">
        <v>3962592</v>
      </c>
      <c r="E14" s="237">
        <v>4141712</v>
      </c>
      <c r="F14" s="238">
        <v>4.5202735986949989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40998</v>
      </c>
      <c r="C19" s="237">
        <v>69123</v>
      </c>
      <c r="D19" s="237">
        <v>217331</v>
      </c>
      <c r="E19" s="237">
        <v>263923</v>
      </c>
      <c r="F19" s="238">
        <v>21.438266975258941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11421</v>
      </c>
      <c r="D23" s="237">
        <v>62827</v>
      </c>
      <c r="E23" s="237">
        <v>57041</v>
      </c>
      <c r="F23" s="238">
        <v>-9.2094163337418564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3467</v>
      </c>
      <c r="C28" s="237">
        <v>14821</v>
      </c>
      <c r="D28" s="237">
        <v>42213</v>
      </c>
      <c r="E28" s="237">
        <v>76125</v>
      </c>
      <c r="F28" s="238">
        <v>80.335441688579351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116611</v>
      </c>
      <c r="F30" s="238">
        <v>37.226543652988447</v>
      </c>
    </row>
    <row r="31" spans="1:8" ht="15.6" customHeight="1">
      <c r="A31" s="236" t="s">
        <v>180</v>
      </c>
      <c r="B31" s="237">
        <v>55807</v>
      </c>
      <c r="C31" s="237">
        <v>46060</v>
      </c>
      <c r="D31" s="237">
        <v>222821</v>
      </c>
      <c r="E31" s="237">
        <v>290778</v>
      </c>
      <c r="F31" s="238">
        <v>30.498471867552869</v>
      </c>
    </row>
    <row r="32" spans="1:8" ht="15.6" customHeight="1">
      <c r="A32" s="236" t="s">
        <v>181</v>
      </c>
      <c r="B32" s="237">
        <v>1331980</v>
      </c>
      <c r="C32" s="237">
        <v>1231488</v>
      </c>
      <c r="D32" s="237">
        <v>5742974</v>
      </c>
      <c r="E32" s="237">
        <v>5841929</v>
      </c>
      <c r="F32" s="238">
        <v>1.7230619536149729</v>
      </c>
    </row>
    <row r="33" spans="1:6" ht="15.6" customHeight="1">
      <c r="A33" s="236" t="s">
        <v>182</v>
      </c>
      <c r="B33" s="237">
        <v>162013</v>
      </c>
      <c r="C33" s="237">
        <v>181352</v>
      </c>
      <c r="D33" s="237">
        <v>804525</v>
      </c>
      <c r="E33" s="237">
        <v>802068</v>
      </c>
      <c r="F33" s="238">
        <v>-0.30539759485409951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3952891</v>
      </c>
      <c r="C35" s="241">
        <f>SUM(C7:C34)</f>
        <v>3904935</v>
      </c>
      <c r="D35" s="241">
        <f>SUM(D7:D34)</f>
        <v>17776586</v>
      </c>
      <c r="E35" s="241">
        <f>SUM(E7:E34)</f>
        <v>19003755</v>
      </c>
      <c r="F35" s="242">
        <f>E35*100/D35-100</f>
        <v>6.9032884041964024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D2FBF-978D-43E7-A3DD-F6EC5C7D5D0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E8BC-088B-46AD-A54F-222100CFEC78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0003-FF5C-4DCE-99B8-F9F68D6E2290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8650-E0FE-401E-B5C0-ECAB2A4BE6FE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3394E-C9AC-47B9-B97E-5D82ACDD078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98361-8E31-44A3-A7CF-EA8E1B8A8D43}">
  <sheetPr codeName="Hoja5">
    <pageSetUpPr fitToPage="1"/>
  </sheetPr>
  <dimension ref="A1:O62"/>
  <sheetViews>
    <sheetView topLeftCell="B1"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34" t="s">
        <v>184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7529242</v>
      </c>
      <c r="D9" s="184">
        <v>4593928</v>
      </c>
      <c r="E9" s="185">
        <v>-2935314</v>
      </c>
      <c r="F9" s="186">
        <v>-38.9855180641026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208055</v>
      </c>
      <c r="M9" s="185">
        <v>13480</v>
      </c>
      <c r="N9" s="186">
        <v>6.927919825260175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9712979</v>
      </c>
      <c r="D10" s="184">
        <v>10130894</v>
      </c>
      <c r="E10" s="185">
        <v>417915</v>
      </c>
      <c r="F10" s="186">
        <v>4.3026449454899449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7108629</v>
      </c>
      <c r="D11" s="184">
        <v>8579145</v>
      </c>
      <c r="E11" s="185">
        <v>1470516</v>
      </c>
      <c r="F11" s="186">
        <v>20.686351756435741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6668</v>
      </c>
      <c r="M11" s="185">
        <v>1314</v>
      </c>
      <c r="N11" s="186">
        <v>24.542398206948079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3505122</v>
      </c>
      <c r="D12" s="184">
        <v>2433296</v>
      </c>
      <c r="E12" s="185">
        <v>-1071826</v>
      </c>
      <c r="F12" s="186">
        <v>-30.57885003717416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154868</v>
      </c>
      <c r="M12" s="185">
        <v>-489</v>
      </c>
      <c r="N12" s="186">
        <v>-0.31475891012313179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1068665</v>
      </c>
      <c r="E13" s="185">
        <v>-120650</v>
      </c>
      <c r="F13" s="186">
        <v>-10.14449494036484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66351</v>
      </c>
      <c r="M13" s="185">
        <v>1486</v>
      </c>
      <c r="N13" s="186">
        <v>2.2909118939335542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130757</v>
      </c>
      <c r="M14" s="185">
        <v>1671</v>
      </c>
      <c r="N14" s="186">
        <v>1.294485846644875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6574751</v>
      </c>
      <c r="D15" s="184">
        <v>7542708</v>
      </c>
      <c r="E15" s="185">
        <v>967957</v>
      </c>
      <c r="F15" s="186">
        <v>14.7223370132192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1524537</v>
      </c>
      <c r="E16" s="185">
        <v>-267419</v>
      </c>
      <c r="F16" s="186">
        <v>-14.923301688211099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431236</v>
      </c>
      <c r="M16" s="185">
        <v>35863</v>
      </c>
      <c r="N16" s="186">
        <v>9.070675033449433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3297876</v>
      </c>
      <c r="I17" s="185">
        <v>1113593</v>
      </c>
      <c r="J17" s="186">
        <v>50.982084281203498</v>
      </c>
      <c r="K17" s="187">
        <v>12723</v>
      </c>
      <c r="L17" s="184">
        <v>42861</v>
      </c>
      <c r="M17" s="185">
        <v>30138</v>
      </c>
      <c r="N17" s="186">
        <v>236.87809478896489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849449</v>
      </c>
      <c r="M18" s="185">
        <v>-85733</v>
      </c>
      <c r="N18" s="186">
        <v>-9.1675203329405406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805383</v>
      </c>
      <c r="I19" s="185">
        <v>213491</v>
      </c>
      <c r="J19" s="186">
        <v>36.069249119771847</v>
      </c>
      <c r="K19" s="187">
        <v>919457</v>
      </c>
      <c r="L19" s="184">
        <v>533207</v>
      </c>
      <c r="M19" s="185">
        <v>-386250</v>
      </c>
      <c r="N19" s="186">
        <v>-42.008489793432418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7008152</v>
      </c>
      <c r="L20" s="184">
        <v>6389041</v>
      </c>
      <c r="M20" s="185">
        <v>-619111</v>
      </c>
      <c r="N20" s="186">
        <v>-8.8341548528057103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1579746</v>
      </c>
      <c r="M21" s="185">
        <v>-78043</v>
      </c>
      <c r="N21" s="186">
        <v>-4.7076557993809871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132003</v>
      </c>
      <c r="M22" s="185">
        <v>-22581</v>
      </c>
      <c r="N22" s="186">
        <v>-14.607591988821611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1246982</v>
      </c>
      <c r="M23" s="185">
        <v>-225788</v>
      </c>
      <c r="N23" s="186">
        <v>-15.33083916701182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233571</v>
      </c>
      <c r="I25" s="185">
        <v>-105078</v>
      </c>
      <c r="J25" s="186">
        <v>-31.02858712117856</v>
      </c>
      <c r="K25" s="187">
        <v>104027</v>
      </c>
      <c r="L25" s="184">
        <v>101641</v>
      </c>
      <c r="M25" s="185">
        <v>-2386</v>
      </c>
      <c r="N25" s="186">
        <v>-2.2936353062185759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119523</v>
      </c>
      <c r="E26" s="185">
        <v>-38111</v>
      </c>
      <c r="F26" s="186">
        <v>-24.176890772295319</v>
      </c>
      <c r="G26" s="187">
        <v>1325836</v>
      </c>
      <c r="H26" s="184">
        <v>1305339</v>
      </c>
      <c r="I26" s="185">
        <v>-20497</v>
      </c>
      <c r="J26" s="186">
        <v>-1.545967977939952</v>
      </c>
      <c r="K26" s="187">
        <v>963321</v>
      </c>
      <c r="L26" s="184">
        <v>1044811</v>
      </c>
      <c r="M26" s="185">
        <v>81490</v>
      </c>
      <c r="N26" s="186">
        <v>8.4592778523462044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9478664</v>
      </c>
      <c r="E27" s="185">
        <v>1702237</v>
      </c>
      <c r="F27" s="186">
        <v>21.889705902209329</v>
      </c>
      <c r="G27" s="187">
        <v>1121256</v>
      </c>
      <c r="H27" s="184">
        <v>1107933</v>
      </c>
      <c r="I27" s="185">
        <v>-13323</v>
      </c>
      <c r="J27" s="186">
        <v>-1.188221066375561</v>
      </c>
      <c r="K27" s="187">
        <v>10533754</v>
      </c>
      <c r="L27" s="184">
        <v>11136608</v>
      </c>
      <c r="M27" s="185">
        <v>602854</v>
      </c>
      <c r="N27" s="186">
        <v>5.7230689078176624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866650</v>
      </c>
      <c r="E28" s="185">
        <v>-46706</v>
      </c>
      <c r="F28" s="186">
        <v>-5.1136687118713837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53864</v>
      </c>
      <c r="M28" s="185">
        <v>-5190</v>
      </c>
      <c r="N28" s="186">
        <v>-8.7885663968571208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3035363</v>
      </c>
      <c r="I29" s="185">
        <v>44421</v>
      </c>
      <c r="J29" s="186">
        <v>1.4851842663615711</v>
      </c>
      <c r="K29" s="187">
        <v>498354</v>
      </c>
      <c r="L29" s="184">
        <v>560603</v>
      </c>
      <c r="M29" s="185">
        <v>62249</v>
      </c>
      <c r="N29" s="186">
        <v>12.49092010899882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851721</v>
      </c>
      <c r="H30" s="184">
        <v>436424</v>
      </c>
      <c r="I30" s="185">
        <v>-415297</v>
      </c>
      <c r="J30" s="186">
        <v>-48.759746442790536</v>
      </c>
      <c r="K30" s="187">
        <v>8043071</v>
      </c>
      <c r="L30" s="184">
        <v>7871465</v>
      </c>
      <c r="M30" s="185">
        <v>-171606</v>
      </c>
      <c r="N30" s="186">
        <v>-2.1335880287517028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6362338</v>
      </c>
      <c r="I31" s="185">
        <v>-1942605</v>
      </c>
      <c r="J31" s="186">
        <v>-23.390949221445599</v>
      </c>
      <c r="K31" s="187">
        <v>1188012</v>
      </c>
      <c r="L31" s="184">
        <v>1045352</v>
      </c>
      <c r="M31" s="185">
        <v>-142660</v>
      </c>
      <c r="N31" s="186">
        <v>-12.00829621249618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1223564</v>
      </c>
      <c r="I32" s="185">
        <v>-318378</v>
      </c>
      <c r="J32" s="186">
        <v>-20.64785835005468</v>
      </c>
      <c r="K32" s="187">
        <v>294967</v>
      </c>
      <c r="L32" s="184">
        <v>90656</v>
      </c>
      <c r="M32" s="185">
        <v>-204311</v>
      </c>
      <c r="N32" s="186">
        <v>-69.265714469754244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4602278</v>
      </c>
      <c r="M33" s="185">
        <v>-558163</v>
      </c>
      <c r="N33" s="186">
        <v>-10.81618799633597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3771517</v>
      </c>
      <c r="M34" s="185">
        <v>89904</v>
      </c>
      <c r="N34" s="186">
        <v>2.44197312428004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1518268</v>
      </c>
      <c r="M35" s="185">
        <v>96837</v>
      </c>
      <c r="N35" s="186">
        <v>6.8126416266424457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1757568</v>
      </c>
      <c r="M36" s="185">
        <v>798</v>
      </c>
      <c r="N36" s="186">
        <v>4.5424272955486338E-2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1885754</v>
      </c>
      <c r="E37" s="185">
        <v>-230970</v>
      </c>
      <c r="F37" s="186">
        <v>-10.911672943661999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1172338</v>
      </c>
      <c r="M37" s="185">
        <v>58533</v>
      </c>
      <c r="N37" s="186">
        <v>5.2552286980216536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62171</v>
      </c>
      <c r="I38" s="185">
        <v>-53185</v>
      </c>
      <c r="J38" s="186">
        <v>-46.105100731648108</v>
      </c>
      <c r="K38" s="187">
        <v>9486746</v>
      </c>
      <c r="L38" s="184">
        <v>8805601</v>
      </c>
      <c r="M38" s="185">
        <v>-681145</v>
      </c>
      <c r="N38" s="186">
        <v>-7.1799645526506159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1563464</v>
      </c>
      <c r="L39" s="184">
        <v>1596264</v>
      </c>
      <c r="M39" s="185">
        <v>32800</v>
      </c>
      <c r="N39" s="186">
        <v>2.0979056761140669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1896654</v>
      </c>
      <c r="I40" s="185">
        <v>121660</v>
      </c>
      <c r="J40" s="186">
        <v>6.8541076758569366</v>
      </c>
      <c r="K40" s="187">
        <v>1467542</v>
      </c>
      <c r="L40" s="184">
        <v>1982087</v>
      </c>
      <c r="M40" s="185">
        <v>514545</v>
      </c>
      <c r="N40" s="186">
        <v>35.061688183370563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265635</v>
      </c>
      <c r="I41" s="185">
        <v>38453</v>
      </c>
      <c r="J41" s="186">
        <v>16.92607688989445</v>
      </c>
      <c r="K41" s="187">
        <v>2183175</v>
      </c>
      <c r="L41" s="184">
        <v>2240065</v>
      </c>
      <c r="M41" s="185">
        <v>56890</v>
      </c>
      <c r="N41" s="186">
        <v>2.605837827934081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5086091</v>
      </c>
      <c r="L42" s="184">
        <v>4544308</v>
      </c>
      <c r="M42" s="185">
        <v>-541783</v>
      </c>
      <c r="N42" s="186">
        <v>-10.65224747256784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5840467</v>
      </c>
      <c r="L43" s="184">
        <v>5831763</v>
      </c>
      <c r="M43" s="185">
        <v>-8704</v>
      </c>
      <c r="N43" s="186">
        <v>-0.14902917865985901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1850</v>
      </c>
      <c r="E44" s="185">
        <v>1744</v>
      </c>
      <c r="F44" s="186">
        <v>1645.283018867925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11662781</v>
      </c>
      <c r="L44" s="184">
        <v>12808122</v>
      </c>
      <c r="M44" s="185">
        <v>1145341</v>
      </c>
      <c r="N44" s="186">
        <v>9.8204793522231171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4254420</v>
      </c>
      <c r="M45" s="185">
        <v>-183129</v>
      </c>
      <c r="N45" s="186">
        <v>-4.1268051349968147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12748640</v>
      </c>
      <c r="L46" s="184">
        <v>13000219</v>
      </c>
      <c r="M46" s="185">
        <v>251579</v>
      </c>
      <c r="N46" s="186">
        <v>1.973379121223914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15672250</v>
      </c>
      <c r="M47" s="185">
        <v>21713</v>
      </c>
      <c r="N47" s="186">
        <v>0.1387364535798383</v>
      </c>
      <c r="O47" s="152"/>
    </row>
    <row r="48" spans="1:15" ht="19.5" customHeight="1">
      <c r="A48" s="203" t="s">
        <v>162</v>
      </c>
      <c r="B48" s="203"/>
      <c r="C48" s="175">
        <f>SUM(C8:C47)</f>
        <v>76842161</v>
      </c>
      <c r="D48" s="175">
        <f>SUM(D8:D47)</f>
        <v>73456588</v>
      </c>
      <c r="E48" s="175">
        <f>D48-C48</f>
        <v>-3385573</v>
      </c>
      <c r="F48" s="176">
        <f t="shared" ref="F48" si="0">((D48*100/C48)-100)</f>
        <v>-4.4058794754613899</v>
      </c>
      <c r="G48" s="175">
        <f>SUM(G8:G47)</f>
        <v>35013188</v>
      </c>
      <c r="H48" s="175">
        <f>SUM(H8:H47)</f>
        <v>33403526</v>
      </c>
      <c r="I48" s="175">
        <f>H48-G48</f>
        <v>-1609662</v>
      </c>
      <c r="J48" s="176">
        <f t="shared" ref="J48" si="1">((H48*100/G48)-100)</f>
        <v>-4.5973020223122774</v>
      </c>
      <c r="K48" s="175">
        <f>SUM(K8:K47)</f>
        <v>118065001</v>
      </c>
      <c r="L48" s="175">
        <f>SUM(L8:L47)</f>
        <v>117269475</v>
      </c>
      <c r="M48" s="175">
        <f>L48-K48</f>
        <v>-795526</v>
      </c>
      <c r="N48" s="176">
        <f t="shared" ref="N48" si="2">((L48*100/K48)-100)</f>
        <v>-0.67380340766693791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2A151-EF6F-4EDC-A8DA-7BCAB040DC3D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1124859.442</v>
      </c>
      <c r="D7" s="189">
        <v>6292284.9620000003</v>
      </c>
      <c r="E7" s="189">
        <v>5516477.8380000005</v>
      </c>
      <c r="F7" s="190">
        <v>-12.3294976099336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1178778</v>
      </c>
      <c r="F8" s="190">
        <v>-11.671396132990109</v>
      </c>
      <c r="G8" s="6"/>
    </row>
    <row r="9" spans="1:27" ht="15.6" customHeight="1">
      <c r="A9" s="188" t="s">
        <v>8</v>
      </c>
      <c r="B9" s="189">
        <v>557367.23200000008</v>
      </c>
      <c r="C9" s="189">
        <v>694349.57700000005</v>
      </c>
      <c r="D9" s="189">
        <v>2208860.327</v>
      </c>
      <c r="E9" s="189">
        <v>2591905.554</v>
      </c>
      <c r="F9" s="190">
        <v>17.341305935818909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8877324.3550000004</v>
      </c>
      <c r="D11" s="189">
        <v>45201284.384000003</v>
      </c>
      <c r="E11" s="189">
        <v>42653893.408</v>
      </c>
      <c r="F11" s="190">
        <v>-5.6356606028250553</v>
      </c>
    </row>
    <row r="12" spans="1:27" ht="15.6" customHeight="1">
      <c r="A12" s="188" t="s">
        <v>6</v>
      </c>
      <c r="B12" s="189">
        <v>484326.30599999998</v>
      </c>
      <c r="C12" s="189">
        <v>377182.73700000002</v>
      </c>
      <c r="D12" s="189">
        <v>2049615.412</v>
      </c>
      <c r="E12" s="189">
        <v>2125439.6009999998</v>
      </c>
      <c r="F12" s="190">
        <v>3.6994349552636829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6189718.3360000001</v>
      </c>
      <c r="D14" s="189">
        <v>29280438.473999999</v>
      </c>
      <c r="E14" s="189">
        <v>28737542.960000001</v>
      </c>
      <c r="F14" s="190">
        <v>-1.854123579747863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7454832.358</v>
      </c>
      <c r="F17" s="190">
        <v>4.0883762854024326</v>
      </c>
      <c r="G17" s="2"/>
    </row>
    <row r="18" spans="1:7" ht="15.6" customHeight="1">
      <c r="A18" s="188" t="s">
        <v>147</v>
      </c>
      <c r="B18" s="189">
        <v>164934.90900000001</v>
      </c>
      <c r="C18" s="189">
        <v>204689</v>
      </c>
      <c r="D18" s="189">
        <v>666775.90899999999</v>
      </c>
      <c r="E18" s="189">
        <v>875396</v>
      </c>
      <c r="F18" s="190">
        <v>31.287886707376511</v>
      </c>
    </row>
    <row r="19" spans="1:7" ht="15.6" customHeight="1">
      <c r="A19" s="188" t="s">
        <v>143</v>
      </c>
      <c r="B19" s="189">
        <v>715802.69799999997</v>
      </c>
      <c r="C19" s="189">
        <v>643550.14800000004</v>
      </c>
      <c r="D19" s="189">
        <v>3042712.69</v>
      </c>
      <c r="E19" s="189">
        <v>2775949.3</v>
      </c>
      <c r="F19" s="190">
        <v>-8.7672881792858277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14905671.1</v>
      </c>
      <c r="F22" s="190">
        <v>14.89578542215418</v>
      </c>
    </row>
    <row r="23" spans="1:7" ht="15.6" customHeight="1">
      <c r="A23" s="188" t="s">
        <v>165</v>
      </c>
      <c r="B23" s="189">
        <v>488144.21</v>
      </c>
      <c r="C23" s="189">
        <v>514520.647</v>
      </c>
      <c r="D23" s="189">
        <v>1798480.3929999999</v>
      </c>
      <c r="E23" s="189">
        <v>2245399.5750000002</v>
      </c>
      <c r="F23" s="190">
        <v>24.849822313297821</v>
      </c>
    </row>
    <row r="24" spans="1:7" ht="15.6" customHeight="1">
      <c r="A24" s="188" t="s">
        <v>141</v>
      </c>
      <c r="B24" s="189">
        <v>260491.592</v>
      </c>
      <c r="C24" s="189">
        <v>229255.18900000001</v>
      </c>
      <c r="D24" s="189">
        <v>1055136.737</v>
      </c>
      <c r="E24" s="189">
        <v>978102.174</v>
      </c>
      <c r="F24" s="190">
        <v>-7.3009080528299251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292355.44699999999</v>
      </c>
      <c r="D27" s="189">
        <v>1406714.9550000001</v>
      </c>
      <c r="E27" s="189">
        <v>1425657.656</v>
      </c>
      <c r="F27" s="190">
        <v>1.3465912857946309</v>
      </c>
    </row>
    <row r="28" spans="1:7" ht="15.6" customHeight="1">
      <c r="A28" s="188" t="s">
        <v>177</v>
      </c>
      <c r="B28" s="189">
        <v>1179177.064</v>
      </c>
      <c r="C28" s="189">
        <v>1173824.9750000001</v>
      </c>
      <c r="D28" s="189">
        <v>5938212.2649999997</v>
      </c>
      <c r="E28" s="189">
        <v>6194628.5060000001</v>
      </c>
      <c r="F28" s="190">
        <v>4.31807132445104</v>
      </c>
    </row>
    <row r="29" spans="1:7" ht="15.6" customHeight="1">
      <c r="A29" s="188" t="s">
        <v>178</v>
      </c>
      <c r="B29" s="189">
        <v>626547.80000000005</v>
      </c>
      <c r="C29" s="189">
        <v>633745.68200000003</v>
      </c>
      <c r="D29" s="189">
        <v>3057270.2650000001</v>
      </c>
      <c r="E29" s="189">
        <v>2906953.0129999998</v>
      </c>
      <c r="F29" s="190">
        <v>-4.916714551567452</v>
      </c>
    </row>
    <row r="30" spans="1:7" ht="15.6" customHeight="1">
      <c r="A30" s="188" t="s">
        <v>179</v>
      </c>
      <c r="B30" s="189">
        <v>362427</v>
      </c>
      <c r="C30" s="189">
        <v>344962</v>
      </c>
      <c r="D30" s="189">
        <v>1763727</v>
      </c>
      <c r="E30" s="189">
        <v>1785079</v>
      </c>
      <c r="F30" s="190">
        <v>1.2106181965803131</v>
      </c>
    </row>
    <row r="31" spans="1:7" ht="15.6" customHeight="1">
      <c r="A31" s="188" t="s">
        <v>180</v>
      </c>
      <c r="B31" s="189">
        <v>2855573.8760000002</v>
      </c>
      <c r="C31" s="189">
        <v>2061858.7409999999</v>
      </c>
      <c r="D31" s="189">
        <v>13487443.997</v>
      </c>
      <c r="E31" s="189">
        <v>12005483.165999999</v>
      </c>
      <c r="F31" s="190">
        <v>-10.98770702091241</v>
      </c>
    </row>
    <row r="32" spans="1:7" ht="15.6" customHeight="1">
      <c r="A32" s="188" t="s">
        <v>181</v>
      </c>
      <c r="B32" s="189">
        <v>7768165.5599999996</v>
      </c>
      <c r="C32" s="189">
        <v>7508298.8540000003</v>
      </c>
      <c r="D32" s="189">
        <v>34179482.659000002</v>
      </c>
      <c r="E32" s="189">
        <v>33960127.354999997</v>
      </c>
      <c r="F32" s="190">
        <v>-0.64177479275636529</v>
      </c>
    </row>
    <row r="33" spans="1:6" ht="15.6" customHeight="1">
      <c r="A33" s="188" t="s">
        <v>182</v>
      </c>
      <c r="B33" s="189">
        <v>456299.92099999997</v>
      </c>
      <c r="C33" s="189">
        <v>509105.90100000001</v>
      </c>
      <c r="D33" s="189">
        <v>2169485.9070000001</v>
      </c>
      <c r="E33" s="189">
        <v>2204616</v>
      </c>
      <c r="F33" s="190">
        <v>1.6192819177414459</v>
      </c>
    </row>
    <row r="34" spans="1:6" ht="15.6" customHeight="1">
      <c r="A34" s="188" t="s">
        <v>183</v>
      </c>
      <c r="B34" s="189">
        <v>130214</v>
      </c>
      <c r="C34" s="189">
        <v>119353</v>
      </c>
      <c r="D34" s="189">
        <v>613696</v>
      </c>
      <c r="E34" s="189">
        <v>602941</v>
      </c>
      <c r="F34" s="190">
        <v>-1.7524963499843551</v>
      </c>
    </row>
    <row r="35" spans="1:6" ht="15.6" customHeight="1">
      <c r="A35" s="179" t="s">
        <v>153</v>
      </c>
      <c r="B35" s="178">
        <f>SUM(B7:B34)</f>
        <v>51164383.699999996</v>
      </c>
      <c r="C35" s="77">
        <f>SUM(C7:C34)</f>
        <v>47782506.052000009</v>
      </c>
      <c r="D35" s="76">
        <f>SUM(D7:D34)</f>
        <v>236488935.54200003</v>
      </c>
      <c r="E35" s="78">
        <f>SUM(E7:E34)</f>
        <v>230252455.29699996</v>
      </c>
      <c r="F35" s="177">
        <f>E35*100/D35-100</f>
        <v>-2.6371129079281843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749C-D9A2-468B-B1BD-362EB18E6045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1119700</v>
      </c>
      <c r="D7" s="189">
        <v>6267229</v>
      </c>
      <c r="E7" s="189">
        <v>5485880</v>
      </c>
      <c r="F7" s="190">
        <v>-12.46721637265847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1174402</v>
      </c>
      <c r="F8" s="190">
        <v>-11.34762105701779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2564180</v>
      </c>
      <c r="F9" s="190">
        <v>17.733216159356601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8385092</v>
      </c>
      <c r="D11" s="189">
        <v>42169001</v>
      </c>
      <c r="E11" s="189">
        <v>40085306</v>
      </c>
      <c r="F11" s="190">
        <v>-4.9412956213973436</v>
      </c>
    </row>
    <row r="12" spans="1:14" ht="15.6" customHeight="1">
      <c r="A12" s="188" t="s">
        <v>6</v>
      </c>
      <c r="B12" s="189">
        <v>470624</v>
      </c>
      <c r="C12" s="189">
        <v>364068</v>
      </c>
      <c r="D12" s="189">
        <v>1999716</v>
      </c>
      <c r="E12" s="189">
        <v>2074758</v>
      </c>
      <c r="F12" s="190">
        <v>3.752632873868095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6042791</v>
      </c>
      <c r="D14" s="189">
        <v>28611629</v>
      </c>
      <c r="E14" s="189">
        <v>28074432</v>
      </c>
      <c r="F14" s="190">
        <v>-1.8775477621354639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7446321</v>
      </c>
      <c r="F17" s="190">
        <v>4.1599663613901328</v>
      </c>
      <c r="G17" s="2"/>
    </row>
    <row r="18" spans="1:7" ht="15.6" customHeight="1">
      <c r="A18" s="188" t="s">
        <v>147</v>
      </c>
      <c r="B18" s="189">
        <v>121257</v>
      </c>
      <c r="C18" s="189">
        <v>129492</v>
      </c>
      <c r="D18" s="189">
        <v>467054</v>
      </c>
      <c r="E18" s="189">
        <v>562387</v>
      </c>
      <c r="F18" s="190">
        <v>20.411558406522591</v>
      </c>
    </row>
    <row r="19" spans="1:7" ht="15.6" customHeight="1">
      <c r="A19" s="188" t="s">
        <v>143</v>
      </c>
      <c r="B19" s="189">
        <v>714298</v>
      </c>
      <c r="C19" s="189">
        <v>637315</v>
      </c>
      <c r="D19" s="189">
        <v>3037120</v>
      </c>
      <c r="E19" s="189">
        <v>2765119</v>
      </c>
      <c r="F19" s="190">
        <v>-8.9558858392160943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13620268</v>
      </c>
      <c r="F22" s="190">
        <v>16.41608924168975</v>
      </c>
    </row>
    <row r="23" spans="1:7" ht="15.6" customHeight="1">
      <c r="A23" s="188" t="s">
        <v>165</v>
      </c>
      <c r="B23" s="189">
        <v>482410</v>
      </c>
      <c r="C23" s="189">
        <v>509330</v>
      </c>
      <c r="D23" s="189">
        <v>1767628</v>
      </c>
      <c r="E23" s="189">
        <v>2217608</v>
      </c>
      <c r="F23" s="190">
        <v>25.456713742936859</v>
      </c>
    </row>
    <row r="24" spans="1:7" ht="15.6" customHeight="1">
      <c r="A24" s="188" t="s">
        <v>141</v>
      </c>
      <c r="B24" s="189">
        <v>257393</v>
      </c>
      <c r="C24" s="189">
        <v>225782</v>
      </c>
      <c r="D24" s="189">
        <v>1043667</v>
      </c>
      <c r="E24" s="189">
        <v>966157</v>
      </c>
      <c r="F24" s="190">
        <v>-7.4266983626003338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288555</v>
      </c>
      <c r="D27" s="189">
        <v>1386272</v>
      </c>
      <c r="E27" s="189">
        <v>1401736</v>
      </c>
      <c r="F27" s="190">
        <v>1.115509798942782</v>
      </c>
    </row>
    <row r="28" spans="1:7" ht="15.6" customHeight="1">
      <c r="A28" s="188" t="s">
        <v>177</v>
      </c>
      <c r="B28" s="189">
        <v>1123570</v>
      </c>
      <c r="C28" s="189">
        <v>1111899</v>
      </c>
      <c r="D28" s="189">
        <v>5530532</v>
      </c>
      <c r="E28" s="189">
        <v>5840808</v>
      </c>
      <c r="F28" s="190">
        <v>5.6102378577684817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2883104</v>
      </c>
      <c r="F29" s="190">
        <v>-4.9098143516026624</v>
      </c>
    </row>
    <row r="30" spans="1:7" ht="15.6" customHeight="1">
      <c r="A30" s="188" t="s">
        <v>179</v>
      </c>
      <c r="B30" s="189">
        <v>359972</v>
      </c>
      <c r="C30" s="189">
        <v>341482</v>
      </c>
      <c r="D30" s="189">
        <v>1750429</v>
      </c>
      <c r="E30" s="189">
        <v>1769063</v>
      </c>
      <c r="F30" s="190">
        <v>1.0645390358592119</v>
      </c>
    </row>
    <row r="31" spans="1:7" ht="15.6" customHeight="1">
      <c r="A31" s="188" t="s">
        <v>180</v>
      </c>
      <c r="B31" s="189">
        <v>2795435</v>
      </c>
      <c r="C31" s="189">
        <v>2051665</v>
      </c>
      <c r="D31" s="189">
        <v>13388301</v>
      </c>
      <c r="E31" s="189">
        <v>11893251</v>
      </c>
      <c r="F31" s="190">
        <v>-11.166838869248609</v>
      </c>
    </row>
    <row r="32" spans="1:7" ht="15.6" customHeight="1">
      <c r="A32" s="188" t="s">
        <v>181</v>
      </c>
      <c r="B32" s="189">
        <v>7721620</v>
      </c>
      <c r="C32" s="189">
        <v>7461846</v>
      </c>
      <c r="D32" s="189">
        <v>33922240</v>
      </c>
      <c r="E32" s="189">
        <v>33752094</v>
      </c>
      <c r="F32" s="190">
        <v>-0.50157654683181363</v>
      </c>
    </row>
    <row r="33" spans="1:6" ht="15.6" customHeight="1">
      <c r="A33" s="188" t="s">
        <v>182</v>
      </c>
      <c r="B33" s="189">
        <v>437530</v>
      </c>
      <c r="C33" s="189">
        <v>501095</v>
      </c>
      <c r="D33" s="189">
        <v>2107373</v>
      </c>
      <c r="E33" s="189">
        <v>2150812</v>
      </c>
      <c r="F33" s="190">
        <v>2.061286729971386</v>
      </c>
    </row>
    <row r="34" spans="1:6" ht="15.6" customHeight="1">
      <c r="A34" s="188" t="s">
        <v>183</v>
      </c>
      <c r="B34" s="189">
        <v>129481</v>
      </c>
      <c r="C34" s="189">
        <v>119168</v>
      </c>
      <c r="D34" s="189">
        <v>609518</v>
      </c>
      <c r="E34" s="189">
        <v>600323</v>
      </c>
      <c r="F34" s="190">
        <v>-1.5085690660489059</v>
      </c>
    </row>
    <row r="35" spans="1:6" ht="15.6" customHeight="1">
      <c r="A35" s="156" t="s">
        <v>153</v>
      </c>
      <c r="B35" s="178">
        <f>SUM(B7:B34)</f>
        <v>49812093</v>
      </c>
      <c r="C35" s="178">
        <f>SUM(C7:C34)</f>
        <v>46570764</v>
      </c>
      <c r="D35" s="76">
        <f>SUM(D7:D34)</f>
        <v>229920350</v>
      </c>
      <c r="E35" s="78">
        <f>SUM(E7:E34)</f>
        <v>224129589</v>
      </c>
      <c r="F35" s="140">
        <f>E35*100/D35-100</f>
        <v>-2.5185943740952013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00163-5405-4042-80C4-46CC1FFAF1D3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815494</v>
      </c>
      <c r="D7" s="189">
        <v>4268301</v>
      </c>
      <c r="E7" s="189">
        <v>3783588</v>
      </c>
      <c r="F7" s="190">
        <v>-11.35611101466368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2230574</v>
      </c>
      <c r="D11" s="189">
        <v>12433979</v>
      </c>
      <c r="E11" s="189">
        <v>11869389</v>
      </c>
      <c r="F11" s="190">
        <v>-4.5407025377797368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359676</v>
      </c>
      <c r="F12" s="190">
        <v>25.732263646374079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1787385</v>
      </c>
      <c r="D14" s="189">
        <v>5410828</v>
      </c>
      <c r="E14" s="189">
        <v>6691072</v>
      </c>
      <c r="F14" s="190">
        <v>23.66077798074528</v>
      </c>
    </row>
    <row r="15" spans="1:14" ht="15.6" customHeight="1">
      <c r="A15" s="188" t="s">
        <v>145</v>
      </c>
      <c r="B15" s="189">
        <v>2072136</v>
      </c>
      <c r="C15" s="189">
        <v>1190443</v>
      </c>
      <c r="D15" s="189">
        <v>9684411</v>
      </c>
      <c r="E15" s="189">
        <v>8017265</v>
      </c>
      <c r="F15" s="190">
        <v>-17.21473820142495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3869114</v>
      </c>
      <c r="F17" s="190">
        <v>4.4576649796625389</v>
      </c>
      <c r="G17" s="2"/>
    </row>
    <row r="18" spans="1:7" ht="15.6" customHeight="1">
      <c r="A18" s="188" t="s">
        <v>147</v>
      </c>
      <c r="B18" s="189">
        <v>62311</v>
      </c>
      <c r="C18" s="189">
        <v>76646</v>
      </c>
      <c r="D18" s="189">
        <v>222967</v>
      </c>
      <c r="E18" s="189">
        <v>292597</v>
      </c>
      <c r="F18" s="190">
        <v>31.228836554288311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4521858</v>
      </c>
      <c r="F22" s="190">
        <v>35.845012856412843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40364</v>
      </c>
      <c r="F23" s="190">
        <v>-21.250195099110339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307693</v>
      </c>
      <c r="C28" s="189">
        <v>276698</v>
      </c>
      <c r="D28" s="189">
        <v>1719057</v>
      </c>
      <c r="E28" s="189">
        <v>1471326</v>
      </c>
      <c r="F28" s="190">
        <v>-14.41086595732428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52412</v>
      </c>
      <c r="D30" s="189">
        <v>266018</v>
      </c>
      <c r="E30" s="189">
        <v>190885</v>
      </c>
      <c r="F30" s="190">
        <v>-28.243577502274281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7707380</v>
      </c>
      <c r="F31" s="190">
        <v>-12.096858167911479</v>
      </c>
    </row>
    <row r="32" spans="1:7" ht="15.6" customHeight="1">
      <c r="A32" s="188" t="s">
        <v>181</v>
      </c>
      <c r="B32" s="189">
        <v>197616</v>
      </c>
      <c r="C32" s="189">
        <v>364563</v>
      </c>
      <c r="D32" s="189">
        <v>1447905</v>
      </c>
      <c r="E32" s="189">
        <v>1596498</v>
      </c>
      <c r="F32" s="190">
        <v>10.262620821117411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6439</v>
      </c>
      <c r="F33" s="190">
        <v>-57.073333333333331</v>
      </c>
    </row>
    <row r="34" spans="1:6" ht="15.6" customHeight="1">
      <c r="A34" s="188" t="s">
        <v>183</v>
      </c>
      <c r="B34" s="189">
        <v>23817</v>
      </c>
      <c r="C34" s="189">
        <v>28118</v>
      </c>
      <c r="D34" s="189">
        <v>127620</v>
      </c>
      <c r="E34" s="189">
        <v>139638</v>
      </c>
      <c r="F34" s="190">
        <v>9.417019275975548</v>
      </c>
    </row>
    <row r="35" spans="1:6" ht="15.6" customHeight="1">
      <c r="A35" s="156" t="s">
        <v>153</v>
      </c>
      <c r="B35" s="76">
        <f>SUM(B7:B34)</f>
        <v>15980280</v>
      </c>
      <c r="C35" s="77">
        <f>SUM(C7:C34)</f>
        <v>14761689</v>
      </c>
      <c r="D35" s="76">
        <f>SUM(D7:D34)</f>
        <v>76842161</v>
      </c>
      <c r="E35" s="78">
        <f>SUM(E7:E34)</f>
        <v>73456588</v>
      </c>
      <c r="F35" s="140">
        <f>E35*100/D35-100</f>
        <v>-4.4058794754613899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3B2B2-8DE3-43A2-A3D7-B93700F92524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34" t="s">
        <v>184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273858</v>
      </c>
      <c r="D7" s="189">
        <v>1773822</v>
      </c>
      <c r="E7" s="189">
        <v>1549752</v>
      </c>
      <c r="F7" s="190">
        <v>-12.63204537997612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33742</v>
      </c>
      <c r="D11" s="189">
        <v>70158</v>
      </c>
      <c r="E11" s="189">
        <v>155262</v>
      </c>
      <c r="F11" s="190">
        <v>121.3033438809544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668018</v>
      </c>
      <c r="F12" s="190">
        <v>-12.34820443311942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260309</v>
      </c>
      <c r="D14" s="189">
        <v>1841971</v>
      </c>
      <c r="E14" s="189">
        <v>1495770</v>
      </c>
      <c r="F14" s="190">
        <v>-18.79513846852095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1352784</v>
      </c>
      <c r="F19" s="190">
        <v>-22.06181433116285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108657</v>
      </c>
      <c r="D24" s="189">
        <v>576740</v>
      </c>
      <c r="E24" s="189">
        <v>489564</v>
      </c>
      <c r="F24" s="190">
        <v>-15.11530325623332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33533</v>
      </c>
      <c r="D28" s="189">
        <v>127676</v>
      </c>
      <c r="E28" s="189">
        <v>164324</v>
      </c>
      <c r="F28" s="190">
        <v>28.703906763996368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1234074</v>
      </c>
      <c r="F29" s="190">
        <v>-13.22067699283375</v>
      </c>
    </row>
    <row r="30" spans="1:7" ht="15.6" customHeight="1">
      <c r="A30" s="188" t="s">
        <v>179</v>
      </c>
      <c r="B30" s="189">
        <v>151001</v>
      </c>
      <c r="C30" s="189">
        <v>151030</v>
      </c>
      <c r="D30" s="189">
        <v>771563</v>
      </c>
      <c r="E30" s="189">
        <v>870134</v>
      </c>
      <c r="F30" s="190">
        <v>12.77549597375716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231263</v>
      </c>
      <c r="D32" s="189">
        <v>1145061</v>
      </c>
      <c r="E32" s="189">
        <v>1076187</v>
      </c>
      <c r="F32" s="190">
        <v>-6.0148760633712897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6461339</v>
      </c>
      <c r="D35" s="76">
        <f>SUM(D7:D34)</f>
        <v>35013188</v>
      </c>
      <c r="E35" s="78">
        <f>SUM(E7:E34)</f>
        <v>33403526</v>
      </c>
      <c r="F35" s="140">
        <f>E35*100/D35-100</f>
        <v>-4.5973020223122774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2025-10-03T07:36:25Z</dcterms:modified>
  <cp:category/>
</cp:coreProperties>
</file>