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8A57529-9438-44B7-8147-0C3A5C117565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 l="1"/>
  <c r="F35" i="31" s="1"/>
  <c r="D35" i="31"/>
  <c r="C35" i="31"/>
  <c r="B35" i="31"/>
  <c r="E35" i="30"/>
  <c r="F35" i="30" s="1"/>
  <c r="D35" i="30"/>
  <c r="C35" i="30"/>
  <c r="B35" i="30"/>
  <c r="E35" i="29"/>
  <c r="F35" i="29" s="1"/>
  <c r="D35" i="29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F35" i="26"/>
  <c r="E35" i="26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E35" i="19"/>
  <c r="F35" i="19" s="1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K48" i="40"/>
  <c r="N48" i="40" s="1"/>
  <c r="J48" i="40"/>
  <c r="H48" i="40"/>
  <c r="I48" i="40" s="1"/>
  <c r="G48" i="40"/>
  <c r="D48" i="40"/>
  <c r="F48" i="40" s="1"/>
  <c r="C48" i="40"/>
  <c r="M48" i="39"/>
  <c r="L48" i="39"/>
  <c r="K48" i="39"/>
  <c r="N48" i="39" s="1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3" i="6" a="1"/>
  <c r="I33" i="6" s="1"/>
  <c r="D32" i="6" a="1"/>
  <c r="I32" i="6" s="1"/>
  <c r="D31" i="6" a="1"/>
  <c r="I31" i="6" s="1"/>
  <c r="D30" i="6" a="1"/>
  <c r="I30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D16" i="6" a="1"/>
  <c r="I16" i="6" s="1"/>
  <c r="D15" i="6" a="1"/>
  <c r="I15" i="6" s="1"/>
  <c r="D14" i="6" a="1"/>
  <c r="I14" i="6" s="1"/>
  <c r="D13" i="6" a="1"/>
  <c r="G17" i="6" s="1"/>
  <c r="G12" i="6"/>
  <c r="G18" i="6" s="1"/>
  <c r="D10" i="6" a="1"/>
  <c r="I10" i="6" s="1"/>
  <c r="D9" i="6" a="1"/>
  <c r="H9" i="6" s="1"/>
  <c r="D8" i="6" a="1"/>
  <c r="I8" i="6" s="1"/>
  <c r="D7" i="6" a="1"/>
  <c r="E12" i="6" s="1"/>
  <c r="E18" i="6" l="1"/>
  <c r="I17" i="6"/>
  <c r="H17" i="6"/>
  <c r="I9" i="6"/>
  <c r="D7" i="6"/>
  <c r="D10" i="6"/>
  <c r="F12" i="6"/>
  <c r="D15" i="6"/>
  <c r="D21" i="6"/>
  <c r="D24" i="6"/>
  <c r="D27" i="6"/>
  <c r="D30" i="6"/>
  <c r="D33" i="6"/>
  <c r="E48" i="39"/>
  <c r="E48" i="40"/>
  <c r="H7" i="6"/>
  <c r="H10" i="6"/>
  <c r="H12" i="6"/>
  <c r="H15" i="6"/>
  <c r="H21" i="6"/>
  <c r="H24" i="6"/>
  <c r="H27" i="6"/>
  <c r="H30" i="6"/>
  <c r="H33" i="6"/>
  <c r="I7" i="6"/>
  <c r="I12" i="6"/>
  <c r="D8" i="6"/>
  <c r="D13" i="6"/>
  <c r="D16" i="6"/>
  <c r="D22" i="6"/>
  <c r="D25" i="6"/>
  <c r="D28" i="6"/>
  <c r="D31" i="6"/>
  <c r="D34" i="6"/>
  <c r="H13" i="6"/>
  <c r="H31" i="6"/>
  <c r="H8" i="6"/>
  <c r="F11" i="6"/>
  <c r="H16" i="6"/>
  <c r="H22" i="6"/>
  <c r="H25" i="6"/>
  <c r="H28" i="6"/>
  <c r="H34" i="6"/>
  <c r="G11" i="6"/>
  <c r="I13" i="6"/>
  <c r="E11" i="6"/>
  <c r="D9" i="6"/>
  <c r="D11" i="6" s="1"/>
  <c r="D14" i="6"/>
  <c r="D20" i="6"/>
  <c r="D23" i="6"/>
  <c r="D26" i="6"/>
  <c r="D29" i="6"/>
  <c r="D32" i="6"/>
  <c r="D35" i="6"/>
  <c r="H14" i="6"/>
  <c r="F17" i="6"/>
  <c r="H20" i="6"/>
  <c r="H23" i="6"/>
  <c r="H26" i="6"/>
  <c r="H29" i="6"/>
  <c r="H32" i="6"/>
  <c r="H35" i="6"/>
  <c r="E17" i="6"/>
  <c r="I11" i="6" l="1"/>
  <c r="H11" i="6"/>
  <c r="F18" i="6"/>
  <c r="D17" i="6"/>
  <c r="D12" i="6"/>
  <c r="D18" i="6" s="1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<sst xmlns="http://schemas.openxmlformats.org/spreadsheetml/2006/main" count="1926" uniqueCount="242">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</sst>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6C089609-46B1-4579-8941-AB13FBCC3D54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16433564.956</c:v>
                </c:pt>
                <c:pt idx="5">
                  <c:v>896907.41599999997</c:v>
                </c:pt>
                <c:pt idx="6">
                  <c:v>2512427.1120000002</c:v>
                </c:pt>
                <c:pt idx="7">
                  <c:v>10106449.668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745026.96900000004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543738.30900000001</c:v>
                </c:pt>
                <c:pt idx="21">
                  <c:v>2542473.605</c:v>
                </c:pt>
                <c:pt idx="22">
                  <c:v>1003759.31</c:v>
                </c:pt>
                <c:pt idx="23">
                  <c:v>708665</c:v>
                </c:pt>
                <c:pt idx="24">
                  <c:v>4901604.233</c:v>
                </c:pt>
                <c:pt idx="25">
                  <c:v>12492675.057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2257670.4939999999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552873"/>
        <c:axId val="41196459"/>
      </c:barChart>
      <c:catAx>
        <c:axId val="27552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96459"/>
        <c:crosses val="autoZero"/>
        <c:auto val="1"/>
        <c:lblAlgn val="ctr"/>
        <c:lblOffset val="100"/>
        <c:noMultiLvlLbl val="0"/>
      </c:catAx>
      <c:valAx>
        <c:axId val="411964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5287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9846"/>
        <c:axId val="5434992"/>
      </c:barChart>
      <c:catAx>
        <c:axId val="52998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4992"/>
        <c:crosses val="autoZero"/>
        <c:auto val="1"/>
        <c:lblAlgn val="ctr"/>
        <c:lblOffset val="100"/>
        <c:noMultiLvlLbl val="0"/>
      </c:catAx>
      <c:valAx>
        <c:axId val="54349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98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9890371</c:v>
                </c:pt>
                <c:pt idx="5">
                  <c:v>146591</c:v>
                </c:pt>
                <c:pt idx="6">
                  <c:v>2321</c:v>
                </c:pt>
                <c:pt idx="7">
                  <c:v>3614713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410297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273146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56420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123539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1269"/>
        <c:axId val="11818222"/>
      </c:barChart>
      <c:catAx>
        <c:axId val="15841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8222"/>
        <c:crosses val="autoZero"/>
        <c:auto val="1"/>
        <c:lblAlgn val="ctr"/>
        <c:lblOffset val="100"/>
        <c:noMultiLvlLbl val="0"/>
      </c:catAx>
      <c:valAx>
        <c:axId val="118182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41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7330556</c:v>
                </c:pt>
                <c:pt idx="5">
                  <c:v>33663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400212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269198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37979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176611"/>
        <c:axId val="40522943"/>
      </c:barChart>
      <c:catAx>
        <c:axId val="571766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2943"/>
        <c:crosses val="autoZero"/>
        <c:auto val="1"/>
        <c:lblAlgn val="ctr"/>
        <c:lblOffset val="100"/>
        <c:noMultiLvlLbl val="0"/>
      </c:catAx>
      <c:valAx>
        <c:axId val="405229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766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2254839</c:v>
                </c:pt>
                <c:pt idx="5">
                  <c:v>165204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805611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805313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687154"/>
        <c:axId val="12725849"/>
      </c:barChart>
      <c:catAx>
        <c:axId val="576871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5849"/>
        <c:crosses val="autoZero"/>
        <c:auto val="1"/>
        <c:lblAlgn val="ctr"/>
        <c:lblOffset val="100"/>
        <c:noMultiLvlLbl val="0"/>
      </c:catAx>
      <c:valAx>
        <c:axId val="127258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871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93146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32834"/>
        <c:axId val="35395290"/>
      </c:barChart>
      <c:catAx>
        <c:axId val="135328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95290"/>
        <c:crosses val="autoZero"/>
        <c:auto val="1"/>
        <c:lblAlgn val="ctr"/>
        <c:lblOffset val="100"/>
        <c:noMultiLvlLbl val="0"/>
      </c:catAx>
      <c:valAx>
        <c:axId val="353952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328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691198</c:v>
                </c:pt>
                <c:pt idx="5">
                  <c:v>35411.75</c:v>
                </c:pt>
                <c:pt idx="6">
                  <c:v>12244</c:v>
                </c:pt>
                <c:pt idx="7">
                  <c:v>599105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04234"/>
        <c:axId val="5400573"/>
      </c:barChart>
      <c:catAx>
        <c:axId val="419042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0573"/>
        <c:crosses val="autoZero"/>
        <c:auto val="1"/>
        <c:lblAlgn val="ctr"/>
        <c:lblOffset val="100"/>
        <c:noMultiLvlLbl val="0"/>
      </c:catAx>
      <c:valAx>
        <c:axId val="54005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042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596380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37521.25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58530"/>
        <c:axId val="64669984"/>
      </c:barChart>
      <c:catAx>
        <c:axId val="339585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69984"/>
        <c:crosses val="autoZero"/>
        <c:auto val="1"/>
        <c:lblAlgn val="ctr"/>
        <c:lblOffset val="100"/>
        <c:noMultiLvlLbl val="0"/>
      </c:catAx>
      <c:valAx>
        <c:axId val="646699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585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747002"/>
        <c:axId val="63906467"/>
      </c:barChart>
      <c:catAx>
        <c:axId val="217470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06467"/>
        <c:crosses val="autoZero"/>
        <c:auto val="1"/>
        <c:lblAlgn val="ctr"/>
        <c:lblOffset val="100"/>
        <c:noMultiLvlLbl val="0"/>
      </c:catAx>
      <c:valAx>
        <c:axId val="639064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70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94818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2471.5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37890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50913"/>
        <c:axId val="4798738"/>
      </c:barChart>
      <c:catAx>
        <c:axId val="21850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8738"/>
        <c:crosses val="autoZero"/>
        <c:auto val="1"/>
        <c:lblAlgn val="ctr"/>
        <c:lblOffset val="100"/>
        <c:noMultiLvlLbl val="0"/>
      </c:catAx>
      <c:valAx>
        <c:axId val="4798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50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243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90989"/>
        <c:axId val="9073266"/>
      </c:barChart>
      <c:catAx>
        <c:axId val="131909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3266"/>
        <c:crosses val="autoZero"/>
        <c:auto val="1"/>
        <c:lblAlgn val="ctr"/>
        <c:lblOffset val="100"/>
        <c:noMultiLvlLbl val="0"/>
      </c:catAx>
      <c:valAx>
        <c:axId val="90732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09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15341193</c:v>
                </c:pt>
                <c:pt idx="5">
                  <c:v>880823</c:v>
                </c:pt>
                <c:pt idx="6">
                  <c:v>2497697</c:v>
                </c:pt>
                <c:pt idx="7">
                  <c:v>9874107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740056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2411926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2112922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4751"/>
        <c:axId val="12086293"/>
      </c:barChart>
      <c:catAx>
        <c:axId val="158447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86293"/>
        <c:crosses val="autoZero"/>
        <c:auto val="1"/>
        <c:lblAlgn val="ctr"/>
        <c:lblOffset val="100"/>
        <c:noMultiLvlLbl val="0"/>
      </c:catAx>
      <c:valAx>
        <c:axId val="120862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447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3533064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6800377</c:v>
                </c:pt>
                <c:pt idx="25">
                  <c:v>40558723</c:v>
                </c:pt>
                <c:pt idx="26">
                  <c:v>6183958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66327"/>
        <c:axId val="21199477"/>
      </c:barChart>
      <c:catAx>
        <c:axId val="403663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99477"/>
        <c:crosses val="autoZero"/>
        <c:auto val="1"/>
        <c:lblAlgn val="ctr"/>
        <c:lblOffset val="100"/>
        <c:noMultiLvlLbl val="0"/>
      </c:catAx>
      <c:valAx>
        <c:axId val="21199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663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82808"/>
        <c:axId val="9259647"/>
      </c:barChart>
      <c:catAx>
        <c:axId val="41082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59647"/>
        <c:crosses val="autoZero"/>
        <c:auto val="1"/>
        <c:lblAlgn val="ctr"/>
        <c:lblOffset val="100"/>
        <c:noMultiLvlLbl val="0"/>
      </c:catAx>
      <c:valAx>
        <c:axId val="92596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82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587890"/>
        <c:axId val="8586446"/>
      </c:barChart>
      <c:catAx>
        <c:axId val="37587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6446"/>
        <c:crosses val="autoZero"/>
        <c:auto val="1"/>
        <c:lblAlgn val="ctr"/>
        <c:lblOffset val="100"/>
        <c:noMultiLvlLbl val="0"/>
      </c:catAx>
      <c:valAx>
        <c:axId val="85864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87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048"/>
        <c:axId val="20100754"/>
      </c:barChart>
      <c:catAx>
        <c:axId val="261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00754"/>
        <c:crosses val="autoZero"/>
        <c:auto val="1"/>
        <c:lblAlgn val="ctr"/>
        <c:lblOffset val="100"/>
        <c:noMultiLvlLbl val="0"/>
      </c:catAx>
      <c:valAx>
        <c:axId val="201007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0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13672"/>
        <c:axId val="2933660"/>
      </c:barChart>
      <c:catAx>
        <c:axId val="31413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3660"/>
        <c:crosses val="autoZero"/>
        <c:auto val="1"/>
        <c:lblAlgn val="ctr"/>
        <c:lblOffset val="100"/>
        <c:noMultiLvlLbl val="0"/>
      </c:catAx>
      <c:valAx>
        <c:axId val="29336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136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16025"/>
        <c:axId val="23021243"/>
      </c:barChart>
      <c:catAx>
        <c:axId val="212160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21243"/>
        <c:crosses val="autoZero"/>
        <c:auto val="1"/>
        <c:lblAlgn val="ctr"/>
        <c:lblOffset val="100"/>
        <c:noMultiLvlLbl val="0"/>
      </c:catAx>
      <c:valAx>
        <c:axId val="230212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160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10802"/>
        <c:axId val="44654504"/>
      </c:barChart>
      <c:catAx>
        <c:axId val="180108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4504"/>
        <c:crosses val="autoZero"/>
        <c:auto val="1"/>
        <c:lblAlgn val="ctr"/>
        <c:lblOffset val="100"/>
        <c:noMultiLvlLbl val="0"/>
      </c:catAx>
      <c:valAx>
        <c:axId val="446545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108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2853319</c:v>
                </c:pt>
                <c:pt idx="5">
                  <c:v>185772</c:v>
                </c:pt>
                <c:pt idx="6">
                  <c:v>21347</c:v>
                </c:pt>
                <c:pt idx="7">
                  <c:v>2467306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180298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259787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05B-B7CA-083125D6E70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05B-B7CA-083125D6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59039"/>
        <c:axId val="17495784"/>
      </c:barChart>
      <c:catAx>
        <c:axId val="53559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95784"/>
        <c:crosses val="autoZero"/>
        <c:auto val="1"/>
        <c:lblAlgn val="ctr"/>
        <c:lblOffset val="100"/>
        <c:noMultiLvlLbl val="0"/>
      </c:catAx>
      <c:valAx>
        <c:axId val="174957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59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10292</c:v>
                </c:pt>
                <c:pt idx="6">
                  <c:v>9492</c:v>
                </c:pt>
                <c:pt idx="7">
                  <c:v>830337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B-4352-8550-A5B9ED36ECE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B-4352-8550-A5B9ED36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23820"/>
        <c:axId val="20821174"/>
      </c:barChart>
      <c:catAx>
        <c:axId val="21238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1174"/>
        <c:crosses val="autoZero"/>
        <c:auto val="1"/>
        <c:lblAlgn val="ctr"/>
        <c:lblOffset val="100"/>
        <c:noMultiLvlLbl val="0"/>
      </c:catAx>
      <c:valAx>
        <c:axId val="208211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38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2-4F52-A4D9-A3BEC53F0D2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2-4F52-A4D9-A3BEC53F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01703"/>
        <c:axId val="58649554"/>
      </c:barChart>
      <c:catAx>
        <c:axId val="29301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9554"/>
        <c:crosses val="autoZero"/>
        <c:auto val="1"/>
        <c:lblAlgn val="ctr"/>
        <c:lblOffset val="100"/>
        <c:noMultiLvlLbl val="0"/>
      </c:catAx>
      <c:valAx>
        <c:axId val="58649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01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4701412</c:v>
                </c:pt>
                <c:pt idx="5">
                  <c:v>109656</c:v>
                </c:pt>
                <c:pt idx="6">
                  <c:v>210839</c:v>
                </c:pt>
                <c:pt idx="7">
                  <c:v>1779587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631112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613838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565264"/>
        <c:axId val="12477144"/>
      </c:barChart>
      <c:catAx>
        <c:axId val="24565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77144"/>
        <c:crosses val="autoZero"/>
        <c:auto val="1"/>
        <c:lblAlgn val="ctr"/>
        <c:lblOffset val="100"/>
        <c:noMultiLvlLbl val="0"/>
      </c:catAx>
      <c:valAx>
        <c:axId val="124771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652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981098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82037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248035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8-43CB-B734-9E96FE403DF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8-43CB-B734-9E96FE40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71058"/>
        <c:axId val="46936592"/>
      </c:barChart>
      <c:catAx>
        <c:axId val="162710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36592"/>
        <c:crosses val="autoZero"/>
        <c:auto val="1"/>
        <c:lblAlgn val="ctr"/>
        <c:lblOffset val="100"/>
        <c:noMultiLvlLbl val="0"/>
      </c:catAx>
      <c:valAx>
        <c:axId val="469365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710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596908</c:v>
                </c:pt>
                <c:pt idx="3">
                  <c:v>455838</c:v>
                </c:pt>
                <c:pt idx="4">
                  <c:v>1339624</c:v>
                </c:pt>
                <c:pt idx="5">
                  <c:v>168672</c:v>
                </c:pt>
                <c:pt idx="6">
                  <c:v>732</c:v>
                </c:pt>
                <c:pt idx="7">
                  <c:v>1782899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44605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0-4BAF-9EA6-235D73C11EA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31528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0-4BAF-9EA6-235D73C1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9209"/>
        <c:axId val="10366804"/>
      </c:barChart>
      <c:catAx>
        <c:axId val="3819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66804"/>
        <c:crosses val="autoZero"/>
        <c:auto val="1"/>
        <c:lblAlgn val="ctr"/>
        <c:lblOffset val="100"/>
        <c:noMultiLvlLbl val="0"/>
      </c:catAx>
      <c:valAx>
        <c:axId val="103668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9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20817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3E1-89D6-C57270B9D21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9462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B-43E1-89D6-C57270B9D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88731"/>
        <c:axId val="7755789"/>
      </c:barChart>
      <c:catAx>
        <c:axId val="230887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55789"/>
        <c:crosses val="autoZero"/>
        <c:auto val="1"/>
        <c:lblAlgn val="ctr"/>
        <c:lblOffset val="100"/>
        <c:noMultiLvlLbl val="0"/>
      </c:catAx>
      <c:valAx>
        <c:axId val="77557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887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9B9-983E-193775E12C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2-49B9-983E-193775E1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79219"/>
        <c:axId val="14105776"/>
      </c:barChart>
      <c:catAx>
        <c:axId val="185792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05776"/>
        <c:crosses val="autoZero"/>
        <c:auto val="1"/>
        <c:lblAlgn val="ctr"/>
        <c:lblOffset val="100"/>
        <c:noMultiLvlLbl val="0"/>
      </c:catAx>
      <c:valAx>
        <c:axId val="141057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792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81436</c:v>
                </c:pt>
                <c:pt idx="3">
                  <c:v>204461</c:v>
                </c:pt>
                <c:pt idx="4">
                  <c:v>908824</c:v>
                </c:pt>
                <c:pt idx="5">
                  <c:v>34906</c:v>
                </c:pt>
                <c:pt idx="6">
                  <c:v>732</c:v>
                </c:pt>
                <c:pt idx="7">
                  <c:v>1565640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9-44FC-A653-55E1CD8EB19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22066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9-44FC-A653-55E1CD8EB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88520"/>
        <c:axId val="55380861"/>
      </c:barChart>
      <c:catAx>
        <c:axId val="40288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80861"/>
        <c:crosses val="autoZero"/>
        <c:auto val="1"/>
        <c:lblAlgn val="ctr"/>
        <c:lblOffset val="100"/>
        <c:noMultiLvlLbl val="0"/>
      </c:catAx>
      <c:valAx>
        <c:axId val="553808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885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42954366.037</c:v>
              </c:pt>
              <c:pt idx="1">
                <c:v>43829497.092000008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EF-4F0A-ACB3-91E98AB53FD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45256765.763999991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EF-4F0A-ACB3-91E98AB53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51493"/>
        <c:axId val="63437442"/>
      </c:lineChart>
      <c:catAx>
        <c:axId val="238514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37442"/>
        <c:crosses val="autoZero"/>
        <c:auto val="1"/>
        <c:lblAlgn val="ctr"/>
        <c:lblOffset val="100"/>
        <c:noMultiLvlLbl val="0"/>
      </c:catAx>
      <c:valAx>
        <c:axId val="6343744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514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77-4DF6-B6BB-072EC202B5F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77-4DF6-B6BB-072EC202B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1776"/>
        <c:axId val="24228519"/>
      </c:lineChart>
      <c:catAx>
        <c:axId val="398617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28519"/>
        <c:crosses val="autoZero"/>
        <c:auto val="1"/>
        <c:lblAlgn val="ctr"/>
        <c:lblOffset val="100"/>
        <c:noMultiLvlLbl val="0"/>
      </c:catAx>
      <c:valAx>
        <c:axId val="2422851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6177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53-4544-B71F-314504A0CF7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53-4544-B71F-314504A0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23558"/>
        <c:axId val="32709497"/>
      </c:lineChart>
      <c:catAx>
        <c:axId val="32623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09497"/>
        <c:crosses val="autoZero"/>
        <c:auto val="1"/>
        <c:lblAlgn val="ctr"/>
        <c:lblOffset val="100"/>
        <c:noMultiLvlLbl val="0"/>
      </c:catAx>
      <c:valAx>
        <c:axId val="327094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235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C-43D7-BD6D-5E68374C00F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DC-43D7-BD6D-5E68374C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4188"/>
        <c:axId val="1816909"/>
      </c:lineChart>
      <c:catAx>
        <c:axId val="944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6909"/>
        <c:crosses val="autoZero"/>
        <c:auto val="1"/>
        <c:lblAlgn val="ctr"/>
        <c:lblOffset val="100"/>
        <c:noMultiLvlLbl val="0"/>
      </c:catAx>
      <c:valAx>
        <c:axId val="18169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4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AA-4776-97BD-B952570CDD6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AA-4776-97BD-B952570CD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91828"/>
        <c:axId val="42300711"/>
      </c:lineChart>
      <c:catAx>
        <c:axId val="630918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00711"/>
        <c:crosses val="autoZero"/>
        <c:auto val="1"/>
        <c:lblAlgn val="ctr"/>
        <c:lblOffset val="100"/>
        <c:noMultiLvlLbl val="0"/>
      </c:catAx>
      <c:valAx>
        <c:axId val="423007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9182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05259"/>
        <c:axId val="60630162"/>
      </c:barChart>
      <c:catAx>
        <c:axId val="278052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30162"/>
        <c:crosses val="autoZero"/>
        <c:auto val="1"/>
        <c:lblAlgn val="ctr"/>
        <c:lblOffset val="100"/>
        <c:noMultiLvlLbl val="0"/>
      </c:catAx>
      <c:valAx>
        <c:axId val="606301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052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1F-4F93-AE8B-2199CF2B7AD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1F-4F93-AE8B-2199CF2B7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61688"/>
        <c:axId val="18330962"/>
      </c:lineChart>
      <c:catAx>
        <c:axId val="388616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30962"/>
        <c:crosses val="autoZero"/>
        <c:auto val="1"/>
        <c:lblAlgn val="ctr"/>
        <c:lblOffset val="100"/>
        <c:noMultiLvlLbl val="0"/>
      </c:catAx>
      <c:valAx>
        <c:axId val="1833096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6168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-6.2177779145982548E-2</c:v>
              </c:pt>
              <c:pt idx="1">
                <c:v>-2.3322316367152759E-2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2F-47D3-A495-F6A8425A318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1.6063493503377661E-2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2F-47D3-A495-F6A8425A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5095"/>
        <c:axId val="11577645"/>
      </c:lineChart>
      <c:catAx>
        <c:axId val="47550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77645"/>
        <c:crosses val="autoZero"/>
        <c:auto val="1"/>
        <c:lblAlgn val="ctr"/>
        <c:lblOffset val="100"/>
        <c:noMultiLvlLbl val="0"/>
      </c:catAx>
      <c:valAx>
        <c:axId val="115776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50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03-4081-ADA8-544CB8E5BA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03-4081-ADA8-544CB8E5B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87857"/>
        <c:axId val="57252688"/>
      </c:lineChart>
      <c:catAx>
        <c:axId val="485878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52688"/>
        <c:crosses val="autoZero"/>
        <c:auto val="1"/>
        <c:lblAlgn val="ctr"/>
        <c:lblOffset val="100"/>
        <c:noMultiLvlLbl val="0"/>
      </c:catAx>
      <c:valAx>
        <c:axId val="572526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878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C6-4D21-AE18-5ECD3E8380F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C6-4D21-AE18-5ECD3E838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01038"/>
        <c:axId val="29270559"/>
      </c:lineChart>
      <c:catAx>
        <c:axId val="528010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70559"/>
        <c:crosses val="autoZero"/>
        <c:auto val="1"/>
        <c:lblAlgn val="ctr"/>
        <c:lblOffset val="100"/>
        <c:noMultiLvlLbl val="0"/>
      </c:catAx>
      <c:valAx>
        <c:axId val="292705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010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82-42B0-A3AB-B6A4B0C07A5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82-42B0-A3AB-B6A4B0C0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20635"/>
        <c:axId val="6239098"/>
      </c:lineChart>
      <c:catAx>
        <c:axId val="589206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9098"/>
        <c:crosses val="autoZero"/>
        <c:auto val="1"/>
        <c:lblAlgn val="ctr"/>
        <c:lblOffset val="100"/>
        <c:noMultiLvlLbl val="0"/>
      </c:catAx>
      <c:valAx>
        <c:axId val="62390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206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1B-45D4-B686-F45AF3E353C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1B-45D4-B686-F45AF3E3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29533"/>
        <c:axId val="39417711"/>
      </c:lineChart>
      <c:catAx>
        <c:axId val="667295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7711"/>
        <c:crosses val="autoZero"/>
        <c:auto val="1"/>
        <c:lblAlgn val="ctr"/>
        <c:lblOffset val="100"/>
        <c:noMultiLvlLbl val="0"/>
      </c:catAx>
      <c:valAx>
        <c:axId val="394177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295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FE-488E-898E-36678925BE0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FE-488E-898E-36678925B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84875"/>
        <c:axId val="58829972"/>
      </c:lineChart>
      <c:catAx>
        <c:axId val="283848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29972"/>
        <c:crosses val="autoZero"/>
        <c:auto val="1"/>
        <c:lblAlgn val="ctr"/>
        <c:lblOffset val="100"/>
        <c:noMultiLvlLbl val="0"/>
      </c:catAx>
      <c:valAx>
        <c:axId val="588299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848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0-4A07-855E-B802027D20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0-4A07-855E-B802027D20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0-4A07-855E-B802027D20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0-4A07-855E-B802027D20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0-4A07-855E-B802027D20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0-4A07-855E-B802027D20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A07-855E-B802027D20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0-4A07-855E-B802027D20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0-4A07-855E-B802027D20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0-4A07-855E-B802027D20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0-4A07-855E-B802027D20E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545.24132864799981</c:v>
              </c:pt>
              <c:pt idx="1">
                <c:v>547.3713840969998</c:v>
              </c:pt>
              <c:pt idx="2">
                <c:v>551.28830287699986</c:v>
              </c:pt>
              <c:pt idx="3">
                <c:v>552.845021933</c:v>
              </c:pt>
              <c:pt idx="4">
                <c:v>553.53308289799998</c:v>
              </c:pt>
              <c:pt idx="5">
                <c:v>554.96420075399999</c:v>
              </c:pt>
              <c:pt idx="6">
                <c:v>556.15960415100005</c:v>
              </c:pt>
              <c:pt idx="7">
                <c:v>557.09193752099998</c:v>
              </c:pt>
              <c:pt idx="8">
                <c:v>556.67533589200002</c:v>
              </c:pt>
              <c:pt idx="9">
                <c:v>557.75781040299989</c:v>
              </c:pt>
              <c:pt idx="10">
                <c:v>554.90992833599989</c:v>
              </c:pt>
              <c:pt idx="11">
                <c:v>555.68547810199993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90-4A07-855E-B802027D20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96722"/>
        <c:axId val="22683438"/>
      </c:lineChart>
      <c:catAx>
        <c:axId val="186967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83438"/>
        <c:crosses val="autoZero"/>
        <c:auto val="1"/>
        <c:lblAlgn val="ctr"/>
        <c:lblOffset val="100"/>
        <c:noMultiLvlLbl val="0"/>
      </c:catAx>
      <c:valAx>
        <c:axId val="226834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967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2-4C40-AFAB-4633F29258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2-4C40-AFAB-4633F29258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2-4C40-AFAB-4633F29258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2-4C40-AFAB-4633F29258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2-4C40-AFAB-4633F29258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2-4C40-AFAB-4633F29258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2-4C40-AFAB-4633F29258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2-4C40-AFAB-4633F29258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2-4C40-AFAB-4633F29258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A2-4C40-AFAB-4633F29258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A2-4C40-AFAB-4633F29258A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175.44067799999999</c:v>
              </c:pt>
              <c:pt idx="1">
                <c:v>175.49151900000001</c:v>
              </c:pt>
              <c:pt idx="2">
                <c:v>177.21771000000001</c:v>
              </c:pt>
              <c:pt idx="3">
                <c:v>178.755585</c:v>
              </c:pt>
              <c:pt idx="4">
                <c:v>178.77118400000001</c:v>
              </c:pt>
              <c:pt idx="5">
                <c:v>179.304485</c:v>
              </c:pt>
              <c:pt idx="6">
                <c:v>179.18114800000001</c:v>
              </c:pt>
              <c:pt idx="7">
                <c:v>178.60898</c:v>
              </c:pt>
              <c:pt idx="8">
                <c:v>178.537678</c:v>
              </c:pt>
              <c:pt idx="9">
                <c:v>178.78799699999999</c:v>
              </c:pt>
              <c:pt idx="10">
                <c:v>177.12248399999999</c:v>
              </c:pt>
              <c:pt idx="11">
                <c:v>176.695089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A2-4C40-AFAB-4633F2925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699923"/>
        <c:axId val="48788012"/>
      </c:lineChart>
      <c:catAx>
        <c:axId val="116999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88012"/>
        <c:crosses val="autoZero"/>
        <c:auto val="1"/>
        <c:lblAlgn val="ctr"/>
        <c:lblOffset val="100"/>
        <c:noMultiLvlLbl val="0"/>
      </c:catAx>
      <c:valAx>
        <c:axId val="487880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99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2-4840-9281-858E586F71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2-4840-9281-858E586F71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2-4840-9281-858E586F71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2-4840-9281-858E586F7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2-4840-9281-858E586F71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2-4840-9281-858E586F71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2-4840-9281-858E586F71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2-4840-9281-858E586F71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2-4840-9281-858E586F71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2-4840-9281-858E586F71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2-4840-9281-858E586F719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83.41211899999999</c:v>
              </c:pt>
              <c:pt idx="11">
                <c:v>84.13277699999999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72-4840-9281-858E586F7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166919"/>
        <c:axId val="5266034"/>
      </c:lineChart>
      <c:catAx>
        <c:axId val="331669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6034"/>
        <c:crosses val="autoZero"/>
        <c:auto val="1"/>
        <c:lblAlgn val="ctr"/>
        <c:lblOffset val="100"/>
        <c:noMultiLvlLbl val="0"/>
      </c:catAx>
      <c:valAx>
        <c:axId val="52660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669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10569602</c:v>
                </c:pt>
                <c:pt idx="5">
                  <c:v>404477</c:v>
                </c:pt>
                <c:pt idx="6">
                  <c:v>2230126</c:v>
                </c:pt>
                <c:pt idx="7">
                  <c:v>7584410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505948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1699518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1455520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29333"/>
        <c:axId val="54473680"/>
      </c:barChart>
      <c:catAx>
        <c:axId val="582293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73680"/>
        <c:crosses val="autoZero"/>
        <c:auto val="1"/>
        <c:lblAlgn val="ctr"/>
        <c:lblOffset val="100"/>
        <c:noMultiLvlLbl val="0"/>
      </c:catAx>
      <c:valAx>
        <c:axId val="544736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293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1C-424C-97A7-66E3C83A94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1C-424C-97A7-66E3C83A94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C-424C-97A7-66E3C83A94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C-424C-97A7-66E3C83A94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C-424C-97A7-66E3C83A94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C-424C-97A7-66E3C83A94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C-424C-97A7-66E3C83A94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C-424C-97A7-66E3C83A94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1C-424C-97A7-66E3C83A94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1C-424C-97A7-66E3C83A94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1C-424C-97A7-66E3C83A946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267.066416</c:v>
              </c:pt>
              <c:pt idx="1">
                <c:v>269.60052899999999</c:v>
              </c:pt>
              <c:pt idx="2">
                <c:v>271.42850299999998</c:v>
              </c:pt>
              <c:pt idx="3">
                <c:v>272.957718</c:v>
              </c:pt>
              <c:pt idx="4">
                <c:v>273.760852</c:v>
              </c:pt>
              <c:pt idx="5">
                <c:v>274.98017499999997</c:v>
              </c:pt>
              <c:pt idx="6">
                <c:v>276.26904500000001</c:v>
              </c:pt>
              <c:pt idx="7">
                <c:v>277.760244</c:v>
              </c:pt>
              <c:pt idx="8">
                <c:v>277.42839700000002</c:v>
              </c:pt>
              <c:pt idx="9">
                <c:v>278.50822499999998</c:v>
              </c:pt>
              <c:pt idx="10">
                <c:v>278.89654300000001</c:v>
              </c:pt>
              <c:pt idx="11">
                <c:v>279.27322900000001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31C-424C-97A7-66E3C83A94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499888"/>
        <c:axId val="43661418"/>
      </c:lineChart>
      <c:catAx>
        <c:axId val="244998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61418"/>
        <c:crosses val="autoZero"/>
        <c:auto val="1"/>
        <c:lblAlgn val="ctr"/>
        <c:lblOffset val="100"/>
        <c:noMultiLvlLbl val="0"/>
      </c:catAx>
      <c:valAx>
        <c:axId val="436614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998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3-48BB-B166-9B67F5AFF8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3-48BB-B166-9B67F5AFF8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3-48BB-B166-9B67F5AFF8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3-48BB-B166-9B67F5AFF8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3-48BB-B166-9B67F5AFF8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3-48BB-B166-9B67F5AFF8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3-48BB-B166-9B67F5AFF8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3-48BB-B166-9B67F5AFF8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A3-48BB-B166-9B67F5AFF8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A3-48BB-B166-9B67F5AFF8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A3-48BB-B166-9B67F5AFF8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183.19062099999999</c:v>
              </c:pt>
              <c:pt idx="1">
                <c:v>185.103587</c:v>
              </c:pt>
              <c:pt idx="2">
                <c:v>186.638926</c:v>
              </c:pt>
              <c:pt idx="3">
                <c:v>188.568522</c:v>
              </c:pt>
              <c:pt idx="4">
                <c:v>189.30317299999999</c:v>
              </c:pt>
              <c:pt idx="5">
                <c:v>190.546772</c:v>
              </c:pt>
              <c:pt idx="6">
                <c:v>191.68956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192.98977600000001</c:v>
              </c:pt>
              <c:pt idx="10">
                <c:v>193.280923</c:v>
              </c:pt>
              <c:pt idx="11">
                <c:v>193.156047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FA3-48BB-B166-9B67F5AFF8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569646"/>
        <c:axId val="15963706"/>
      </c:lineChart>
      <c:catAx>
        <c:axId val="645696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63706"/>
        <c:crosses val="autoZero"/>
        <c:auto val="1"/>
        <c:lblAlgn val="ctr"/>
        <c:lblOffset val="100"/>
        <c:noMultiLvlLbl val="0"/>
      </c:catAx>
      <c:valAx>
        <c:axId val="159637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696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225-8805-C2576E040C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225-8805-C2576E040C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225-8805-C2576E040C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225-8805-C2576E040C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225-8805-C2576E040C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225-8805-C2576E040C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3-4225-8805-C2576E040C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3-4225-8805-C2576E040C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3-4225-8805-C2576E040C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3-4225-8805-C2576E040C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3-4225-8805-C2576E040CF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18.19723325</c:v>
              </c:pt>
              <c:pt idx="11">
                <c:v>18.22134075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E53-4225-8805-C2576E040C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583128"/>
        <c:axId val="23867003"/>
      </c:lineChart>
      <c:catAx>
        <c:axId val="315831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7003"/>
        <c:crosses val="autoZero"/>
        <c:auto val="1"/>
        <c:lblAlgn val="ctr"/>
        <c:lblOffset val="100"/>
        <c:noMultiLvlLbl val="0"/>
      </c:catAx>
      <c:valAx>
        <c:axId val="238670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831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D-4F59-A6FB-EE8A10D03C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D-4F59-A6FB-EE8A10D03C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D-4F59-A6FB-EE8A10D03C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D-4F59-A6FB-EE8A10D03C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D-4F59-A6FB-EE8A10D03C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D-4F59-A6FB-EE8A10D03C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D-4F59-A6FB-EE8A10D03C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D-4F59-A6FB-EE8A10D03C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D-4F59-A6FB-EE8A10D03C2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D-4F59-A6FB-EE8A10D03C2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CD-4F59-A6FB-EE8A10D03C2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-2.5105790022428059E-2</c:v>
              </c:pt>
              <c:pt idx="1">
                <c:v>-1.8093024035794141E-2</c:v>
              </c:pt>
              <c:pt idx="2">
                <c:v>-3.5829329887449562E-3</c:v>
              </c:pt>
              <c:pt idx="3">
                <c:v>3.9397780689147928E-3</c:v>
              </c:pt>
              <c:pt idx="4">
                <c:v>8.6532660051424036E-3</c:v>
              </c:pt>
              <c:pt idx="5">
                <c:v>1.65008344952845E-2</c:v>
              </c:pt>
              <c:pt idx="6">
                <c:v>1.9496235368776871E-2</c:v>
              </c:pt>
              <c:pt idx="7">
                <c:v>2.4294353117627471E-2</c:v>
              </c:pt>
              <c:pt idx="8">
                <c:v>1.9760644378641012E-2</c:v>
              </c:pt>
              <c:pt idx="9">
                <c:v>2.7013461676145111E-2</c:v>
              </c:pt>
              <c:pt idx="10">
                <c:v>1.86141076300879E-2</c:v>
              </c:pt>
              <c:pt idx="11">
                <c:v>1.8998325395256459E-2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5CD-4F59-A6FB-EE8A10D03C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1695"/>
        <c:axId val="30783781"/>
      </c:lineChart>
      <c:catAx>
        <c:axId val="4216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83781"/>
        <c:crosses val="autoZero"/>
        <c:auto val="1"/>
        <c:lblAlgn val="ctr"/>
        <c:lblOffset val="100"/>
        <c:noMultiLvlLbl val="0"/>
      </c:catAx>
      <c:valAx>
        <c:axId val="307837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6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E-456E-827A-A748C9FD6E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E-456E-827A-A748C9FD6E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E-456E-827A-A748C9FD6E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E-456E-827A-A748C9FD6E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E-456E-827A-A748C9FD6E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E-456E-827A-A748C9FD6E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8E-456E-827A-A748C9FD6E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E-456E-827A-A748C9FD6E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E-456E-827A-A748C9FD6E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E-456E-827A-A748C9FD6E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8E-456E-827A-A748C9FD6EC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-3.5199539695611251E-2</c:v>
              </c:pt>
              <c:pt idx="1">
                <c:v>-3.50910204139466E-2</c:v>
              </c:pt>
              <c:pt idx="2">
                <c:v>-1.588838797319661E-2</c:v>
              </c:pt>
              <c:pt idx="3">
                <c:v>3.1724344033834209E-3</c:v>
              </c:pt>
              <c:pt idx="4">
                <c:v>1.0811289341053959E-2</c:v>
              </c:pt>
              <c:pt idx="5">
                <c:v>1.9206978127012501E-2</c:v>
              </c:pt>
              <c:pt idx="6">
                <c:v>1.4726981860435801E-2</c:v>
              </c:pt>
              <c:pt idx="7">
                <c:v>1.238626899594039E-2</c:v>
              </c:pt>
              <c:pt idx="8">
                <c:v>1.1148513256508379E-2</c:v>
              </c:pt>
              <c:pt idx="9">
                <c:v>2.3075330917992451E-2</c:v>
              </c:pt>
              <c:pt idx="10">
                <c:v>8.3295896282505125E-3</c:v>
              </c:pt>
              <c:pt idx="11">
                <c:v>8.3178318466356968E-3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88E-456E-827A-A748C9FD6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278279"/>
        <c:axId val="16980036"/>
      </c:lineChart>
      <c:catAx>
        <c:axId val="452782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80036"/>
        <c:crosses val="autoZero"/>
        <c:auto val="1"/>
        <c:lblAlgn val="ctr"/>
        <c:lblOffset val="100"/>
        <c:noMultiLvlLbl val="0"/>
      </c:catAx>
      <c:valAx>
        <c:axId val="169800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782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15-4492-B902-DCCD3214ED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15-4492-B902-DCCD3214ED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5-4492-B902-DCCD3214ED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5-4492-B902-DCCD3214ED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5-4492-B902-DCCD3214ED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5-4492-B902-DCCD3214ED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5-4492-B902-DCCD3214ED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15-4492-B902-DCCD3214ED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5-4492-B902-DCCD3214ED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5-4492-B902-DCCD3214ED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5-4492-B902-DCCD3214ED9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-7.2199003130350631E-2</c:v>
              </c:pt>
              <c:pt idx="11">
                <c:v>-5.3822593059740582E-2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C15-4492-B902-DCCD3214E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76187"/>
        <c:axId val="11191867"/>
      </c:lineChart>
      <c:catAx>
        <c:axId val="488761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91867"/>
        <c:crosses val="autoZero"/>
        <c:auto val="1"/>
        <c:lblAlgn val="ctr"/>
        <c:lblOffset val="100"/>
        <c:noMultiLvlLbl val="0"/>
      </c:catAx>
      <c:valAx>
        <c:axId val="111918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761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E-4B67-A47F-ADF6A5971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E-4B67-A47F-ADF6A5971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E-4B67-A47F-ADF6A5971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E-4B67-A47F-ADF6A5971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E-4B67-A47F-ADF6A5971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E-4B67-A47F-ADF6A5971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E-4B67-A47F-ADF6A5971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E-4B67-A47F-ADF6A5971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E-4B67-A47F-ADF6A59719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E-4B67-A47F-ADF6A59719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E-4B67-A47F-ADF6A59719F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2.6869074996577549E-4</c:v>
              </c:pt>
              <c:pt idx="1">
                <c:v>1.54689975983565E-2</c:v>
              </c:pt>
              <c:pt idx="2">
                <c:v>2.9148701948470988E-2</c:v>
              </c:pt>
              <c:pt idx="3">
                <c:v>4.0427490591296592E-2</c:v>
              </c:pt>
              <c:pt idx="4">
                <c:v>4.6457423716765221E-2</c:v>
              </c:pt>
              <c:pt idx="5">
                <c:v>5.6483718442880623E-2</c:v>
              </c:pt>
              <c:pt idx="6">
                <c:v>6.3358675346498333E-2</c:v>
              </c:pt>
              <c:pt idx="7">
                <c:v>6.8702135116166199E-2</c:v>
              </c:pt>
              <c:pt idx="8">
                <c:v>5.7535493199258061E-2</c:v>
              </c:pt>
              <c:pt idx="9">
                <c:v>6.0955507015301107E-2</c:v>
              </c:pt>
              <c:pt idx="10">
                <c:v>5.7577400134921103E-2</c:v>
              </c:pt>
              <c:pt idx="11">
                <c:v>5.1866153084307122E-2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78E-4B67-A47F-ADF6A59719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4461"/>
        <c:axId val="8662529"/>
      </c:lineChart>
      <c:catAx>
        <c:axId val="56344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62529"/>
        <c:crosses val="autoZero"/>
        <c:auto val="1"/>
        <c:lblAlgn val="ctr"/>
        <c:lblOffset val="100"/>
        <c:noMultiLvlLbl val="0"/>
      </c:catAx>
      <c:valAx>
        <c:axId val="86625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44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8-44A6-B1D3-93386F4B14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8-44A6-B1D3-93386F4B14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8-44A6-B1D3-93386F4B14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8-44A6-B1D3-93386F4B14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8-44A6-B1D3-93386F4B14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8-44A6-B1D3-93386F4B14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8-44A6-B1D3-93386F4B14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8-44A6-B1D3-93386F4B14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8-44A6-B1D3-93386F4B14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8-44A6-B1D3-93386F4B14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8-44A6-B1D3-93386F4B142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-2.314460310102641E-3</c:v>
              </c:pt>
              <c:pt idx="1">
                <c:v>1.6588603126848421E-2</c:v>
              </c:pt>
              <c:pt idx="2">
                <c:v>3.4140061047859861E-2</c:v>
              </c:pt>
              <c:pt idx="3">
                <c:v>5.1974690574786861E-2</c:v>
              </c:pt>
              <c:pt idx="4">
                <c:v>6.1442030786158702E-2</c:v>
              </c:pt>
              <c:pt idx="5">
                <c:v>7.7063439517779428E-2</c:v>
              </c:pt>
              <c:pt idx="6">
                <c:v>8.6737282963357559E-2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7.9861239320340963E-2</c:v>
              </c:pt>
              <c:pt idx="10">
                <c:v>7.6209620734638411E-2</c:v>
              </c:pt>
              <c:pt idx="11">
                <c:v>6.5562848727487202E-2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A38-44A6-B1D3-93386F4B14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76029"/>
        <c:axId val="21809475"/>
      </c:lineChart>
      <c:catAx>
        <c:axId val="563760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09475"/>
        <c:crosses val="autoZero"/>
        <c:auto val="1"/>
        <c:lblAlgn val="ctr"/>
        <c:lblOffset val="100"/>
        <c:noMultiLvlLbl val="0"/>
      </c:catAx>
      <c:valAx>
        <c:axId val="218094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760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1-4E8A-BC8A-B3C718E1E1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1-4E8A-BC8A-B3C718E1E1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1-4E8A-BC8A-B3C718E1E1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1-4E8A-BC8A-B3C718E1E1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1-4E8A-BC8A-B3C718E1E1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1-4E8A-BC8A-B3C718E1E1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1-4E8A-BC8A-B3C718E1E1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1-4E8A-BC8A-B3C718E1E1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1-4E8A-BC8A-B3C718E1E1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71-4E8A-BC8A-B3C718E1E1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71-4E8A-BC8A-B3C718E1E17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0.1060876712010696</c:v>
              </c:pt>
              <c:pt idx="11">
                <c:v>9.6367805777391069E-2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071-4E8A-BC8A-B3C718E1E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983072"/>
        <c:axId val="27192037"/>
      </c:lineChart>
      <c:catAx>
        <c:axId val="389830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92037"/>
        <c:crosses val="autoZero"/>
        <c:auto val="1"/>
        <c:lblAlgn val="ctr"/>
        <c:lblOffset val="100"/>
        <c:noMultiLvlLbl val="0"/>
      </c:catAx>
      <c:valAx>
        <c:axId val="27192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830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8293443</c:v>
                </c:pt>
                <c:pt idx="5">
                  <c:v>261051</c:v>
                </c:pt>
                <c:pt idx="6">
                  <c:v>42635</c:v>
                </c:pt>
                <c:pt idx="7">
                  <c:v>5870645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818939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723852"/>
        <c:axId val="46599785"/>
      </c:barChart>
      <c:catAx>
        <c:axId val="337238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9785"/>
        <c:crosses val="autoZero"/>
        <c:auto val="1"/>
        <c:lblAlgn val="ctr"/>
        <c:lblOffset val="100"/>
        <c:noMultiLvlLbl val="0"/>
      </c:catAx>
      <c:valAx>
        <c:axId val="465997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238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208.60499999999999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403.16599999999988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320.98800000000011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473.59899999999999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58910"/>
        <c:axId val="10799263"/>
      </c:barChart>
      <c:catAx>
        <c:axId val="332589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99263"/>
        <c:crosses val="autoZero"/>
        <c:auto val="1"/>
        <c:lblAlgn val="ctr"/>
        <c:lblOffset val="100"/>
        <c:noMultiLvlLbl val="0"/>
      </c:catAx>
      <c:valAx>
        <c:axId val="10799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589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14568</c:v>
                </c:pt>
                <c:pt idx="6">
                  <c:v>14516</c:v>
                </c:pt>
                <c:pt idx="7">
                  <c:v>232105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4895</c:v>
                </c:pt>
                <c:pt idx="21">
                  <c:v>129315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36904"/>
        <c:axId val="6975739"/>
      </c:barChart>
      <c:catAx>
        <c:axId val="26236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75739"/>
        <c:crosses val="autoZero"/>
        <c:auto val="1"/>
        <c:lblAlgn val="ctr"/>
        <c:lblOffset val="100"/>
        <c:noMultiLvlLbl val="0"/>
      </c:catAx>
      <c:valAx>
        <c:axId val="69757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36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4658</c:v>
                </c:pt>
                <c:pt idx="6">
                  <c:v>50</c:v>
                </c:pt>
                <c:pt idx="7">
                  <c:v>193345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54260"/>
        <c:axId val="59142610"/>
      </c:barChart>
      <c:catAx>
        <c:axId val="42542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42610"/>
        <c:crosses val="autoZero"/>
        <c:auto val="1"/>
        <c:lblAlgn val="ctr"/>
        <c:lblOffset val="100"/>
        <c:noMultiLvlLbl val="0"/>
      </c:catAx>
      <c:valAx>
        <c:axId val="591426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42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6D94FAA-D7BE-46AB-93D5-41B335623FB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3897C0DC-BA60-482A-85EA-E6C9CA6BDF8A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2DB7B78-0454-4222-ACD5-71071767DBE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C3430CD-FEEF-47AC-ABF2-3AFAA8AD29D7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36762E0-EF3C-46BD-82FD-DE27BCB6C5CE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CC51A24-3CD7-437F-B331-DE048B77B37A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B81551A2-FBA0-4338-8447-38CDC9EDAD9C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599A09-E8F9-441A-8D27-85994DBD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A86EC02-9A4C-4202-94B5-909E7BAF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3225F1-1108-4260-BD46-EE91131E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9924848-FFF9-4E00-8204-9F4951E73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B718A0-D778-433D-8A4A-AD01F649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5ABD55-5289-45C7-A2B6-A73487BF2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8EBE7B-A435-482B-807A-CDC28A835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DF57AF9-72E0-4D56-8A54-41014F15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30AE2D-1B7C-48C8-B6DE-2BD6CE406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9EA0B6-0FE4-47CC-888C-11B32B8FF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101A75-FB45-47FF-B49B-C0B811F3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CF24ED-90A3-433A-BCB1-7CC3961C8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196E7A-6794-4EB3-8813-009926A2B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75CCB7-BD74-4EA2-94EA-69D8E8AAA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6B73BF-C6FC-48CC-A231-83D722D4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A6DA9BD-8B88-4C9F-B6AB-6FB01635E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218B58A-071A-48BD-BA58-3C11040179B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2B3121E-CFDC-4894-A220-AE6A076E01AD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355DCE5-E82D-400B-85B0-CAC82A66FEE1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9226C12-B4C8-4E8C-8BAD-5B8C0DA9887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DA4B7B7-47C3-4903-B5CB-67D09F9462E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AD74B85-6BDF-4244-A465-60F3A0924DC3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C73BE7E-B7E0-4692-8690-C4A708A0664D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C9AAFD-1323-4B5E-AADB-D6C02D37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9F0C83-069F-4157-BBE2-ECCB37CC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7C95587-5E0C-406D-9555-1B78D28A8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AFE4C6-409C-428C-8DD1-8A633D998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DFBE66-9FA7-4B78-9C7E-AA8FCED3A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69EE15A-E6BB-45E3-BA24-33DECCE55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2A5DB4-D468-43C9-B6D8-D9F44A3C4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55C9D5-D31D-4421-9CEA-E1DEDAB08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0C0D5B-FFDA-42DC-8CA6-898E94CDE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24FE8E8-F927-4AB0-913A-37315EA28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E3314B-45B4-43DD-99C4-6F62ED300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CF797C-7D7A-4ECA-AFE4-C6E70BACE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53BD5A-D5B6-4436-B559-9651B024B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A4E876-BBD3-450E-A107-13716D5B7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F34AE7-E30B-41D6-8589-4AB9521E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D89E1A-3993-40F5-B11B-4C04A51E9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E4740B1-954E-4939-BEF3-134EEA24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F15642-7B88-4AF7-ABF7-A7A5E4F49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E66A88F-4E3E-4519-9CEB-ED4803409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7B8694-24F5-403A-80C4-E9415F02A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301586F-6792-480F-86FA-17423305E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946F71B-1D52-457A-81CD-C3D3A3C83FB3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F5057E-1762-4B8C-8F55-80CB5AD4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0B11E1B-F95A-415E-A6E4-D45F9CDEF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E94EF4-D03C-4131-8D5B-CDB39D81A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5AA858-E9A7-47E3-A537-46EB87A32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92F28F-5851-466A-9C30-2FC2369A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7CE865-51B2-4F61-8BC1-AEF4253BD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F5A51B4-D416-48CB-953F-F4632B958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4F18-2336-4DC7-910B-88843FDAF12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1ABE9-A1D8-4677-AA10-921FF813C89A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127543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5155444</v>
      </c>
      <c r="D11" s="189">
        <v>11326193</v>
      </c>
      <c r="E11" s="189">
        <v>10569602</v>
      </c>
      <c r="F11" s="190">
        <v>-6.6800115449207027</v>
      </c>
    </row>
    <row r="12" spans="1:14" ht="15.6" customHeight="1">
      <c r="A12" s="188" t="s">
        <v>6</v>
      </c>
      <c r="B12" s="189">
        <v>176741</v>
      </c>
      <c r="C12" s="189">
        <v>201123</v>
      </c>
      <c r="D12" s="189">
        <v>349969</v>
      </c>
      <c r="E12" s="189">
        <v>404477</v>
      </c>
      <c r="F12" s="190">
        <v>15.57509379402175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3916903</v>
      </c>
      <c r="D14" s="189">
        <v>7893716</v>
      </c>
      <c r="E14" s="189">
        <v>7584410</v>
      </c>
      <c r="F14" s="190">
        <v>-3.9183826730021711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99866</v>
      </c>
      <c r="D17" s="189">
        <v>152762</v>
      </c>
      <c r="E17" s="189">
        <v>186010</v>
      </c>
      <c r="F17" s="190">
        <v>21.764574959741299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215017</v>
      </c>
      <c r="D23" s="189">
        <v>157925</v>
      </c>
      <c r="E23" s="189">
        <v>505948</v>
      </c>
      <c r="F23" s="190">
        <v>220.37232863701129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250641</v>
      </c>
      <c r="D27" s="189">
        <v>403564</v>
      </c>
      <c r="E27" s="189">
        <v>365818</v>
      </c>
      <c r="F27" s="190">
        <v>-9.3531633148645597</v>
      </c>
    </row>
    <row r="28" spans="1:7" ht="15.6" customHeight="1">
      <c r="A28" s="188" t="s">
        <v>177</v>
      </c>
      <c r="B28" s="189">
        <v>717992</v>
      </c>
      <c r="C28" s="189">
        <v>879964</v>
      </c>
      <c r="D28" s="189">
        <v>1455520</v>
      </c>
      <c r="E28" s="189">
        <v>1699518</v>
      </c>
      <c r="F28" s="190">
        <v>16.763630867318891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391101</v>
      </c>
      <c r="D33" s="189">
        <v>709984</v>
      </c>
      <c r="E33" s="189">
        <v>693789</v>
      </c>
      <c r="F33" s="190">
        <v>-2.2810373191508551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21601259</v>
      </c>
      <c r="C35" s="77">
        <f>SUM(C7:C34)</f>
        <v>21977945</v>
      </c>
      <c r="D35" s="76">
        <f>SUM(D7:D34)</f>
        <v>42804547</v>
      </c>
      <c r="E35" s="78">
        <f>SUM(E7:E34)</f>
        <v>43569551</v>
      </c>
      <c r="F35" s="177">
        <f>E35*100/D35-100</f>
        <v>1.7872026539610317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BC1F-8BC2-41D8-9BB2-9DE6AA1C3E15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4010002</v>
      </c>
      <c r="D11" s="189">
        <v>9181398</v>
      </c>
      <c r="E11" s="189">
        <v>8293443</v>
      </c>
      <c r="F11" s="190">
        <v>-9.6712396086086301</v>
      </c>
    </row>
    <row r="12" spans="1:14" ht="15.6" customHeight="1">
      <c r="A12" s="188" t="s">
        <v>6</v>
      </c>
      <c r="B12" s="189">
        <v>124116</v>
      </c>
      <c r="C12" s="189">
        <v>131931</v>
      </c>
      <c r="D12" s="189">
        <v>244066</v>
      </c>
      <c r="E12" s="189">
        <v>261051</v>
      </c>
      <c r="F12" s="190">
        <v>6.9591831717650194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3010864</v>
      </c>
      <c r="D14" s="189">
        <v>6160668</v>
      </c>
      <c r="E14" s="189">
        <v>5870645</v>
      </c>
      <c r="F14" s="190">
        <v>-4.7076550789622189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99424</v>
      </c>
      <c r="D17" s="189">
        <v>145256</v>
      </c>
      <c r="E17" s="189">
        <v>185227</v>
      </c>
      <c r="F17" s="190">
        <v>27.51762405683759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467770</v>
      </c>
      <c r="D28" s="189">
        <v>669335</v>
      </c>
      <c r="E28" s="189">
        <v>818939</v>
      </c>
      <c r="F28" s="190">
        <v>22.351139563895519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237952</v>
      </c>
      <c r="D33" s="189">
        <v>369126</v>
      </c>
      <c r="E33" s="189">
        <v>434703</v>
      </c>
      <c r="F33" s="190">
        <v>17.76547845451147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14857834</v>
      </c>
      <c r="D35" s="178">
        <f>SUM(D7:D34)</f>
        <v>29663696</v>
      </c>
      <c r="E35" s="78">
        <f>SUM(E7:E34)</f>
        <v>29829967</v>
      </c>
      <c r="F35" s="140">
        <f>E35*100/D35-100</f>
        <v>0.56052017253682607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032D-6A0F-4160-B1E8-F8CC9B3C45E1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2322.052000000001</v>
      </c>
      <c r="F7" s="190">
        <v>7.9559222400026934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403.16599999999988</v>
      </c>
      <c r="E9" s="189">
        <v>384.03800000000001</v>
      </c>
      <c r="F9" s="190">
        <v>-4.7444476964823252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827.02800000000002</v>
      </c>
      <c r="F10" s="190">
        <v>-13.07864592255957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24.999062300738942</v>
      </c>
    </row>
    <row r="12" spans="1:14" ht="15.6" customHeight="1">
      <c r="A12" s="188" t="s">
        <v>6</v>
      </c>
      <c r="B12" s="189">
        <v>728.08399999999995</v>
      </c>
      <c r="C12" s="189">
        <v>797</v>
      </c>
      <c r="D12" s="189">
        <v>1444.713</v>
      </c>
      <c r="E12" s="189">
        <v>1516.4159999999999</v>
      </c>
      <c r="F12" s="190">
        <v>4.9631310855512396</v>
      </c>
    </row>
    <row r="13" spans="1:14" ht="15.6" customHeight="1">
      <c r="A13" s="188" t="s">
        <v>175</v>
      </c>
      <c r="B13" s="189">
        <v>83.833000000000013</v>
      </c>
      <c r="C13" s="189">
        <v>136.07900000000001</v>
      </c>
      <c r="D13" s="189">
        <v>163.57</v>
      </c>
      <c r="E13" s="189">
        <v>214.11199999999999</v>
      </c>
      <c r="F13" s="190">
        <v>30.899309164272179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31.814000000000011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9.979000000000001</v>
      </c>
      <c r="C19" s="189">
        <v>27.084</v>
      </c>
      <c r="D19" s="189">
        <v>20.818999999999999</v>
      </c>
      <c r="E19" s="189">
        <v>42.335000000000001</v>
      </c>
      <c r="F19" s="190">
        <v>103.34790335750991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320.98800000000011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9.7669999999999995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41.852999999999987</v>
      </c>
      <c r="F22" s="190">
        <v>55.385186560237571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208.60499999999999</v>
      </c>
      <c r="F28" s="190">
        <v>-37.260521994381847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473.59899999999999</v>
      </c>
      <c r="E29" s="189">
        <v>372.31</v>
      </c>
      <c r="F29" s="190">
        <v>-21.38708063150472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</v>
      </c>
      <c r="E32" s="189">
        <v>296.05700000000002</v>
      </c>
      <c r="F32" s="190">
        <v>-27.186445513482671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</v>
      </c>
      <c r="E35" s="78">
        <f>SUM(E7:E34)</f>
        <v>14047.128999999999</v>
      </c>
      <c r="F35" s="140">
        <f>E35*100/D35-100</f>
        <v>-8.7459455105197605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A4897-FD6A-4F3F-BAC0-650CC95E443D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5907</v>
      </c>
      <c r="D12" s="189">
        <v>17357</v>
      </c>
      <c r="E12" s="189">
        <v>14568</v>
      </c>
      <c r="F12" s="190">
        <v>-16.068445007777839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122504</v>
      </c>
      <c r="D14" s="189">
        <v>206928</v>
      </c>
      <c r="E14" s="189">
        <v>232105</v>
      </c>
      <c r="F14" s="190">
        <v>12.16703394417382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4969</v>
      </c>
      <c r="F23" s="190">
        <v>-49.949637389202259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4895</v>
      </c>
      <c r="F27" s="190">
        <v>9.5323338554486412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15092</v>
      </c>
      <c r="F33" s="190">
        <v>-12.271115503109931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864851</v>
      </c>
      <c r="D35" s="178">
        <f>SUM(D7:D34)</f>
        <v>1861624</v>
      </c>
      <c r="E35" s="178">
        <f>SUM(E7:E34)</f>
        <v>1716547</v>
      </c>
      <c r="F35" s="140">
        <f>E35*100/D35-100</f>
        <v>-7.7930344688293616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8910-026B-4DA7-9000-6E5FA55F44BB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4658</v>
      </c>
      <c r="F12" s="190">
        <v>-38.394392276153951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102179</v>
      </c>
      <c r="D14" s="189">
        <v>182698</v>
      </c>
      <c r="E14" s="189">
        <v>193345</v>
      </c>
      <c r="F14" s="190">
        <v>5.8276500016420556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725997</v>
      </c>
      <c r="D35" s="76">
        <f>SUM(D7:D34)</f>
        <v>1588752</v>
      </c>
      <c r="E35" s="78">
        <f>SUM(E7:E34)</f>
        <v>1430584</v>
      </c>
      <c r="F35" s="140">
        <f>E35*100/D35-100</f>
        <v>-9.9554870741311419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579DC-D2F7-432F-837E-1F6299FE1B6C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297122</v>
      </c>
      <c r="D11" s="189">
        <v>653729</v>
      </c>
      <c r="E11" s="189">
        <v>578368</v>
      </c>
      <c r="F11" s="190">
        <v>-11.5278655222577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1024</v>
      </c>
      <c r="F28" s="190">
        <v>190.90909090909091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406822</v>
      </c>
      <c r="D35" s="178">
        <f>SUM(D7:D34)</f>
        <v>666205</v>
      </c>
      <c r="E35" s="178">
        <f>SUM(E7:E34)</f>
        <v>699010</v>
      </c>
      <c r="F35" s="140">
        <f>E35*100/D35-100</f>
        <v>4.9241599807866976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6C53-CC6D-4F16-97BE-C37B9F28CCDA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4929421</v>
      </c>
      <c r="D11" s="189">
        <v>10701962</v>
      </c>
      <c r="E11" s="189">
        <v>9890371</v>
      </c>
      <c r="F11" s="190">
        <v>-7.5835720590299189</v>
      </c>
    </row>
    <row r="12" spans="1:14" ht="15.6" customHeight="1">
      <c r="A12" s="188" t="s">
        <v>6</v>
      </c>
      <c r="B12" s="189">
        <v>37058</v>
      </c>
      <c r="C12" s="189">
        <v>98136</v>
      </c>
      <c r="D12" s="189">
        <v>68802</v>
      </c>
      <c r="E12" s="189">
        <v>146591</v>
      </c>
      <c r="F12" s="190">
        <v>113.0621202872009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2029534</v>
      </c>
      <c r="D14" s="189">
        <v>4212100</v>
      </c>
      <c r="E14" s="189">
        <v>3614713</v>
      </c>
      <c r="F14" s="190">
        <v>-14.18264048811757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410297</v>
      </c>
      <c r="F23" s="190">
        <v>1805.9646025920929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73055</v>
      </c>
      <c r="C28" s="189">
        <v>198366</v>
      </c>
      <c r="D28" s="189">
        <v>123539</v>
      </c>
      <c r="E28" s="189">
        <v>273146</v>
      </c>
      <c r="F28" s="190">
        <v>121.1010288249055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25152</v>
      </c>
      <c r="D33" s="189">
        <v>59590</v>
      </c>
      <c r="E33" s="189">
        <v>56420</v>
      </c>
      <c r="F33" s="190">
        <v>-5.3196845108239614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11610854</v>
      </c>
      <c r="C35" s="77">
        <f>SUM(C7:C34)</f>
        <v>11513561</v>
      </c>
      <c r="D35" s="178">
        <f>SUM(D7:D34)</f>
        <v>23785290</v>
      </c>
      <c r="E35" s="178">
        <f>SUM(E7:E34)</f>
        <v>22764784</v>
      </c>
      <c r="F35" s="177">
        <f>E35*100/D35-100</f>
        <v>-4.2904921487188119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68A0B-EA13-44C1-BD9F-CA3746282556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3526007</v>
      </c>
      <c r="D11" s="189">
        <v>8209943</v>
      </c>
      <c r="E11" s="189">
        <v>7330556</v>
      </c>
      <c r="F11" s="190">
        <v>-10.71124367124108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33663</v>
      </c>
      <c r="F12" s="190">
        <v>5.891789871028621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1351428</v>
      </c>
      <c r="D14" s="189">
        <v>3445522</v>
      </c>
      <c r="E14" s="189">
        <v>2676010</v>
      </c>
      <c r="F14" s="190">
        <v>-22.33368412681736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400212</v>
      </c>
      <c r="F23" s="190">
        <v>6670100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197649</v>
      </c>
      <c r="D28" s="189">
        <v>118228</v>
      </c>
      <c r="E28" s="189">
        <v>269198</v>
      </c>
      <c r="F28" s="190">
        <v>127.6939472882904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16707</v>
      </c>
      <c r="D33" s="189">
        <v>26225</v>
      </c>
      <c r="E33" s="189">
        <v>37979</v>
      </c>
      <c r="F33" s="190">
        <v>44.819828408007623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8529059</v>
      </c>
      <c r="D35" s="76">
        <f>SUM(D7:D34)</f>
        <v>18595996</v>
      </c>
      <c r="E35" s="78">
        <f>SUM(E7:E34)</f>
        <v>17510715</v>
      </c>
      <c r="F35" s="140">
        <f>E35*100/D35-100</f>
        <v>-5.8361004164552384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71DDF-776A-460A-B018-3FF86A51F0C2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78617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1140070</v>
      </c>
      <c r="D11" s="189">
        <v>2146591</v>
      </c>
      <c r="E11" s="189">
        <v>2254839</v>
      </c>
      <c r="F11" s="190">
        <v>5.0427864460439764</v>
      </c>
    </row>
    <row r="12" spans="1:14" ht="15.6" customHeight="1">
      <c r="A12" s="188" t="s">
        <v>6</v>
      </c>
      <c r="B12" s="189">
        <v>65099</v>
      </c>
      <c r="C12" s="189">
        <v>79988</v>
      </c>
      <c r="D12" s="189">
        <v>133692</v>
      </c>
      <c r="E12" s="189">
        <v>165204</v>
      </c>
      <c r="F12" s="190">
        <v>23.570595099183191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33436</v>
      </c>
      <c r="D23" s="189">
        <v>120068</v>
      </c>
      <c r="E23" s="189">
        <v>68995</v>
      </c>
      <c r="F23" s="190">
        <v>-42.536729186794147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365725</v>
      </c>
      <c r="D28" s="189">
        <v>805313</v>
      </c>
      <c r="E28" s="189">
        <v>805611</v>
      </c>
      <c r="F28" s="190">
        <v>3.7004245554214783E-2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198324</v>
      </c>
      <c r="F33" s="190">
        <v>-32.611620795107029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5985339</v>
      </c>
      <c r="D35" s="76">
        <f>SUM(D7:D34)</f>
        <v>11541980</v>
      </c>
      <c r="E35" s="78">
        <f>SUM(E7:E34)</f>
        <v>11715856</v>
      </c>
      <c r="F35" s="140">
        <f>E35*100/D35-100</f>
        <v>1.5064659616461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B98A6-A1EC-4392-A0F4-2757FB233C49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47292</v>
      </c>
      <c r="D11" s="189">
        <v>90275</v>
      </c>
      <c r="E11" s="189">
        <v>93146</v>
      </c>
      <c r="F11" s="190">
        <v>3.180282470229856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252641</v>
      </c>
      <c r="D35" s="178">
        <f>SUM(D7:D34)</f>
        <v>494299</v>
      </c>
      <c r="E35" s="178">
        <f>SUM(E7:E34)</f>
        <v>497905</v>
      </c>
      <c r="F35" s="140">
        <f>E35*100/D35-100</f>
        <v>0.7295179638235112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654C-EC78-4C88-98B9-C2DD44084D15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9EB01-7BC8-4750-AA4A-04B245F618F7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334813</v>
      </c>
      <c r="D11" s="189">
        <v>775352</v>
      </c>
      <c r="E11" s="189">
        <v>691198</v>
      </c>
      <c r="F11" s="190">
        <v>-10.85365098690659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306897.5</v>
      </c>
      <c r="D14" s="189">
        <v>603894.25</v>
      </c>
      <c r="E14" s="189">
        <v>599105</v>
      </c>
      <c r="F14" s="190">
        <v>-0.79306103676265138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7172.5</v>
      </c>
      <c r="D17" s="189">
        <v>10252.25</v>
      </c>
      <c r="E17" s="189">
        <v>14487</v>
      </c>
      <c r="F17" s="190">
        <v>41.305567070643043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24121</v>
      </c>
      <c r="D33" s="189">
        <v>37353</v>
      </c>
      <c r="E33" s="189">
        <v>42610</v>
      </c>
      <c r="F33" s="190">
        <v>14.073836104195109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1418229</v>
      </c>
      <c r="D35" s="76">
        <f>SUM(D7:D34)</f>
        <v>2742547</v>
      </c>
      <c r="E35" s="178">
        <f>SUM(E7:E34)</f>
        <v>2831670.25</v>
      </c>
      <c r="F35" s="140">
        <f>E35*100/D35-100</f>
        <v>3.2496526039480784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A75F-5C03-43CC-BA98-F220FCFC6AC9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288751</v>
      </c>
      <c r="D11" s="189">
        <v>648815</v>
      </c>
      <c r="E11" s="189">
        <v>596380</v>
      </c>
      <c r="F11" s="190">
        <v>-8.0816565584950979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121169.5</v>
      </c>
      <c r="D14" s="189">
        <v>292704</v>
      </c>
      <c r="E14" s="189">
        <v>243678</v>
      </c>
      <c r="F14" s="190">
        <v>-16.7493440472286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37521.25</v>
      </c>
      <c r="F23" s="190">
        <v>1250608.333333333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1310</v>
      </c>
      <c r="D33" s="189">
        <v>3706</v>
      </c>
      <c r="E33" s="189">
        <v>2753</v>
      </c>
      <c r="F33" s="190">
        <v>-25.715056664867792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710863.25</v>
      </c>
      <c r="D35" s="178">
        <f>SUM(D7:D34)</f>
        <v>1481664.5</v>
      </c>
      <c r="E35" s="78">
        <f>SUM(E7:E34)</f>
        <v>1450169.25</v>
      </c>
      <c r="F35" s="140">
        <f>E35*100/D35-100</f>
        <v>-2.1256667754407346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E999D-E525-4D6C-B3C3-3B57C945F85C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174246.75</v>
      </c>
      <c r="D35" s="76">
        <f>SUM(D7:D34)</f>
        <v>329144.75</v>
      </c>
      <c r="E35" s="178">
        <f>SUM(E7:E34)</f>
        <v>342684.75</v>
      </c>
      <c r="F35" s="177">
        <f>E35*100/D35-100</f>
        <v>4.1136916204800542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570FA-D968-4FA4-8A35-A1B4B6C9546F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46062</v>
      </c>
      <c r="D11" s="189">
        <v>126537</v>
      </c>
      <c r="E11" s="189">
        <v>94818</v>
      </c>
      <c r="F11" s="190">
        <v>-25.066976457478841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166211.5</v>
      </c>
      <c r="D14" s="189">
        <v>275983</v>
      </c>
      <c r="E14" s="189">
        <v>319614</v>
      </c>
      <c r="F14" s="190">
        <v>15.80930709500222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5166.25</v>
      </c>
      <c r="D17" s="189">
        <v>9123.5</v>
      </c>
      <c r="E17" s="189">
        <v>12259.25</v>
      </c>
      <c r="F17" s="190">
        <v>34.370033430152922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2471.5</v>
      </c>
      <c r="F23" s="190">
        <v>0.83639330885353047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37890</v>
      </c>
      <c r="F33" s="190">
        <v>23.371971867673881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533119</v>
      </c>
      <c r="D35" s="178">
        <f>SUM(D7:D34)</f>
        <v>931737.75</v>
      </c>
      <c r="E35" s="178">
        <f>SUM(E7:E34)</f>
        <v>1038816.25</v>
      </c>
      <c r="F35" s="140">
        <f>E35*100/D35-100</f>
        <v>11.49234320494152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34457-A0BD-4193-A8E2-896E65F84116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243</v>
      </c>
      <c r="F12" s="190">
        <v>7.0484581497797336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11367</v>
      </c>
      <c r="D35" s="178">
        <f>SUM(D7:D34)</f>
        <v>23741</v>
      </c>
      <c r="E35" s="78">
        <f>SUM(E7:E34)</f>
        <v>23608</v>
      </c>
      <c r="F35" s="140">
        <f>E35*100/D35-100</f>
        <v>-0.56021229097342484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FF791-9D93-4EB8-B87E-B1D89F47D56B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3533064</v>
      </c>
      <c r="F12" s="190">
        <v>-15.94167176209997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3444575</v>
      </c>
      <c r="D31" s="189">
        <v>6692859</v>
      </c>
      <c r="E31" s="189">
        <v>6800377</v>
      </c>
      <c r="F31" s="190">
        <v>1.6064584656571981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3193838</v>
      </c>
      <c r="D33" s="189">
        <v>6676373</v>
      </c>
      <c r="E33" s="189">
        <v>6183958</v>
      </c>
      <c r="F33" s="190">
        <v>-7.3754866601970832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187393334</v>
      </c>
      <c r="D35" s="178">
        <f>SUM(D7:D34)</f>
        <v>395355598</v>
      </c>
      <c r="E35" s="78">
        <f>SUM(E7:E34)</f>
        <v>389252579</v>
      </c>
      <c r="F35" s="140">
        <f>E35*100/D35-100</f>
        <v>-1.5436784077103169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8E32-2219-405F-8E48-64533E7448FE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02628-3C8C-41AB-9361-1677305102FB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1310915</v>
      </c>
      <c r="F28" s="190">
        <v>9.7795557282516086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4476482</v>
      </c>
      <c r="F35" s="140">
        <f>E35*100/D35-100</f>
        <v>8.5551712991243534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CFEE3-5566-4686-91C0-83B7A7C74353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3013852</v>
      </c>
      <c r="F35" s="140">
        <f>E35*100/D35-100</f>
        <v>2.7554753049147394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9F99-6F45-442C-A000-8D5BB4C9A9D5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472521</v>
      </c>
      <c r="F28" s="190">
        <v>48.06907703010134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1462630</v>
      </c>
      <c r="F35" s="140">
        <f>E35*100/D35-100</f>
        <v>22.841953202425543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E6E8-8254-484B-8599-2E9ABAB68407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14195440</v>
      </c>
      <c r="E7" s="53">
        <v>13768045</v>
      </c>
      <c r="F7" s="53">
        <v>29899753</v>
      </c>
      <c r="G7" s="53">
        <v>27806845</v>
      </c>
      <c r="H7" s="165">
        <f>G7-F7</f>
        <v>-2092908</v>
      </c>
      <c r="I7" s="142">
        <f>((G7*100/F7)-100)</f>
        <v>-6.9997501317151318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6083667</v>
      </c>
      <c r="E8" s="53">
        <v>6804325</v>
      </c>
      <c r="F8" s="55">
        <v>13608673</v>
      </c>
      <c r="G8" s="53">
        <v>12977863</v>
      </c>
      <c r="H8" s="47">
        <f t="shared" ref="H8:H18" si="0">G8-F8</f>
        <v>-630810</v>
      </c>
      <c r="I8" s="141">
        <f>((G8*100/F8)-100)</f>
        <v>-4.6353527636383092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21601259</v>
      </c>
      <c r="E9" s="66">
        <v>21977945</v>
      </c>
      <c r="F9" s="53">
        <v>42804547</v>
      </c>
      <c r="G9" s="67">
        <v>43569551</v>
      </c>
      <c r="H9" s="47">
        <f t="shared" si="0"/>
        <v>765004</v>
      </c>
      <c r="I9" s="142">
        <f t="shared" ref="I9:I30" si="1">((G9*100/F9)-100)</f>
        <v>1.7872026539610317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14982710</v>
      </c>
      <c r="E10" s="56">
        <v>14857834</v>
      </c>
      <c r="F10" s="68">
        <v>29663696</v>
      </c>
      <c r="G10" s="56">
        <v>29829967</v>
      </c>
      <c r="H10" s="48">
        <f t="shared" si="0"/>
        <v>166271</v>
      </c>
      <c r="I10" s="143">
        <f t="shared" si="1"/>
        <v>0.56052017253682607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6618549</v>
      </c>
      <c r="E11" s="69">
        <f t="shared" ref="E11:G11" si="2">E9-E10</f>
        <v>7120111</v>
      </c>
      <c r="F11" s="70">
        <f t="shared" si="2"/>
        <v>13140851</v>
      </c>
      <c r="G11" s="71">
        <f t="shared" si="2"/>
        <v>13739584</v>
      </c>
      <c r="H11" s="48">
        <f t="shared" si="0"/>
        <v>598733</v>
      </c>
      <c r="I11" s="144">
        <f t="shared" si="1"/>
        <v>4.5562726493132004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41880366</v>
      </c>
      <c r="E12" s="49">
        <f>SUM(E7,E8,E9)</f>
        <v>42550315</v>
      </c>
      <c r="F12" s="49">
        <f>SUM(F7,F8,F9)</f>
        <v>86312973</v>
      </c>
      <c r="G12" s="49">
        <f>SUM(G7,G8,G9)</f>
        <v>84354259</v>
      </c>
      <c r="H12" s="50">
        <f t="shared" si="0"/>
        <v>-1958714</v>
      </c>
      <c r="I12" s="145">
        <f t="shared" si="1"/>
        <v>-2.2693158767686015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</v>
      </c>
      <c r="G13" s="54">
        <v>14047.128999999999</v>
      </c>
      <c r="H13" s="53">
        <f>G13-F13</f>
        <v>-1346.3010000000013</v>
      </c>
      <c r="I13" s="146">
        <f t="shared" si="1"/>
        <v>-8.7459455105197605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860165</v>
      </c>
      <c r="E14" s="53">
        <v>864851</v>
      </c>
      <c r="F14" s="53">
        <v>1861624</v>
      </c>
      <c r="G14" s="52">
        <v>1716547</v>
      </c>
      <c r="H14" s="53">
        <f>G14-F14</f>
        <v>-145077</v>
      </c>
      <c r="I14" s="142">
        <f t="shared" si="1"/>
        <v>-7.7930344688293616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729460</v>
      </c>
      <c r="E15" s="57">
        <v>725997</v>
      </c>
      <c r="F15" s="58">
        <v>1588752</v>
      </c>
      <c r="G15" s="58">
        <v>1430584</v>
      </c>
      <c r="H15" s="56">
        <f>G15-F15</f>
        <v>-158168</v>
      </c>
      <c r="I15" s="147">
        <f t="shared" si="1"/>
        <v>-9.9554870741311419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406822</v>
      </c>
      <c r="F16" s="51">
        <v>666205</v>
      </c>
      <c r="G16" s="52">
        <v>699010</v>
      </c>
      <c r="H16" s="53">
        <f>G16-F16</f>
        <v>32805</v>
      </c>
      <c r="I16" s="141">
        <f t="shared" si="1"/>
        <v>4.9241599807866976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1279182.0919999999</v>
      </c>
      <c r="F17" s="158">
        <f t="shared" si="3"/>
        <v>2543222.4299999997</v>
      </c>
      <c r="G17" s="158">
        <f t="shared" si="3"/>
        <v>2429604.1289999997</v>
      </c>
      <c r="H17" s="159">
        <f>G17-F17</f>
        <v>-113618.30099999998</v>
      </c>
      <c r="I17" s="145">
        <f t="shared" si="1"/>
        <v>-4.4674936670796797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43053947.325999998</v>
      </c>
      <c r="E18" s="172">
        <f>E12+E17</f>
        <v>43829497.092</v>
      </c>
      <c r="F18" s="172">
        <f>F12+F17</f>
        <v>88856195.430000007</v>
      </c>
      <c r="G18" s="172">
        <f>G12+G17</f>
        <v>86783863.128999993</v>
      </c>
      <c r="H18" s="174">
        <f t="shared" si="0"/>
        <v>-2072332.3010000139</v>
      </c>
      <c r="I18" s="173">
        <f t="shared" si="1"/>
        <v>-2.332231636715278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11610854</v>
      </c>
      <c r="E20" s="53">
        <v>11513561</v>
      </c>
      <c r="F20" s="53">
        <v>23785290</v>
      </c>
      <c r="G20" s="53">
        <v>22764784</v>
      </c>
      <c r="H20" s="61">
        <f>G20-F20</f>
        <v>-1020506</v>
      </c>
      <c r="I20" s="62">
        <f t="shared" si="1"/>
        <v>-4.2904921487188119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9169536</v>
      </c>
      <c r="E21" s="63">
        <v>8529059</v>
      </c>
      <c r="F21" s="63">
        <v>18595996</v>
      </c>
      <c r="G21" s="63">
        <v>17510715</v>
      </c>
      <c r="H21" s="64">
        <f>G21-F21</f>
        <v>-1085281</v>
      </c>
      <c r="I21" s="65">
        <f t="shared" si="1"/>
        <v>-5.8361004164552384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5889137</v>
      </c>
      <c r="E22" s="53">
        <v>5985339</v>
      </c>
      <c r="F22" s="53">
        <v>11541980</v>
      </c>
      <c r="G22" s="53">
        <v>11715856</v>
      </c>
      <c r="H22" s="61">
        <f t="shared" ref="H22:H30" si="4">G22-F22</f>
        <v>173876</v>
      </c>
      <c r="I22" s="62">
        <f t="shared" si="1"/>
        <v>1.5064659616461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253573</v>
      </c>
      <c r="E23" s="63">
        <v>252641</v>
      </c>
      <c r="F23" s="63">
        <v>494299</v>
      </c>
      <c r="G23" s="63">
        <v>497905</v>
      </c>
      <c r="H23" s="64">
        <f t="shared" si="4"/>
        <v>3606</v>
      </c>
      <c r="I23" s="65">
        <f t="shared" si="1"/>
        <v>0.7295179638235112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1394121.5</v>
      </c>
      <c r="E24" s="53">
        <v>1418229</v>
      </c>
      <c r="F24" s="53">
        <v>2742547</v>
      </c>
      <c r="G24" s="53">
        <v>2831670.25</v>
      </c>
      <c r="H24" s="61">
        <f t="shared" si="4"/>
        <v>89123.25</v>
      </c>
      <c r="I24" s="62">
        <f t="shared" si="1"/>
        <v>3.2496526039480784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738385.75</v>
      </c>
      <c r="E25" s="63">
        <v>710863.25</v>
      </c>
      <c r="F25" s="63">
        <v>1481664.5</v>
      </c>
      <c r="G25" s="63">
        <v>1450169.25</v>
      </c>
      <c r="H25" s="64">
        <f t="shared" si="4"/>
        <v>-31495.25</v>
      </c>
      <c r="I25" s="65">
        <f t="shared" si="1"/>
        <v>-2.1256667754407346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168541.75</v>
      </c>
      <c r="E26" s="63">
        <v>174246.75</v>
      </c>
      <c r="F26" s="63">
        <v>329144.75</v>
      </c>
      <c r="G26" s="63">
        <v>342684.75</v>
      </c>
      <c r="H26" s="64">
        <f t="shared" si="4"/>
        <v>13540</v>
      </c>
      <c r="I26" s="65">
        <f t="shared" si="1"/>
        <v>4.1136916204800542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487194</v>
      </c>
      <c r="E27" s="63">
        <v>533119</v>
      </c>
      <c r="F27" s="63">
        <v>931737.75</v>
      </c>
      <c r="G27" s="63">
        <v>1038816.25</v>
      </c>
      <c r="H27" s="64">
        <f t="shared" si="4"/>
        <v>107078.5</v>
      </c>
      <c r="I27" s="65">
        <f t="shared" si="1"/>
        <v>11.49234320494152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11221</v>
      </c>
      <c r="E28" s="53">
        <v>11367</v>
      </c>
      <c r="F28" s="53">
        <v>23741</v>
      </c>
      <c r="G28" s="53">
        <v>23608</v>
      </c>
      <c r="H28" s="61">
        <f t="shared" si="4"/>
        <v>-133</v>
      </c>
      <c r="I28" s="62">
        <f t="shared" si="1"/>
        <v>-0.56021229097342484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187189377</v>
      </c>
      <c r="E29" s="53">
        <v>187393334</v>
      </c>
      <c r="F29" s="53">
        <v>395355598</v>
      </c>
      <c r="G29" s="53">
        <v>389252579</v>
      </c>
      <c r="H29" s="61">
        <f t="shared" si="4"/>
        <v>-6103019</v>
      </c>
      <c r="I29" s="62">
        <f t="shared" si="1"/>
        <v>-1.5436784077103169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4476482</v>
      </c>
      <c r="H31" s="61">
        <f>G31-F31</f>
        <v>352789</v>
      </c>
      <c r="I31" s="62">
        <f>((G31*100/F31)-100)</f>
        <v>8.5551712991243534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3013852</v>
      </c>
      <c r="H32" s="64">
        <f>G32-F32</f>
        <v>80819</v>
      </c>
      <c r="I32" s="65">
        <f>((G32*100/F32)-100)</f>
        <v>2.7554753049147394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1462630</v>
      </c>
      <c r="H33" s="64">
        <f>G33-F33</f>
        <v>271970</v>
      </c>
      <c r="I33" s="65">
        <f>((G33*100/F33)-100)</f>
        <v>22.841953202425543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850247</v>
      </c>
      <c r="H34" s="61">
        <f>G34-F34</f>
        <v>50829</v>
      </c>
      <c r="I34" s="62">
        <f>((G34*100/F34)-100)</f>
        <v>6.3582506273313868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318504</v>
      </c>
      <c r="E35" s="53">
        <v>293566</v>
      </c>
      <c r="F35" s="53">
        <v>589360</v>
      </c>
      <c r="G35" s="53">
        <v>492978</v>
      </c>
      <c r="H35" s="61">
        <f>G35-F35</f>
        <v>-96382</v>
      </c>
      <c r="I35" s="62">
        <f>((G35*100/F35)-100)</f>
        <v>-16.353671779557487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3D91C-CB0E-4077-BA8F-0D7B936C7885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850247</v>
      </c>
      <c r="F35" s="140">
        <f>E35*100/D35-100</f>
        <v>6.3582506273313868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E2A72-05FA-4E6A-A6B8-5B59069DC5B3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575</v>
      </c>
      <c r="D11" s="189">
        <v>663</v>
      </c>
      <c r="E11" s="189">
        <v>1024</v>
      </c>
      <c r="F11" s="190">
        <v>54.449472096530911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93566</v>
      </c>
      <c r="F33" s="190">
        <v>-23.353676018840869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293566</v>
      </c>
      <c r="D35" s="76">
        <f>SUM(D7:D34)</f>
        <v>589360</v>
      </c>
      <c r="E35" s="78">
        <f>SUM(E7:E34)</f>
        <v>492978</v>
      </c>
      <c r="F35" s="140">
        <f>E35*100/D35-100</f>
        <v>-16.353671779557487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01A5-EFD1-4286-8C21-BDAAA1B6D2C3}">
  <sheetPr>
    <pageSetUpPr fitToPage="1"/>
  </sheetPr>
  <dimension ref="A1:K51"/>
  <sheetViews>
    <sheetView topLeftCell="A4"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F63D-97F3-4D38-A54B-39BB05CEC8D4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125170</v>
      </c>
      <c r="F8" s="238">
        <v>21.424067517097541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1469661</v>
      </c>
      <c r="D11" s="237">
        <v>3147356</v>
      </c>
      <c r="E11" s="237">
        <v>2853319</v>
      </c>
      <c r="F11" s="238">
        <v>-9.3423495785033595</v>
      </c>
    </row>
    <row r="12" spans="1:27" ht="15.6" customHeight="1">
      <c r="A12" s="236" t="s">
        <v>6</v>
      </c>
      <c r="B12" s="237">
        <v>101822</v>
      </c>
      <c r="C12" s="237">
        <v>55899</v>
      </c>
      <c r="D12" s="237">
        <v>220173</v>
      </c>
      <c r="E12" s="237">
        <v>185772</v>
      </c>
      <c r="F12" s="238">
        <v>-15.624531618318329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>
      <c r="A14" s="236" t="s">
        <v>148</v>
      </c>
      <c r="B14" s="237">
        <v>1301453</v>
      </c>
      <c r="C14" s="237">
        <v>1140100</v>
      </c>
      <c r="D14" s="237">
        <v>2430016</v>
      </c>
      <c r="E14" s="237">
        <v>2467306</v>
      </c>
      <c r="F14" s="238">
        <v>1.534557797150313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111048</v>
      </c>
      <c r="D22" s="237">
        <v>279004</v>
      </c>
      <c r="E22" s="237">
        <v>264341</v>
      </c>
      <c r="F22" s="238">
        <v>-5.255480208169061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226293</v>
      </c>
      <c r="D27" s="237">
        <v>344518</v>
      </c>
      <c r="E27" s="237">
        <v>381813</v>
      </c>
      <c r="F27" s="238">
        <v>10.82526892644216</v>
      </c>
    </row>
    <row r="28" spans="1:7" ht="15.6" customHeight="1">
      <c r="A28" s="236" t="s">
        <v>177</v>
      </c>
      <c r="B28" s="237">
        <v>67359</v>
      </c>
      <c r="C28" s="237">
        <v>81202</v>
      </c>
      <c r="D28" s="237">
        <v>131062</v>
      </c>
      <c r="E28" s="237">
        <v>180298</v>
      </c>
      <c r="F28" s="238">
        <v>37.566953045123682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397088</v>
      </c>
      <c r="F29" s="238">
        <v>-36.187493270638448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1248521</v>
      </c>
      <c r="C32" s="237">
        <v>1246417</v>
      </c>
      <c r="D32" s="237">
        <v>2461749</v>
      </c>
      <c r="E32" s="237">
        <v>2611863</v>
      </c>
      <c r="F32" s="238">
        <v>6.0978596924381776</v>
      </c>
    </row>
    <row r="33" spans="1:6" ht="15.6" customHeight="1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259787</v>
      </c>
      <c r="F33" s="238">
        <v>11.40046569268571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14860478</v>
      </c>
      <c r="C35" s="241">
        <f>SUM(C7:C34)</f>
        <v>15380070</v>
      </c>
      <c r="D35" s="241">
        <f>SUM(D7:D34)</f>
        <v>32130864</v>
      </c>
      <c r="E35" s="241">
        <f>SUM(E7:E34)</f>
        <v>31040447</v>
      </c>
      <c r="F35" s="242">
        <f>E35*100/D35-100</f>
        <v>-3.3936746923456553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00CD2-EA4F-4A1D-B48D-9BE6EA1795F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4918</v>
      </c>
      <c r="D12" s="237">
        <v>6991</v>
      </c>
      <c r="E12" s="237">
        <v>10292</v>
      </c>
      <c r="F12" s="238">
        <v>47.217851523387218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519503</v>
      </c>
      <c r="C14" s="237">
        <v>363059</v>
      </c>
      <c r="D14" s="237">
        <v>851867</v>
      </c>
      <c r="E14" s="237">
        <v>830337</v>
      </c>
      <c r="F14" s="238">
        <v>-2.5273898390241669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7974424</v>
      </c>
      <c r="D35" s="241">
        <f>SUM(D7:D34)</f>
        <v>17539366</v>
      </c>
      <c r="E35" s="241">
        <f>SUM(E7:E34)</f>
        <v>16394888</v>
      </c>
      <c r="F35" s="242">
        <f>E35*100/D35-100</f>
        <v>-6.5251959506404091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BBB3E-EFD8-46C0-B59F-F8F7F12A322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81793</v>
      </c>
      <c r="F8" s="238">
        <v>8.5104407121441312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>
      <c r="A12" s="236" t="s">
        <v>6</v>
      </c>
      <c r="B12" s="237">
        <v>90068</v>
      </c>
      <c r="C12" s="237">
        <v>44256</v>
      </c>
      <c r="D12" s="237">
        <v>206904</v>
      </c>
      <c r="E12" s="237">
        <v>164012</v>
      </c>
      <c r="F12" s="238">
        <v>-20.730387039399911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208265</v>
      </c>
      <c r="C32" s="237">
        <v>177652</v>
      </c>
      <c r="D32" s="237">
        <v>349757</v>
      </c>
      <c r="E32" s="237">
        <v>320922</v>
      </c>
      <c r="F32" s="238">
        <v>-8.2442953250399569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3798458</v>
      </c>
      <c r="C35" s="241">
        <f>SUM(C7:C34)</f>
        <v>4186150</v>
      </c>
      <c r="D35" s="241">
        <f>SUM(D7:D34)</f>
        <v>8922302</v>
      </c>
      <c r="E35" s="241">
        <f>SUM(E7:E34)</f>
        <v>8347136</v>
      </c>
      <c r="F35" s="242">
        <f>E35*100/D35-100</f>
        <v>-6.4463856973234073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CE29-0CBF-4EFF-B269-54DBAAE5D90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472270</v>
      </c>
      <c r="D11" s="237">
        <v>946845</v>
      </c>
      <c r="E11" s="237">
        <v>981098</v>
      </c>
      <c r="F11" s="238">
        <v>3.6175931646679231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669856</v>
      </c>
      <c r="D14" s="237">
        <v>1127283</v>
      </c>
      <c r="E14" s="237">
        <v>1312496</v>
      </c>
      <c r="F14" s="238">
        <v>16.430035758545099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33624</v>
      </c>
      <c r="D22" s="237">
        <v>62532</v>
      </c>
      <c r="E22" s="237">
        <v>65739</v>
      </c>
      <c r="F22" s="238">
        <v>5.1285741700249474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152746</v>
      </c>
      <c r="D27" s="237">
        <v>216545</v>
      </c>
      <c r="E27" s="237">
        <v>216887</v>
      </c>
      <c r="F27" s="238">
        <v>0.15793484033342511</v>
      </c>
    </row>
    <row r="28" spans="1:7" ht="15.6" customHeight="1">
      <c r="A28" s="236" t="s">
        <v>177</v>
      </c>
      <c r="B28" s="237">
        <v>38717</v>
      </c>
      <c r="C28" s="237">
        <v>36117</v>
      </c>
      <c r="D28" s="237">
        <v>65206</v>
      </c>
      <c r="E28" s="237">
        <v>82037</v>
      </c>
      <c r="F28" s="238">
        <v>25.812041836640802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134324</v>
      </c>
      <c r="F29" s="238">
        <v>11.47960030541446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859323</v>
      </c>
      <c r="C32" s="237">
        <v>931059</v>
      </c>
      <c r="D32" s="237">
        <v>1676041</v>
      </c>
      <c r="E32" s="237">
        <v>1890806</v>
      </c>
      <c r="F32" s="238">
        <v>12.81382734670572</v>
      </c>
    </row>
    <row r="33" spans="1:6" ht="15.6" customHeight="1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248035</v>
      </c>
      <c r="F33" s="238">
        <v>12.98404325584997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2805902</v>
      </c>
      <c r="C35" s="241">
        <f>SUM(C7:C34)</f>
        <v>3219496</v>
      </c>
      <c r="D35" s="241">
        <f>SUM(D7:D34)</f>
        <v>5669196</v>
      </c>
      <c r="E35" s="241">
        <f>SUM(E7:E34)</f>
        <v>6298423</v>
      </c>
      <c r="F35" s="242">
        <f>E35*100/D35-100</f>
        <v>11.099051787943125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D9D62-F80C-4E6A-BA03-F48DB11D83B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435388</v>
      </c>
      <c r="D9" s="237">
        <v>448059</v>
      </c>
      <c r="E9" s="237">
        <v>596908</v>
      </c>
      <c r="F9" s="238">
        <v>33.220848147230612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677734</v>
      </c>
      <c r="D11" s="237">
        <v>1554898</v>
      </c>
      <c r="E11" s="237">
        <v>1339624</v>
      </c>
      <c r="F11" s="238">
        <v>-13.844895292167079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168672</v>
      </c>
      <c r="F12" s="238">
        <v>39.71588320563265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944919</v>
      </c>
      <c r="D14" s="237">
        <v>1777842</v>
      </c>
      <c r="E14" s="237">
        <v>1782899</v>
      </c>
      <c r="F14" s="238">
        <v>0.28444597438917191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140303</v>
      </c>
      <c r="D19" s="237">
        <v>207893</v>
      </c>
      <c r="E19" s="237">
        <v>261979</v>
      </c>
      <c r="F19" s="238">
        <v>26.016267984011009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38728</v>
      </c>
      <c r="D22" s="237">
        <v>62603</v>
      </c>
      <c r="E22" s="237">
        <v>76244</v>
      </c>
      <c r="F22" s="238">
        <v>21.789690589907831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12548</v>
      </c>
      <c r="C28" s="237">
        <v>14222</v>
      </c>
      <c r="D28" s="237">
        <v>31528</v>
      </c>
      <c r="E28" s="237">
        <v>44605</v>
      </c>
      <c r="F28" s="238">
        <v>41.477416899264142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421382</v>
      </c>
      <c r="F29" s="238">
        <v>11.80859588514055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1193474</v>
      </c>
      <c r="C32" s="237">
        <v>1204554</v>
      </c>
      <c r="D32" s="237">
        <v>2207335</v>
      </c>
      <c r="E32" s="237">
        <v>2324295</v>
      </c>
      <c r="F32" s="238">
        <v>5.2986972978727778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51645</v>
      </c>
      <c r="F34" s="238">
        <v>21.1215084781538</v>
      </c>
    </row>
    <row r="35" spans="1:6" ht="15.6" customHeight="1">
      <c r="A35" s="240" t="s">
        <v>153</v>
      </c>
      <c r="B35" s="241">
        <f>SUM(B7:B34)</f>
        <v>7039112</v>
      </c>
      <c r="C35" s="241">
        <f>SUM(C7:C34)</f>
        <v>7095467</v>
      </c>
      <c r="D35" s="241">
        <f>SUM(D7:D34)</f>
        <v>13572130</v>
      </c>
      <c r="E35" s="241">
        <f>SUM(E7:E34)</f>
        <v>13527801</v>
      </c>
      <c r="F35" s="242">
        <f>E35*100/D35-100</f>
        <v>-0.32661785585608527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292BE-946B-4455-95B0-200C4711D95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23313</v>
      </c>
      <c r="D22" s="237">
        <v>27521</v>
      </c>
      <c r="E22" s="237">
        <v>41051</v>
      </c>
      <c r="F22" s="238">
        <v>49.162457759529083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4945</v>
      </c>
      <c r="C28" s="237">
        <v>4120</v>
      </c>
      <c r="D28" s="237">
        <v>9462</v>
      </c>
      <c r="E28" s="237">
        <v>20817</v>
      </c>
      <c r="F28" s="238">
        <v>120.00634115409009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17402</v>
      </c>
      <c r="C32" s="237">
        <v>15519</v>
      </c>
      <c r="D32" s="237">
        <v>40208</v>
      </c>
      <c r="E32" s="237">
        <v>28195</v>
      </c>
      <c r="F32" s="238">
        <v>-29.87713887783525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2040035</v>
      </c>
      <c r="C35" s="241">
        <f>SUM(C7:C34)</f>
        <v>1514085</v>
      </c>
      <c r="D35" s="241">
        <f>SUM(D7:D34)</f>
        <v>4038100</v>
      </c>
      <c r="E35" s="241">
        <f>SUM(E7:E34)</f>
        <v>3184651</v>
      </c>
      <c r="F35" s="242">
        <f>E35*100/D35-100</f>
        <v>-21.134914935241824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DF54A-F518-4526-BB01-752FAF5A64E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40667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1569075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DDF3-5C2B-454C-A482-6FD918C5EC30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DAAC-5C47-4EDB-9570-E8B32189832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44255</v>
      </c>
      <c r="D9" s="237">
        <v>51985</v>
      </c>
      <c r="E9" s="237">
        <v>81436</v>
      </c>
      <c r="F9" s="238">
        <v>56.652880638645769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484256</v>
      </c>
      <c r="D11" s="237">
        <v>811432</v>
      </c>
      <c r="E11" s="237">
        <v>908824</v>
      </c>
      <c r="F11" s="238">
        <v>12.00248449654438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34906</v>
      </c>
      <c r="F12" s="238">
        <v>6.576697606253048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832417</v>
      </c>
      <c r="D14" s="237">
        <v>1465047</v>
      </c>
      <c r="E14" s="237">
        <v>1565640</v>
      </c>
      <c r="F14" s="238">
        <v>6.8661961015585149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40706</v>
      </c>
      <c r="D19" s="237">
        <v>71546</v>
      </c>
      <c r="E19" s="237">
        <v>85371</v>
      </c>
      <c r="F19" s="238">
        <v>19.323232605596399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15412</v>
      </c>
      <c r="D22" s="237">
        <v>34891</v>
      </c>
      <c r="E22" s="237">
        <v>35190</v>
      </c>
      <c r="F22" s="238">
        <v>0.85695451549109691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7603</v>
      </c>
      <c r="C28" s="237">
        <v>9611</v>
      </c>
      <c r="D28" s="237">
        <v>22066</v>
      </c>
      <c r="E28" s="237">
        <v>22405</v>
      </c>
      <c r="F28" s="238">
        <v>1.536300190338082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230136</v>
      </c>
      <c r="F29" s="238">
        <v>1.194266115557113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1135405</v>
      </c>
      <c r="C32" s="237">
        <v>1135533</v>
      </c>
      <c r="D32" s="237">
        <v>2076720</v>
      </c>
      <c r="E32" s="237">
        <v>2181002</v>
      </c>
      <c r="F32" s="238">
        <v>5.0214761739666329</v>
      </c>
    </row>
    <row r="33" spans="1:6" ht="15.6" customHeight="1">
      <c r="A33" s="236" t="s">
        <v>182</v>
      </c>
      <c r="B33" s="237">
        <v>176307</v>
      </c>
      <c r="C33" s="237">
        <v>173255</v>
      </c>
      <c r="D33" s="237">
        <v>314382</v>
      </c>
      <c r="E33" s="237">
        <v>279618</v>
      </c>
      <c r="F33" s="238">
        <v>-11.05788499341566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42028</v>
      </c>
      <c r="F34" s="238">
        <v>-1.432960435282254</v>
      </c>
    </row>
    <row r="35" spans="1:6" ht="15.6" customHeight="1">
      <c r="A35" s="240" t="s">
        <v>153</v>
      </c>
      <c r="B35" s="241">
        <f>SUM(B7:B34)</f>
        <v>3430002</v>
      </c>
      <c r="C35" s="241">
        <f>SUM(C7:C34)</f>
        <v>3705537</v>
      </c>
      <c r="D35" s="241">
        <f>SUM(D7:D34)</f>
        <v>6450047</v>
      </c>
      <c r="E35" s="241">
        <f>SUM(E7:E34)</f>
        <v>6939110</v>
      </c>
      <c r="F35" s="242">
        <f>E35*100/D35-100</f>
        <v>7.5823168420323128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6B789-F702-44C6-9DC5-1875344301F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FEDD-1073-42B1-B80A-9439FD247336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B058-DAF0-471A-83C1-97FEB8E1AE75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1453-1F55-48F6-96B5-315382BD40D1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B42A7-E2D7-41E9-87BE-E32996849488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8F30F-4A5C-481A-83B2-75BA7F1B4B1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3175370</v>
      </c>
      <c r="D9" s="184">
        <v>1701152</v>
      </c>
      <c r="E9" s="185">
        <v>-1474218</v>
      </c>
      <c r="F9" s="186">
        <v>-46.426652642054307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75229</v>
      </c>
      <c r="M9" s="185">
        <v>5206</v>
      </c>
      <c r="N9" s="186">
        <v>7.4347000271339434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3516795</v>
      </c>
      <c r="D10" s="184">
        <v>3363807</v>
      </c>
      <c r="E10" s="185">
        <v>-152988</v>
      </c>
      <c r="F10" s="186">
        <v>-4.3502109164736709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2726483</v>
      </c>
      <c r="D11" s="184">
        <v>3195386</v>
      </c>
      <c r="E11" s="185">
        <v>468903</v>
      </c>
      <c r="F11" s="186">
        <v>17.198089993592479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1443423</v>
      </c>
      <c r="D12" s="184">
        <v>922784</v>
      </c>
      <c r="E12" s="185">
        <v>-520639</v>
      </c>
      <c r="F12" s="186">
        <v>-36.069745320671757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26185</v>
      </c>
      <c r="M13" s="185">
        <v>4003</v>
      </c>
      <c r="N13" s="186">
        <v>18.046163556036429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47259</v>
      </c>
      <c r="M14" s="185">
        <v>-5732</v>
      </c>
      <c r="N14" s="186">
        <v>-10.816931176992311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2905178</v>
      </c>
      <c r="D15" s="184">
        <v>2645819</v>
      </c>
      <c r="E15" s="185">
        <v>-259359</v>
      </c>
      <c r="F15" s="186">
        <v>-8.9274736350061801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594788</v>
      </c>
      <c r="E16" s="185">
        <v>-100894</v>
      </c>
      <c r="F16" s="186">
        <v>-14.502890688561729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149664</v>
      </c>
      <c r="M16" s="185">
        <v>21307</v>
      </c>
      <c r="N16" s="186">
        <v>16.599795881798428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342644</v>
      </c>
      <c r="M18" s="185">
        <v>23712</v>
      </c>
      <c r="N18" s="186">
        <v>7.4348136906926916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218133</v>
      </c>
      <c r="M19" s="185">
        <v>-150137</v>
      </c>
      <c r="N19" s="186">
        <v>-40.768186384989271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2315018</v>
      </c>
      <c r="L20" s="184">
        <v>2336505</v>
      </c>
      <c r="M20" s="185">
        <v>21487</v>
      </c>
      <c r="N20" s="186">
        <v>0.92815693009730194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642448</v>
      </c>
      <c r="M21" s="185">
        <v>80579</v>
      </c>
      <c r="N21" s="186">
        <v>14.341243243531849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431470</v>
      </c>
      <c r="M23" s="185">
        <v>-176229</v>
      </c>
      <c r="N23" s="186">
        <v>-28.99938950039412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644525</v>
      </c>
      <c r="I26" s="185">
        <v>79561</v>
      </c>
      <c r="J26" s="186">
        <v>14.0824902117657</v>
      </c>
      <c r="K26" s="187">
        <v>332977</v>
      </c>
      <c r="L26" s="184">
        <v>343539</v>
      </c>
      <c r="M26" s="185">
        <v>10562</v>
      </c>
      <c r="N26" s="186">
        <v>3.1719908582274461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3612383</v>
      </c>
      <c r="E27" s="185">
        <v>709606</v>
      </c>
      <c r="F27" s="186">
        <v>24.445763487860081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4195340</v>
      </c>
      <c r="M27" s="185">
        <v>541669</v>
      </c>
      <c r="N27" s="186">
        <v>14.82533594294615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2815267</v>
      </c>
      <c r="L30" s="184">
        <v>3013400</v>
      </c>
      <c r="M30" s="185">
        <v>198133</v>
      </c>
      <c r="N30" s="186">
        <v>7.037804939993265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2976240</v>
      </c>
      <c r="I31" s="185">
        <v>-1076819</v>
      </c>
      <c r="J31" s="186">
        <v>-26.568056374210201</v>
      </c>
      <c r="K31" s="187">
        <v>483988</v>
      </c>
      <c r="L31" s="184">
        <v>325894</v>
      </c>
      <c r="M31" s="185">
        <v>-158094</v>
      </c>
      <c r="N31" s="186">
        <v>-32.664859459325442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1716475</v>
      </c>
      <c r="M33" s="185">
        <v>-366854</v>
      </c>
      <c r="N33" s="186">
        <v>-17.609028626779551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1376488</v>
      </c>
      <c r="M34" s="185">
        <v>33458</v>
      </c>
      <c r="N34" s="186">
        <v>2.4912325115596872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580627</v>
      </c>
      <c r="M35" s="185">
        <v>47950</v>
      </c>
      <c r="N35" s="186">
        <v>9.0017027204103073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756197</v>
      </c>
      <c r="M36" s="185">
        <v>76842</v>
      </c>
      <c r="N36" s="186">
        <v>11.31102295559759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425610</v>
      </c>
      <c r="M37" s="185">
        <v>30650</v>
      </c>
      <c r="N37" s="186">
        <v>7.760279521976913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3241004</v>
      </c>
      <c r="M38" s="185">
        <v>-363718</v>
      </c>
      <c r="N38" s="186">
        <v>-10.090043004703279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511078</v>
      </c>
      <c r="M39" s="185">
        <v>-3589</v>
      </c>
      <c r="N39" s="186">
        <v>-0.69734410793775214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666239</v>
      </c>
      <c r="I40" s="185">
        <v>-37572</v>
      </c>
      <c r="J40" s="186">
        <v>-5.33836498719117</v>
      </c>
      <c r="K40" s="187">
        <v>520554</v>
      </c>
      <c r="L40" s="184">
        <v>802358</v>
      </c>
      <c r="M40" s="185">
        <v>281804</v>
      </c>
      <c r="N40" s="186">
        <v>54.135401898746323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792122</v>
      </c>
      <c r="M41" s="185">
        <v>-13207</v>
      </c>
      <c r="N41" s="186">
        <v>-1.6399508772191209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1763556</v>
      </c>
      <c r="M42" s="185">
        <v>-95268</v>
      </c>
      <c r="N42" s="186">
        <v>-5.1251759176769838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2058214</v>
      </c>
      <c r="L43" s="184">
        <v>2191345</v>
      </c>
      <c r="M43" s="185">
        <v>133131</v>
      </c>
      <c r="N43" s="186">
        <v>6.4682778369984817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4272687</v>
      </c>
      <c r="L44" s="184">
        <v>4795101</v>
      </c>
      <c r="M44" s="185">
        <v>522414</v>
      </c>
      <c r="N44" s="186">
        <v>12.226825882635451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1460629</v>
      </c>
      <c r="M45" s="185">
        <v>-170292</v>
      </c>
      <c r="N45" s="186">
        <v>-10.441462216747469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4634170</v>
      </c>
      <c r="L46" s="184">
        <v>4728487</v>
      </c>
      <c r="M46" s="185">
        <v>94317</v>
      </c>
      <c r="N46" s="186">
        <v>2.0352511884544531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5834366</v>
      </c>
      <c r="M47" s="185">
        <v>156013</v>
      </c>
      <c r="N47" s="186">
        <v>2.747504426019304</v>
      </c>
      <c r="O47" s="152"/>
    </row>
    <row r="48" spans="1:15" ht="19.5" customHeight="1">
      <c r="A48" s="203" t="s">
        <v>162</v>
      </c>
      <c r="B48" s="203"/>
      <c r="C48" s="175">
        <f>SUM(C8:C47)</f>
        <v>29899753</v>
      </c>
      <c r="D48" s="175">
        <f>SUM(D8:D47)</f>
        <v>27806845</v>
      </c>
      <c r="E48" s="175">
        <f>D48-C48</f>
        <v>-2092908</v>
      </c>
      <c r="F48" s="176">
        <f t="shared" ref="F48" si="0">((D48*100/C48)-100)</f>
        <v>-6.9997501317151318</v>
      </c>
      <c r="G48" s="175">
        <f>SUM(G8:G47)</f>
        <v>13608673</v>
      </c>
      <c r="H48" s="175">
        <f>SUM(H8:H47)</f>
        <v>12977863</v>
      </c>
      <c r="I48" s="175">
        <f>H48-G48</f>
        <v>-630810</v>
      </c>
      <c r="J48" s="176">
        <f t="shared" ref="J48" si="1">((H48*100/G48)-100)</f>
        <v>-4.6353527636383092</v>
      </c>
      <c r="K48" s="175">
        <f>SUM(K8:K47)</f>
        <v>42804547</v>
      </c>
      <c r="L48" s="175">
        <f>SUM(L8:L47)</f>
        <v>43569551</v>
      </c>
      <c r="M48" s="175">
        <f>L48-K48</f>
        <v>765004</v>
      </c>
      <c r="N48" s="176">
        <f t="shared" ref="N48" si="2">((L48*100/K48)-100)</f>
        <v>1.7872026539610317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9C19-4C29-42AF-AD5B-1C58E2AE6535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-9.6070916461454487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597924.90099999995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8261768.9069999997</v>
      </c>
      <c r="D11" s="189">
        <v>17982310.965999998</v>
      </c>
      <c r="E11" s="189">
        <v>16433564.956</v>
      </c>
      <c r="F11" s="190">
        <v>-8.6126083178534998</v>
      </c>
    </row>
    <row r="12" spans="1:27" ht="15.6" customHeight="1">
      <c r="A12" s="188" t="s">
        <v>6</v>
      </c>
      <c r="B12" s="189">
        <v>353501.08399999997</v>
      </c>
      <c r="C12" s="189">
        <v>417734</v>
      </c>
      <c r="D12" s="189">
        <v>760488.71299999999</v>
      </c>
      <c r="E12" s="189">
        <v>896907.41599999997</v>
      </c>
      <c r="F12" s="190">
        <v>17.938294240009309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5306746.22</v>
      </c>
      <c r="D14" s="189">
        <v>10566314.515000001</v>
      </c>
      <c r="E14" s="189">
        <v>10106449.668</v>
      </c>
      <c r="F14" s="190">
        <v>-4.3521782959155217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1444885.9480000001</v>
      </c>
      <c r="D17" s="189">
        <v>2363109.2779999999</v>
      </c>
      <c r="E17" s="189">
        <v>2918122.7779999999</v>
      </c>
      <c r="F17" s="190">
        <v>23.486577839080368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343090.38</v>
      </c>
      <c r="D23" s="189">
        <v>476273.13500000001</v>
      </c>
      <c r="E23" s="189">
        <v>745026.96900000004</v>
      </c>
      <c r="F23" s="190">
        <v>56.428510081720248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333188.33600000001</v>
      </c>
      <c r="D27" s="189">
        <v>542297.44400000002</v>
      </c>
      <c r="E27" s="189">
        <v>543738.30900000001</v>
      </c>
      <c r="F27" s="190">
        <v>0.26569643946173471</v>
      </c>
    </row>
    <row r="28" spans="1:7" ht="15.6" customHeight="1">
      <c r="A28" s="188" t="s">
        <v>177</v>
      </c>
      <c r="B28" s="189">
        <v>1120967.1740000001</v>
      </c>
      <c r="C28" s="189">
        <v>1277349.0419999999</v>
      </c>
      <c r="D28" s="189">
        <v>2257670.4939999999</v>
      </c>
      <c r="E28" s="189">
        <v>2542473.605</v>
      </c>
      <c r="F28" s="190">
        <v>12.614910446714649</v>
      </c>
    </row>
    <row r="29" spans="1:7" ht="15.6" customHeight="1">
      <c r="A29" s="188" t="s">
        <v>178</v>
      </c>
      <c r="B29" s="189">
        <v>540714.85199999996</v>
      </c>
      <c r="C29" s="189">
        <v>586918.87399999995</v>
      </c>
      <c r="D29" s="189">
        <v>1230633.5989999999</v>
      </c>
      <c r="E29" s="189">
        <v>1003759.31</v>
      </c>
      <c r="F29" s="190">
        <v>-18.43556759577795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423283.20699999999</v>
      </c>
      <c r="D33" s="189">
        <v>769046.59</v>
      </c>
      <c r="E33" s="189">
        <v>752557.96100000001</v>
      </c>
      <c r="F33" s="190">
        <v>-2.1440351227615508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43053947.32599999</v>
      </c>
      <c r="C35" s="77">
        <f>SUM(C7:C34)</f>
        <v>43829497.092</v>
      </c>
      <c r="D35" s="76">
        <f>SUM(D7:D34)</f>
        <v>88856195.430000007</v>
      </c>
      <c r="E35" s="78">
        <f>SUM(E7:E34)</f>
        <v>86783863.128999978</v>
      </c>
      <c r="F35" s="177">
        <f>E35*100/D35-100</f>
        <v>-2.3322316367152922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9FDAA-69B0-4DC2-8917-E0A5CC12106E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593173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7706035</v>
      </c>
      <c r="D11" s="189">
        <v>16684920</v>
      </c>
      <c r="E11" s="189">
        <v>15341193</v>
      </c>
      <c r="F11" s="190">
        <v>-8.0535417610632862</v>
      </c>
    </row>
    <row r="12" spans="1:14" ht="15.6" customHeight="1">
      <c r="A12" s="188" t="s">
        <v>6</v>
      </c>
      <c r="B12" s="189">
        <v>343301</v>
      </c>
      <c r="C12" s="189">
        <v>411030</v>
      </c>
      <c r="D12" s="189">
        <v>741687</v>
      </c>
      <c r="E12" s="189">
        <v>880823</v>
      </c>
      <c r="F12" s="190">
        <v>18.759395809822749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5184151</v>
      </c>
      <c r="D14" s="189">
        <v>10359141</v>
      </c>
      <c r="E14" s="189">
        <v>9874107</v>
      </c>
      <c r="F14" s="190">
        <v>-4.6821835903189282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1443035</v>
      </c>
      <c r="D17" s="189">
        <v>2358096</v>
      </c>
      <c r="E17" s="189">
        <v>2915140</v>
      </c>
      <c r="F17" s="190">
        <v>23.6226175694289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341550</v>
      </c>
      <c r="D23" s="189">
        <v>466283</v>
      </c>
      <c r="E23" s="189">
        <v>740056</v>
      </c>
      <c r="F23" s="190">
        <v>58.713914082220441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330016</v>
      </c>
      <c r="D27" s="189">
        <v>535537</v>
      </c>
      <c r="E27" s="189">
        <v>536572</v>
      </c>
      <c r="F27" s="190">
        <v>0.19326395748566941</v>
      </c>
    </row>
    <row r="28" spans="1:7" ht="15.6" customHeight="1">
      <c r="A28" s="188" t="s">
        <v>177</v>
      </c>
      <c r="B28" s="189">
        <v>1048179</v>
      </c>
      <c r="C28" s="189">
        <v>1211853</v>
      </c>
      <c r="D28" s="189">
        <v>2112922</v>
      </c>
      <c r="E28" s="189">
        <v>2411926</v>
      </c>
      <c r="F28" s="190">
        <v>14.15120861063494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414132</v>
      </c>
      <c r="D33" s="189">
        <v>747367</v>
      </c>
      <c r="E33" s="189">
        <v>733407</v>
      </c>
      <c r="F33" s="190">
        <v>-1.8678908755671559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41880366</v>
      </c>
      <c r="C35" s="178">
        <f>SUM(C7:C34)</f>
        <v>42550315</v>
      </c>
      <c r="D35" s="76">
        <f>SUM(D7:D34)</f>
        <v>86312973</v>
      </c>
      <c r="E35" s="78">
        <f>SUM(E7:E34)</f>
        <v>84354259</v>
      </c>
      <c r="F35" s="140">
        <f>E35*100/D35-100</f>
        <v>-2.2693158767686015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3ADA-A98B-4F94-A1FB-07DB33066BAD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2496556</v>
      </c>
      <c r="D11" s="189">
        <v>5292391</v>
      </c>
      <c r="E11" s="189">
        <v>4701412</v>
      </c>
      <c r="F11" s="190">
        <v>-11.166578584235371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1068296</v>
      </c>
      <c r="D14" s="189">
        <v>1778654</v>
      </c>
      <c r="E14" s="189">
        <v>1779587</v>
      </c>
      <c r="F14" s="190">
        <v>5.2455396046667602E-2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299451</v>
      </c>
      <c r="C28" s="189">
        <v>293524</v>
      </c>
      <c r="D28" s="189">
        <v>613838</v>
      </c>
      <c r="E28" s="189">
        <v>631112</v>
      </c>
      <c r="F28" s="190">
        <v>2.8140975306188238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14195440</v>
      </c>
      <c r="C35" s="77">
        <f>SUM(C7:C34)</f>
        <v>13768045</v>
      </c>
      <c r="D35" s="76">
        <f>SUM(D7:D34)</f>
        <v>29899753</v>
      </c>
      <c r="E35" s="78">
        <f>SUM(E7:E34)</f>
        <v>27806845</v>
      </c>
      <c r="F35" s="140">
        <f>E35*100/D35-100</f>
        <v>-6.9997501317151318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ADD0D-3224-4BC1-A9E2-E554E41B85EF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6804325</v>
      </c>
      <c r="D35" s="76">
        <f>SUM(D7:D34)</f>
        <v>13608673</v>
      </c>
      <c r="E35" s="78">
        <f>SUM(E7:E34)</f>
        <v>12977863</v>
      </c>
      <c r="F35" s="140">
        <f>E35*100/D35-100</f>
        <v>-4.6353527636383092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2025-10-21T15:57:45Z</dcterms:modified>
  <cp:category/>
</cp:coreProperties>
</file>