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645E8FC-CFDE-41EB-B0CD-7BA17C85EABE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D34" i="6" s="1" a="1"/>
  <c r="B35" i="30"/>
  <c r="E35" i="29"/>
  <c r="F35" i="29" s="1"/>
  <c r="D35" i="29"/>
  <c r="C35" i="29"/>
  <c r="D33" i="6" s="1" a="1"/>
  <c r="B35" i="29"/>
  <c r="F35" i="38"/>
  <c r="E35" i="38"/>
  <c r="D35" i="38"/>
  <c r="C35" i="38"/>
  <c r="B35" i="38"/>
  <c r="D32" i="6" s="1" a="1"/>
  <c r="E35" i="28"/>
  <c r="D35" i="28"/>
  <c r="D31" i="6" s="1" a="1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D29" i="6" s="1" a="1"/>
  <c r="E35" i="32"/>
  <c r="D35" i="32"/>
  <c r="F35" i="32" s="1"/>
  <c r="C35" i="32"/>
  <c r="B35" i="32"/>
  <c r="F35" i="26"/>
  <c r="E35" i="26"/>
  <c r="D35" i="26"/>
  <c r="C35" i="26"/>
  <c r="B35" i="26"/>
  <c r="D27" i="6" s="1" a="1"/>
  <c r="E35" i="25"/>
  <c r="D26" i="6" s="1" a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D22" i="6" s="1" a="1"/>
  <c r="B35" i="20"/>
  <c r="F35" i="19"/>
  <c r="E35" i="19"/>
  <c r="D35" i="19"/>
  <c r="C35" i="19"/>
  <c r="B35" i="19"/>
  <c r="F35" i="18"/>
  <c r="E35" i="18"/>
  <c r="D35" i="18"/>
  <c r="C35" i="18"/>
  <c r="B35" i="18"/>
  <c r="D20" i="6" s="1" a="1"/>
  <c r="F35" i="17"/>
  <c r="E35" i="17"/>
  <c r="D35" i="17"/>
  <c r="D16" i="6" s="1" a="1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E35" i="14"/>
  <c r="D35" i="14"/>
  <c r="F35" i="14" s="1"/>
  <c r="C35" i="14"/>
  <c r="B35" i="14"/>
  <c r="F35" i="13"/>
  <c r="E35" i="13"/>
  <c r="D35" i="13"/>
  <c r="C35" i="13"/>
  <c r="B35" i="13"/>
  <c r="D10" i="6" s="1" a="1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H48" i="40"/>
  <c r="I48" i="40" s="1"/>
  <c r="G48" i="40"/>
  <c r="J48" i="40" s="1"/>
  <c r="D48" i="40"/>
  <c r="F48" i="40" s="1"/>
  <c r="C48" i="40"/>
  <c r="N48" i="39"/>
  <c r="M48" i="39"/>
  <c r="L48" i="39"/>
  <c r="K48" i="39"/>
  <c r="H48" i="39"/>
  <c r="I48" i="39" s="1"/>
  <c r="G48" i="39"/>
  <c r="J48" i="39" s="1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I30" i="6"/>
  <c r="H30" i="6"/>
  <c r="D30" i="6" a="1"/>
  <c r="D30" i="6"/>
  <c r="D28" i="6" a="1"/>
  <c r="I28" i="6" s="1"/>
  <c r="D28" i="6"/>
  <c r="D25" i="6" a="1"/>
  <c r="I25" i="6" s="1"/>
  <c r="D25" i="6"/>
  <c r="D23" i="6" a="1"/>
  <c r="I23" i="6" s="1"/>
  <c r="D23" i="6"/>
  <c r="I21" i="6"/>
  <c r="H21" i="6"/>
  <c r="D21" i="6" a="1"/>
  <c r="D21" i="6"/>
  <c r="I15" i="6"/>
  <c r="H15" i="6"/>
  <c r="D15" i="6" a="1"/>
  <c r="D15" i="6"/>
  <c r="D14" i="6" a="1"/>
  <c r="D14" i="6" s="1"/>
  <c r="D13" i="6" a="1"/>
  <c r="I13" i="6" s="1"/>
  <c r="D13" i="6"/>
  <c r="D9" i="6" a="1"/>
  <c r="D9" i="6" s="1"/>
  <c r="D8" i="6" a="1"/>
  <c r="I8" i="6" s="1"/>
  <c r="D8" i="6"/>
  <c r="G17" i="6" l="1"/>
  <c r="F17" i="6"/>
  <c r="E17" i="6"/>
  <c r="I16" i="6"/>
  <c r="H16" i="6"/>
  <c r="D16" i="6"/>
  <c r="I22" i="6"/>
  <c r="H22" i="6"/>
  <c r="D22" i="6"/>
  <c r="I20" i="6"/>
  <c r="H20" i="6"/>
  <c r="D20" i="6"/>
  <c r="I33" i="6"/>
  <c r="H33" i="6"/>
  <c r="D33" i="6"/>
  <c r="I31" i="6"/>
  <c r="H31" i="6"/>
  <c r="D31" i="6"/>
  <c r="D17" i="6"/>
  <c r="F12" i="6"/>
  <c r="F18" i="6" s="1"/>
  <c r="I7" i="6"/>
  <c r="E12" i="6"/>
  <c r="E18" i="6" s="1"/>
  <c r="H7" i="6"/>
  <c r="D7" i="6"/>
  <c r="D12" i="6" s="1"/>
  <c r="D18" i="6" s="1"/>
  <c r="G12" i="6"/>
  <c r="I34" i="6"/>
  <c r="H34" i="6"/>
  <c r="D34" i="6"/>
  <c r="I29" i="6"/>
  <c r="H29" i="6"/>
  <c r="D29" i="6"/>
  <c r="H10" i="6"/>
  <c r="I10" i="6"/>
  <c r="D10" i="6"/>
  <c r="D11" i="6" s="1"/>
  <c r="I32" i="6"/>
  <c r="H32" i="6"/>
  <c r="D32" i="6"/>
  <c r="I26" i="6"/>
  <c r="H26" i="6"/>
  <c r="D26" i="6"/>
  <c r="I27" i="6"/>
  <c r="H27" i="6"/>
  <c r="D27" i="6"/>
  <c r="D24" i="6"/>
  <c r="I24" i="6"/>
  <c r="H24" i="6"/>
  <c r="H9" i="6"/>
  <c r="E48" i="40"/>
  <c r="F35" i="25"/>
  <c r="I9" i="6"/>
  <c r="I14" i="6"/>
  <c r="F35" i="28"/>
  <c r="H14" i="6"/>
  <c r="E11" i="6"/>
  <c r="H8" i="6"/>
  <c r="F11" i="6"/>
  <c r="H13" i="6"/>
  <c r="H25" i="6"/>
  <c r="H28" i="6"/>
  <c r="G11" i="6"/>
  <c r="H23" i="6"/>
  <c r="H35" i="6"/>
  <c r="H11" i="6" l="1"/>
  <c r="I11" i="6"/>
  <c r="H17" i="6"/>
  <c r="I17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<sst xmlns="http://schemas.openxmlformats.org/spreadsheetml/2006/main" count="1926" uniqueCount="244">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</sst>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E4388B15-3491-4618-A226-0DF18AB78B96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2001687.0519999999</c:v>
                </c:pt>
                <c:pt idx="1">
                  <c:v>425585</c:v>
                </c:pt>
                <c:pt idx="2">
                  <c:v>954573.03799999994</c:v>
                </c:pt>
                <c:pt idx="3">
                  <c:v>791507.02799999982</c:v>
                </c:pt>
                <c:pt idx="4">
                  <c:v>16442304.956</c:v>
                </c:pt>
                <c:pt idx="5">
                  <c:v>897147.41599999997</c:v>
                </c:pt>
                <c:pt idx="6">
                  <c:v>2512427.1120000002</c:v>
                </c:pt>
                <c:pt idx="7">
                  <c:v>10110181.668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336538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745029.96900000004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543867.30900000001</c:v>
                </c:pt>
                <c:pt idx="21">
                  <c:v>2542082.4049999998</c:v>
                </c:pt>
                <c:pt idx="22">
                  <c:v>1003799.31</c:v>
                </c:pt>
                <c:pt idx="23">
                  <c:v>715233</c:v>
                </c:pt>
                <c:pt idx="24">
                  <c:v>4901604.233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2257670.4939999999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482833"/>
        <c:axId val="46448825"/>
      </c:barChart>
      <c:catAx>
        <c:axId val="624828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48825"/>
        <c:crosses val="autoZero"/>
        <c:auto val="1"/>
        <c:lblAlgn val="ctr"/>
        <c:lblOffset val="100"/>
        <c:noMultiLvlLbl val="0"/>
      </c:catAx>
      <c:valAx>
        <c:axId val="464488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8283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578883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379930"/>
        <c:axId val="30008945"/>
      </c:barChart>
      <c:catAx>
        <c:axId val="343799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08945"/>
        <c:crosses val="autoZero"/>
        <c:auto val="1"/>
        <c:lblAlgn val="ctr"/>
        <c:lblOffset val="100"/>
        <c:noMultiLvlLbl val="0"/>
      </c:catAx>
      <c:valAx>
        <c:axId val="300089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799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9897134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409733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56420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123539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987411"/>
        <c:axId val="17438202"/>
      </c:barChart>
      <c:catAx>
        <c:axId val="289874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8202"/>
        <c:crosses val="autoZero"/>
        <c:auto val="1"/>
        <c:lblAlgn val="ctr"/>
        <c:lblOffset val="100"/>
        <c:noMultiLvlLbl val="0"/>
      </c:catAx>
      <c:valAx>
        <c:axId val="174382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874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7337434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399648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37979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24637"/>
        <c:axId val="59620893"/>
      </c:barChart>
      <c:catAx>
        <c:axId val="574246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20893"/>
        <c:crosses val="autoZero"/>
        <c:auto val="1"/>
        <c:lblAlgn val="ctr"/>
        <c:lblOffset val="100"/>
        <c:noMultiLvlLbl val="0"/>
      </c:catAx>
      <c:valAx>
        <c:axId val="596208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246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165307</c:v>
                </c:pt>
                <c:pt idx="3">
                  <c:v>0</c:v>
                </c:pt>
                <c:pt idx="4">
                  <c:v>2254474</c:v>
                </c:pt>
                <c:pt idx="5">
                  <c:v>165205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805617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805313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38563"/>
        <c:axId val="4850259"/>
      </c:barChart>
      <c:catAx>
        <c:axId val="314385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0259"/>
        <c:crosses val="autoZero"/>
        <c:auto val="1"/>
        <c:lblAlgn val="ctr"/>
        <c:lblOffset val="100"/>
        <c:noMultiLvlLbl val="0"/>
      </c:catAx>
      <c:valAx>
        <c:axId val="48502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385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93138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4928"/>
        <c:axId val="1976272"/>
      </c:barChart>
      <c:catAx>
        <c:axId val="5254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6272"/>
        <c:crosses val="autoZero"/>
        <c:auto val="1"/>
        <c:lblAlgn val="ctr"/>
        <c:lblOffset val="100"/>
        <c:noMultiLvlLbl val="0"/>
      </c:catAx>
      <c:valAx>
        <c:axId val="19762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49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691789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24587"/>
        <c:axId val="2771613"/>
      </c:barChart>
      <c:catAx>
        <c:axId val="218245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1613"/>
        <c:crosses val="autoZero"/>
        <c:auto val="1"/>
        <c:lblAlgn val="ctr"/>
        <c:lblOffset val="100"/>
        <c:noMultiLvlLbl val="0"/>
      </c:catAx>
      <c:valAx>
        <c:axId val="27716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245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596886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37235.25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22841"/>
        <c:axId val="44516973"/>
      </c:barChart>
      <c:catAx>
        <c:axId val="145228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16973"/>
        <c:crosses val="autoZero"/>
        <c:auto val="1"/>
        <c:lblAlgn val="ctr"/>
        <c:lblOffset val="100"/>
        <c:noMultiLvlLbl val="0"/>
      </c:catAx>
      <c:valAx>
        <c:axId val="445169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228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35819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33907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45860"/>
        <c:axId val="11861492"/>
      </c:barChart>
      <c:catAx>
        <c:axId val="463458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61492"/>
        <c:crosses val="autoZero"/>
        <c:auto val="1"/>
        <c:lblAlgn val="ctr"/>
        <c:lblOffset val="100"/>
        <c:noMultiLvlLbl val="0"/>
      </c:catAx>
      <c:valAx>
        <c:axId val="118614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458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2757.5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37890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19727"/>
        <c:axId val="63811297"/>
      </c:barChart>
      <c:catAx>
        <c:axId val="409197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11297"/>
        <c:crosses val="autoZero"/>
        <c:auto val="1"/>
        <c:lblAlgn val="ctr"/>
        <c:lblOffset val="100"/>
        <c:noMultiLvlLbl val="0"/>
      </c:catAx>
      <c:valAx>
        <c:axId val="63811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197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87643"/>
        <c:axId val="58333348"/>
      </c:barChart>
      <c:catAx>
        <c:axId val="120876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33348"/>
        <c:crosses val="autoZero"/>
        <c:auto val="1"/>
        <c:lblAlgn val="ctr"/>
        <c:lblOffset val="100"/>
        <c:noMultiLvlLbl val="0"/>
      </c:catAx>
      <c:valAx>
        <c:axId val="583333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876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943696</c:v>
                </c:pt>
                <c:pt idx="3">
                  <c:v>768935</c:v>
                </c:pt>
                <c:pt idx="4">
                  <c:v>15349418</c:v>
                </c:pt>
                <c:pt idx="5">
                  <c:v>880842</c:v>
                </c:pt>
                <c:pt idx="6">
                  <c:v>2497697</c:v>
                </c:pt>
                <c:pt idx="7">
                  <c:v>9876754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740059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2411804</c:v>
                </c:pt>
                <c:pt idx="22">
                  <c:v>995385</c:v>
                </c:pt>
                <c:pt idx="23">
                  <c:v>710718</c:v>
                </c:pt>
                <c:pt idx="24">
                  <c:v>4816767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2112922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439378"/>
        <c:axId val="32457365"/>
      </c:barChart>
      <c:catAx>
        <c:axId val="274393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57365"/>
        <c:crosses val="autoZero"/>
        <c:auto val="1"/>
        <c:lblAlgn val="ctr"/>
        <c:lblOffset val="100"/>
        <c:noMultiLvlLbl val="0"/>
      </c:catAx>
      <c:valAx>
        <c:axId val="324573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393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3533068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12113775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6183958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925626"/>
        <c:axId val="34592098"/>
      </c:barChart>
      <c:catAx>
        <c:axId val="379256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92098"/>
        <c:crosses val="autoZero"/>
        <c:auto val="1"/>
        <c:lblAlgn val="ctr"/>
        <c:lblOffset val="100"/>
        <c:noMultiLvlLbl val="0"/>
      </c:catAx>
      <c:valAx>
        <c:axId val="34592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256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55217"/>
        <c:axId val="40374445"/>
      </c:barChart>
      <c:catAx>
        <c:axId val="179552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74445"/>
        <c:crosses val="autoZero"/>
        <c:auto val="1"/>
        <c:lblAlgn val="ctr"/>
        <c:lblOffset val="100"/>
        <c:noMultiLvlLbl val="0"/>
      </c:catAx>
      <c:valAx>
        <c:axId val="403744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552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304"/>
        <c:axId val="43451415"/>
      </c:barChart>
      <c:catAx>
        <c:axId val="564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51415"/>
        <c:crosses val="autoZero"/>
        <c:auto val="1"/>
        <c:lblAlgn val="ctr"/>
        <c:lblOffset val="100"/>
        <c:noMultiLvlLbl val="0"/>
      </c:catAx>
      <c:valAx>
        <c:axId val="434514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3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5172"/>
        <c:axId val="57259416"/>
      </c:barChart>
      <c:catAx>
        <c:axId val="16151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59416"/>
        <c:crosses val="autoZero"/>
        <c:auto val="1"/>
        <c:lblAlgn val="ctr"/>
        <c:lblOffset val="100"/>
        <c:noMultiLvlLbl val="0"/>
      </c:catAx>
      <c:valAx>
        <c:axId val="572594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51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21261"/>
        <c:axId val="3642163"/>
      </c:barChart>
      <c:catAx>
        <c:axId val="19221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2163"/>
        <c:crosses val="autoZero"/>
        <c:auto val="1"/>
        <c:lblAlgn val="ctr"/>
        <c:lblOffset val="100"/>
        <c:noMultiLvlLbl val="0"/>
      </c:catAx>
      <c:valAx>
        <c:axId val="3642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21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5844"/>
        <c:axId val="17384806"/>
      </c:barChart>
      <c:catAx>
        <c:axId val="11555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84806"/>
        <c:crosses val="autoZero"/>
        <c:auto val="1"/>
        <c:lblAlgn val="ctr"/>
        <c:lblOffset val="100"/>
        <c:noMultiLvlLbl val="0"/>
      </c:catAx>
      <c:valAx>
        <c:axId val="173848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58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789801"/>
        <c:axId val="47419714"/>
      </c:barChart>
      <c:catAx>
        <c:axId val="19789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19714"/>
        <c:crosses val="autoZero"/>
        <c:auto val="1"/>
        <c:lblAlgn val="ctr"/>
        <c:lblOffset val="100"/>
        <c:noMultiLvlLbl val="0"/>
      </c:catAx>
      <c:valAx>
        <c:axId val="474197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89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3524885</c:v>
                </c:pt>
                <c:pt idx="25">
                  <c:v>2636432</c:v>
                </c:pt>
                <c:pt idx="26">
                  <c:v>259787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0-4B85-814F-578E121118D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0-4B85-814F-578E12111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68251"/>
        <c:axId val="46731653"/>
      </c:barChart>
      <c:catAx>
        <c:axId val="162682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31653"/>
        <c:crosses val="autoZero"/>
        <c:auto val="1"/>
        <c:lblAlgn val="ctr"/>
        <c:lblOffset val="100"/>
        <c:noMultiLvlLbl val="0"/>
      </c:catAx>
      <c:valAx>
        <c:axId val="46731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682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7-4789-9E2F-4B2477B2CB8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7-4789-9E2F-4B2477B2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67488"/>
        <c:axId val="59094813"/>
      </c:barChart>
      <c:catAx>
        <c:axId val="55967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94813"/>
        <c:crosses val="autoZero"/>
        <c:auto val="1"/>
        <c:lblAlgn val="ctr"/>
        <c:lblOffset val="100"/>
        <c:noMultiLvlLbl val="0"/>
      </c:catAx>
      <c:valAx>
        <c:axId val="590948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674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1147657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2-4642-A24B-FBBE6C85752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2-4642-A24B-FBBE6C857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35838"/>
        <c:axId val="14012345"/>
      </c:barChart>
      <c:catAx>
        <c:axId val="213358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12345"/>
        <c:crosses val="autoZero"/>
        <c:auto val="1"/>
        <c:lblAlgn val="ctr"/>
        <c:lblOffset val="100"/>
        <c:noMultiLvlLbl val="0"/>
      </c:catAx>
      <c:valAx>
        <c:axId val="140123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358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4701298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122547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630992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613838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11141"/>
        <c:axId val="52442697"/>
      </c:barChart>
      <c:catAx>
        <c:axId val="120111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42697"/>
        <c:crosses val="autoZero"/>
        <c:auto val="1"/>
        <c:lblAlgn val="ctr"/>
        <c:lblOffset val="100"/>
        <c:noMultiLvlLbl val="0"/>
      </c:catAx>
      <c:valAx>
        <c:axId val="524426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11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82033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248035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4-4592-AA44-FEE8F599AF4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4-4592-AA44-FEE8F599A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40960"/>
        <c:axId val="31292646"/>
      </c:barChart>
      <c:catAx>
        <c:axId val="1054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92646"/>
        <c:crosses val="autoZero"/>
        <c:auto val="1"/>
        <c:lblAlgn val="ctr"/>
        <c:lblOffset val="100"/>
        <c:noMultiLvlLbl val="0"/>
      </c:catAx>
      <c:valAx>
        <c:axId val="312926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409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43785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3-4E70-9110-1C148E775C6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31528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3-4E70-9110-1C148E775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1835"/>
        <c:axId val="60096272"/>
      </c:barChart>
      <c:catAx>
        <c:axId val="26618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96272"/>
        <c:crosses val="autoZero"/>
        <c:auto val="1"/>
        <c:lblAlgn val="ctr"/>
        <c:lblOffset val="100"/>
        <c:noMultiLvlLbl val="0"/>
      </c:catAx>
      <c:valAx>
        <c:axId val="600962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8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19997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8-4B84-BAF3-DBFB3088839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9462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8-4B84-BAF3-DBFB3088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77698"/>
        <c:axId val="26032657"/>
      </c:barChart>
      <c:catAx>
        <c:axId val="25177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32657"/>
        <c:crosses val="autoZero"/>
        <c:auto val="1"/>
        <c:lblAlgn val="ctr"/>
        <c:lblOffset val="100"/>
        <c:noMultiLvlLbl val="0"/>
      </c:catAx>
      <c:valAx>
        <c:axId val="260326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77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1-4CC3-9C3A-C99229CEB87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CC3-9C3A-C99229CE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51742"/>
        <c:axId val="9537895"/>
      </c:barChart>
      <c:catAx>
        <c:axId val="249517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7895"/>
        <c:crosses val="autoZero"/>
        <c:auto val="1"/>
        <c:lblAlgn val="ctr"/>
        <c:lblOffset val="100"/>
        <c:noMultiLvlLbl val="0"/>
      </c:catAx>
      <c:valAx>
        <c:axId val="95378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517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8-4EFC-B025-742703D7B80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22066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68-4EFC-B025-742703D7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18966"/>
        <c:axId val="13933889"/>
      </c:barChart>
      <c:catAx>
        <c:axId val="15818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3889"/>
        <c:crosses val="autoZero"/>
        <c:auto val="1"/>
        <c:lblAlgn val="ctr"/>
        <c:lblOffset val="100"/>
        <c:noMultiLvlLbl val="0"/>
      </c:catAx>
      <c:valAx>
        <c:axId val="139338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8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</c:v>
              </c:pt>
              <c:pt idx="1">
                <c:v>43953359.091999993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5B-4A57-815B-0ECDF6FD8BC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47402194.139000013</c:v>
              </c:pt>
              <c:pt idx="3">
                <c:v>49066162.273000009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44621965.461999983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5B-4A57-815B-0ECDF6FD8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78648"/>
        <c:axId val="20205246"/>
      </c:lineChart>
      <c:catAx>
        <c:axId val="150786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05246"/>
        <c:crosses val="autoZero"/>
        <c:auto val="1"/>
        <c:lblAlgn val="ctr"/>
        <c:lblOffset val="100"/>
        <c:noMultiLvlLbl val="0"/>
      </c:catAx>
      <c:valAx>
        <c:axId val="202052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86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67-4FAE-B92B-86EE851CCD8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67-4FAE-B92B-86EE851C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13454"/>
        <c:axId val="6296632"/>
      </c:lineChart>
      <c:catAx>
        <c:axId val="236134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6632"/>
        <c:crosses val="autoZero"/>
        <c:auto val="1"/>
        <c:lblAlgn val="ctr"/>
        <c:lblOffset val="100"/>
        <c:noMultiLvlLbl val="0"/>
      </c:catAx>
      <c:valAx>
        <c:axId val="62966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345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EF-4980-AE64-2F91CC45002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EF-4980-AE64-2F91CC450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24219"/>
        <c:axId val="4686259"/>
      </c:lineChart>
      <c:catAx>
        <c:axId val="471242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6259"/>
        <c:crosses val="autoZero"/>
        <c:auto val="1"/>
        <c:lblAlgn val="ctr"/>
        <c:lblOffset val="100"/>
        <c:noMultiLvlLbl val="0"/>
      </c:catAx>
      <c:valAx>
        <c:axId val="46862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242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37-4337-97D0-D40E1D806DC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37-4337-97D0-D40E1D806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6771"/>
        <c:axId val="40199547"/>
      </c:lineChart>
      <c:catAx>
        <c:axId val="144667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9547"/>
        <c:crosses val="autoZero"/>
        <c:auto val="1"/>
        <c:lblAlgn val="ctr"/>
        <c:lblOffset val="100"/>
        <c:noMultiLvlLbl val="0"/>
      </c:catAx>
      <c:valAx>
        <c:axId val="401995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667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AE-4AE3-B251-E9FE3461B6C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AE-4AE3-B251-E9FE3461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78198"/>
        <c:axId val="30691909"/>
      </c:lineChart>
      <c:catAx>
        <c:axId val="62278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91909"/>
        <c:crosses val="autoZero"/>
        <c:auto val="1"/>
        <c:lblAlgn val="ctr"/>
        <c:lblOffset val="100"/>
        <c:noMultiLvlLbl val="0"/>
      </c:catAx>
      <c:valAx>
        <c:axId val="306919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7819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1426499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61688"/>
        <c:axId val="62411777"/>
      </c:barChart>
      <c:catAx>
        <c:axId val="63561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11777"/>
        <c:crosses val="autoZero"/>
        <c:auto val="1"/>
        <c:lblAlgn val="ctr"/>
        <c:lblOffset val="100"/>
        <c:noMultiLvlLbl val="0"/>
      </c:catAx>
      <c:valAx>
        <c:axId val="624117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616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25-4DEB-828D-03C3F8DD559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25-4DEB-828D-03C3F8DD5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0953"/>
        <c:axId val="66174584"/>
      </c:lineChart>
      <c:catAx>
        <c:axId val="17309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74584"/>
        <c:crosses val="autoZero"/>
        <c:auto val="1"/>
        <c:lblAlgn val="ctr"/>
        <c:lblOffset val="100"/>
        <c:noMultiLvlLbl val="0"/>
      </c:catAx>
      <c:valAx>
        <c:axId val="661745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95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99-4E7D-859F-21F2904919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1.6063493503377439E-2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99-4E7D-859F-21F2904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33200"/>
        <c:axId val="34296872"/>
      </c:lineChart>
      <c:catAx>
        <c:axId val="161332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6872"/>
        <c:crosses val="autoZero"/>
        <c:auto val="1"/>
        <c:lblAlgn val="ctr"/>
        <c:lblOffset val="100"/>
        <c:noMultiLvlLbl val="0"/>
      </c:catAx>
      <c:valAx>
        <c:axId val="342968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332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08-4062-9C47-146C87AED3F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08-4062-9C47-146C87AE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26780"/>
        <c:axId val="8201177"/>
      </c:lineChart>
      <c:catAx>
        <c:axId val="454267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01177"/>
        <c:crosses val="autoZero"/>
        <c:auto val="1"/>
        <c:lblAlgn val="ctr"/>
        <c:lblOffset val="100"/>
        <c:noMultiLvlLbl val="0"/>
      </c:catAx>
      <c:valAx>
        <c:axId val="82011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267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BB-4605-A8BD-ED896C16D20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4BB-4605-A8BD-ED896C16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93950"/>
        <c:axId val="5673291"/>
      </c:lineChart>
      <c:catAx>
        <c:axId val="453939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3291"/>
        <c:crosses val="autoZero"/>
        <c:auto val="1"/>
        <c:lblAlgn val="ctr"/>
        <c:lblOffset val="100"/>
        <c:noMultiLvlLbl val="0"/>
      </c:catAx>
      <c:valAx>
        <c:axId val="56732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939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1E-46BA-9DC7-3C9182CF862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1E-46BA-9DC7-3C9182CF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06902"/>
        <c:axId val="65955308"/>
      </c:lineChart>
      <c:catAx>
        <c:axId val="575069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55308"/>
        <c:crosses val="autoZero"/>
        <c:auto val="1"/>
        <c:lblAlgn val="ctr"/>
        <c:lblOffset val="100"/>
        <c:noMultiLvlLbl val="0"/>
      </c:catAx>
      <c:valAx>
        <c:axId val="659553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069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D9-4360-B64E-D35306BD72E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D9-4360-B64E-D35306BD7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41732"/>
        <c:axId val="39966308"/>
      </c:lineChart>
      <c:catAx>
        <c:axId val="641417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66308"/>
        <c:crosses val="autoZero"/>
        <c:auto val="1"/>
        <c:lblAlgn val="ctr"/>
        <c:lblOffset val="100"/>
        <c:noMultiLvlLbl val="0"/>
      </c:catAx>
      <c:valAx>
        <c:axId val="399663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17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F-4857-82E7-FCE26D80885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BF-4857-82E7-FCE26D80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17611"/>
        <c:axId val="7805359"/>
      </c:lineChart>
      <c:catAx>
        <c:axId val="14917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05359"/>
        <c:crosses val="autoZero"/>
        <c:auto val="1"/>
        <c:lblAlgn val="ctr"/>
        <c:lblOffset val="100"/>
        <c:noMultiLvlLbl val="0"/>
      </c:catAx>
      <c:valAx>
        <c:axId val="78053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76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4-4F96-B5C9-3EAD55CE6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4-4F96-B5C9-3EAD55CE6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4-4F96-B5C9-3EAD55CE6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4-4F96-B5C9-3EAD55CE6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4-4F96-B5C9-3EAD55CE6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4-4F96-B5C9-3EAD55CE6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4-4F96-B5C9-3EAD55CE6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4-4F96-B5C9-3EAD55CE6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4-4F96-B5C9-3EAD55CE6F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4-4F96-B5C9-3EAD55CE6F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4-4F96-B5C9-3EAD55CE6F9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545.24132864799992</c:v>
              </c:pt>
              <c:pt idx="1">
                <c:v>547.37138409699969</c:v>
              </c:pt>
              <c:pt idx="2">
                <c:v>551.28830287699986</c:v>
              </c:pt>
              <c:pt idx="3">
                <c:v>552.84502193299966</c:v>
              </c:pt>
              <c:pt idx="4">
                <c:v>553.53308289799986</c:v>
              </c:pt>
              <c:pt idx="5">
                <c:v>554.96420075399988</c:v>
              </c:pt>
              <c:pt idx="6">
                <c:v>556.15960415100005</c:v>
              </c:pt>
              <c:pt idx="7">
                <c:v>557.09193752099986</c:v>
              </c:pt>
              <c:pt idx="8">
                <c:v>556.67533589199991</c:v>
              </c:pt>
              <c:pt idx="9">
                <c:v>557.75781040300001</c:v>
              </c:pt>
              <c:pt idx="10">
                <c:v>555.04296113600003</c:v>
              </c:pt>
              <c:pt idx="11">
                <c:v>555.94237290199987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14-4F96-B5C9-3EAD55CE6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510909"/>
        <c:axId val="37965252"/>
      </c:lineChart>
      <c:catAx>
        <c:axId val="275109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65252"/>
        <c:crosses val="autoZero"/>
        <c:auto val="1"/>
        <c:lblAlgn val="ctr"/>
        <c:lblOffset val="100"/>
        <c:noMultiLvlLbl val="0"/>
      </c:catAx>
      <c:valAx>
        <c:axId val="379652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109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A-4C28-B5F1-1A9BD07AD1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A-4C28-B5F1-1A9BD07AD1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A-4C28-B5F1-1A9BD07AD1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A-4C28-B5F1-1A9BD07AD1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A-4C28-B5F1-1A9BD07AD1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A-4C28-B5F1-1A9BD07AD1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A-4C28-B5F1-1A9BD07AD1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A-4C28-B5F1-1A9BD07AD1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A-4C28-B5F1-1A9BD07AD1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A-4C28-B5F1-1A9BD07AD1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A-4C28-B5F1-1A9BD07AD1C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175.44067799999999</c:v>
              </c:pt>
              <c:pt idx="1">
                <c:v>175.49151900000001</c:v>
              </c:pt>
              <c:pt idx="2">
                <c:v>177.21771000000001</c:v>
              </c:pt>
              <c:pt idx="3">
                <c:v>178.755585</c:v>
              </c:pt>
              <c:pt idx="4">
                <c:v>178.77118400000001</c:v>
              </c:pt>
              <c:pt idx="5">
                <c:v>179.304485</c:v>
              </c:pt>
              <c:pt idx="6">
                <c:v>179.18114800000001</c:v>
              </c:pt>
              <c:pt idx="7">
                <c:v>178.60898</c:v>
              </c:pt>
              <c:pt idx="8">
                <c:v>178.537678</c:v>
              </c:pt>
              <c:pt idx="9">
                <c:v>178.78799699999999</c:v>
              </c:pt>
              <c:pt idx="10">
                <c:v>177.12413900000001</c:v>
              </c:pt>
              <c:pt idx="11">
                <c:v>176.705558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AA-4C28-B5F1-1A9BD07AD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652529"/>
        <c:axId val="29842007"/>
      </c:lineChart>
      <c:catAx>
        <c:axId val="596525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42007"/>
        <c:crosses val="autoZero"/>
        <c:auto val="1"/>
        <c:lblAlgn val="ctr"/>
        <c:lblOffset val="100"/>
        <c:noMultiLvlLbl val="0"/>
      </c:catAx>
      <c:valAx>
        <c:axId val="298420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525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E-4019-A3CC-A260A93060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E-4019-A3CC-A260A93060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E-4019-A3CC-A260A93060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E-4019-A3CC-A260A93060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E-4019-A3CC-A260A93060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E-4019-A3CC-A260A93060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E-4019-A3CC-A260A93060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E-4019-A3CC-A260A93060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E-4019-A3CC-A260A93060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E-4019-A3CC-A260A93060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E-4019-A3CC-A260A93060A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83.402684999999991</c:v>
              </c:pt>
              <c:pt idx="11">
                <c:v>84.130178999999998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16E-4019-A3CC-A260A93060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023"/>
        <c:axId val="14086093"/>
      </c:lineChart>
      <c:catAx>
        <c:axId val="19260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6093"/>
        <c:crosses val="autoZero"/>
        <c:auto val="1"/>
        <c:lblAlgn val="ctr"/>
        <c:lblOffset val="100"/>
        <c:noMultiLvlLbl val="0"/>
      </c:catAx>
      <c:valAx>
        <c:axId val="140860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60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272062</c:v>
                </c:pt>
                <c:pt idx="3">
                  <c:v>225546</c:v>
                </c:pt>
                <c:pt idx="4">
                  <c:v>10577941</c:v>
                </c:pt>
                <c:pt idx="5">
                  <c:v>404496</c:v>
                </c:pt>
                <c:pt idx="6">
                  <c:v>2230126</c:v>
                </c:pt>
                <c:pt idx="7">
                  <c:v>7584430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505951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1699516</c:v>
                </c:pt>
                <c:pt idx="22">
                  <c:v>539295</c:v>
                </c:pt>
                <c:pt idx="23">
                  <c:v>272651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1455520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89162"/>
        <c:axId val="38605943"/>
      </c:barChart>
      <c:catAx>
        <c:axId val="161891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05943"/>
        <c:crosses val="autoZero"/>
        <c:auto val="1"/>
        <c:lblAlgn val="ctr"/>
        <c:lblOffset val="100"/>
        <c:noMultiLvlLbl val="0"/>
      </c:catAx>
      <c:valAx>
        <c:axId val="386059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891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CC-4635-9A98-A4E0285089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C-4635-9A98-A4E0285089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C-4635-9A98-A4E0285089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C-4635-9A98-A4E0285089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C-4635-9A98-A4E0285089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C-4635-9A98-A4E0285089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C-4635-9A98-A4E0285089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C-4635-9A98-A4E0285089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C-4635-9A98-A4E0285089E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C-4635-9A98-A4E0285089E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C-4635-9A98-A4E0285089E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267.066416</c:v>
              </c:pt>
              <c:pt idx="1">
                <c:v>269.60052899999999</c:v>
              </c:pt>
              <c:pt idx="2">
                <c:v>271.42850299999998</c:v>
              </c:pt>
              <c:pt idx="3">
                <c:v>272.957718</c:v>
              </c:pt>
              <c:pt idx="4">
                <c:v>273.760852</c:v>
              </c:pt>
              <c:pt idx="5">
                <c:v>274.98017499999997</c:v>
              </c:pt>
              <c:pt idx="6">
                <c:v>276.26904500000001</c:v>
              </c:pt>
              <c:pt idx="7">
                <c:v>277.760244</c:v>
              </c:pt>
              <c:pt idx="8">
                <c:v>277.42839700000002</c:v>
              </c:pt>
              <c:pt idx="9">
                <c:v>278.50822499999998</c:v>
              </c:pt>
              <c:pt idx="10">
                <c:v>279.034963</c:v>
              </c:pt>
              <c:pt idx="11">
                <c:v>279.51891899999998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CC-4635-9A98-A4E0285089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841488"/>
        <c:axId val="36629848"/>
      </c:lineChart>
      <c:catAx>
        <c:axId val="658414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29848"/>
        <c:crosses val="autoZero"/>
        <c:auto val="1"/>
        <c:lblAlgn val="ctr"/>
        <c:lblOffset val="100"/>
        <c:noMultiLvlLbl val="0"/>
      </c:catAx>
      <c:valAx>
        <c:axId val="366298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414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0-42F6-A21D-719135F79D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30-42F6-A21D-719135F79D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0-42F6-A21D-719135F79D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0-42F6-A21D-719135F79D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0-42F6-A21D-719135F79D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0-42F6-A21D-719135F79D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0-42F6-A21D-719135F79D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0-42F6-A21D-719135F79D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30-42F6-A21D-719135F79D3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0-42F6-A21D-719135F79D3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0-42F6-A21D-719135F79D3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183.19062099999999</c:v>
              </c:pt>
              <c:pt idx="1">
                <c:v>185.103587</c:v>
              </c:pt>
              <c:pt idx="2">
                <c:v>186.638926</c:v>
              </c:pt>
              <c:pt idx="3">
                <c:v>188.568522</c:v>
              </c:pt>
              <c:pt idx="4">
                <c:v>189.30317299999999</c:v>
              </c:pt>
              <c:pt idx="5">
                <c:v>190.546772</c:v>
              </c:pt>
              <c:pt idx="6">
                <c:v>191.68956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192.98977600000001</c:v>
              </c:pt>
              <c:pt idx="10">
                <c:v>193.370374</c:v>
              </c:pt>
              <c:pt idx="11">
                <c:v>193.27979999999999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E30-42F6-A21D-719135F79D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8160"/>
        <c:axId val="27872938"/>
      </c:lineChart>
      <c:catAx>
        <c:axId val="38481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72938"/>
        <c:crosses val="autoZero"/>
        <c:auto val="1"/>
        <c:lblAlgn val="ctr"/>
        <c:lblOffset val="100"/>
        <c:noMultiLvlLbl val="0"/>
      </c:catAx>
      <c:valAx>
        <c:axId val="278729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81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D-48F6-93C3-D307B6E5BE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D-48F6-93C3-D307B6E5BE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D-48F6-93C3-D307B6E5BE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D-48F6-93C3-D307B6E5BE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D-48F6-93C3-D307B6E5BE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D-48F6-93C3-D307B6E5BE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D-48F6-93C3-D307B6E5BE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D-48F6-93C3-D307B6E5BE7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D-48F6-93C3-D307B6E5BE7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D-48F6-93C3-D307B6E5BE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D-48F6-93C3-D307B6E5BE7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18.200631250000001</c:v>
              </c:pt>
              <c:pt idx="11">
                <c:v>18.22310775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7D-48F6-93C3-D307B6E5BE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018201"/>
        <c:axId val="26196286"/>
      </c:lineChart>
      <c:catAx>
        <c:axId val="500182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96286"/>
        <c:crosses val="autoZero"/>
        <c:auto val="1"/>
        <c:lblAlgn val="ctr"/>
        <c:lblOffset val="100"/>
        <c:noMultiLvlLbl val="0"/>
      </c:catAx>
      <c:valAx>
        <c:axId val="261962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182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7-44AB-93C7-4F47CE169C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7-44AB-93C7-4F47CE169C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7-44AB-93C7-4F47CE169C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7-44AB-93C7-4F47CE169C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7-44AB-93C7-4F47CE169C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7-44AB-93C7-4F47CE169C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7-44AB-93C7-4F47CE169C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7-44AB-93C7-4F47CE169C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57-44AB-93C7-4F47CE169C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7-44AB-93C7-4F47CE169C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7-44AB-93C7-4F47CE169C2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-2.5105790022428059E-2</c:v>
              </c:pt>
              <c:pt idx="1">
                <c:v>-1.8093024035794141E-2</c:v>
              </c:pt>
              <c:pt idx="2">
                <c:v>-3.5829329887449562E-3</c:v>
              </c:pt>
              <c:pt idx="3">
                <c:v>3.9397780689147928E-3</c:v>
              </c:pt>
              <c:pt idx="4">
                <c:v>8.6532660051426204E-3</c:v>
              </c:pt>
              <c:pt idx="5">
                <c:v>1.6500834495284059E-2</c:v>
              </c:pt>
              <c:pt idx="6">
                <c:v>1.94962353687771E-2</c:v>
              </c:pt>
              <c:pt idx="7">
                <c:v>2.4294353117627471E-2</c:v>
              </c:pt>
              <c:pt idx="8">
                <c:v>1.976064437864079E-2</c:v>
              </c:pt>
              <c:pt idx="9">
                <c:v>2.701346167614533E-2</c:v>
              </c:pt>
              <c:pt idx="10">
                <c:v>1.8858307778504689E-2</c:v>
              </c:pt>
              <c:pt idx="11">
                <c:v>1.946941089473193E-2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57-44AB-93C7-4F47CE169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300109"/>
        <c:axId val="7584352"/>
      </c:lineChart>
      <c:catAx>
        <c:axId val="123001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84352"/>
        <c:crosses val="autoZero"/>
        <c:auto val="1"/>
        <c:lblAlgn val="ctr"/>
        <c:lblOffset val="100"/>
        <c:noMultiLvlLbl val="0"/>
      </c:catAx>
      <c:valAx>
        <c:axId val="75843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01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C-4727-8B18-A042B9E5C6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C-4727-8B18-A042B9E5C68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C-4727-8B18-A042B9E5C6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C-4727-8B18-A042B9E5C6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C-4727-8B18-A042B9E5C6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C-4727-8B18-A042B9E5C68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C-4727-8B18-A042B9E5C68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C-4727-8B18-A042B9E5C68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C-4727-8B18-A042B9E5C68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C-4727-8B18-A042B9E5C68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C-4727-8B18-A042B9E5C68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-3.5199539695611251E-2</c:v>
              </c:pt>
              <c:pt idx="1">
                <c:v>-3.50910204139466E-2</c:v>
              </c:pt>
              <c:pt idx="2">
                <c:v>-1.588838797319661E-2</c:v>
              </c:pt>
              <c:pt idx="3">
                <c:v>3.1724344033834209E-3</c:v>
              </c:pt>
              <c:pt idx="4">
                <c:v>1.0811289341053959E-2</c:v>
              </c:pt>
              <c:pt idx="5">
                <c:v>1.9206978127012501E-2</c:v>
              </c:pt>
              <c:pt idx="6">
                <c:v>1.4726981860435801E-2</c:v>
              </c:pt>
              <c:pt idx="7">
                <c:v>1.238626899594039E-2</c:v>
              </c:pt>
              <c:pt idx="8">
                <c:v>1.1148513256508379E-2</c:v>
              </c:pt>
              <c:pt idx="9">
                <c:v>2.3075330917992451E-2</c:v>
              </c:pt>
              <c:pt idx="10">
                <c:v>8.3390112749728712E-3</c:v>
              </c:pt>
              <c:pt idx="11">
                <c:v>8.3775736280363236E-3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4C-4727-8B18-A042B9E5C6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643277"/>
        <c:axId val="12851198"/>
      </c:lineChart>
      <c:catAx>
        <c:axId val="376432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51198"/>
        <c:crosses val="autoZero"/>
        <c:auto val="1"/>
        <c:lblAlgn val="ctr"/>
        <c:lblOffset val="100"/>
        <c:noMultiLvlLbl val="0"/>
      </c:catAx>
      <c:valAx>
        <c:axId val="128511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432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2-4DAA-BE1E-D6BE96F024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C2-4DAA-BE1E-D6BE96F024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2-4DAA-BE1E-D6BE96F024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2-4DAA-BE1E-D6BE96F024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2-4DAA-BE1E-D6BE96F024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C2-4DAA-BE1E-D6BE96F024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C2-4DAA-BE1E-D6BE96F024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C2-4DAA-BE1E-D6BE96F024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C2-4DAA-BE1E-D6BE96F024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2-4DAA-BE1E-D6BE96F024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2-4DAA-BE1E-D6BE96F0248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-7.2303938416846208E-2</c:v>
              </c:pt>
              <c:pt idx="11">
                <c:v>-5.3851810791412873E-2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FC2-4DAA-BE1E-D6BE96F024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887379"/>
        <c:axId val="33021824"/>
      </c:lineChart>
      <c:catAx>
        <c:axId val="108873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21824"/>
        <c:crosses val="autoZero"/>
        <c:auto val="1"/>
        <c:lblAlgn val="ctr"/>
        <c:lblOffset val="100"/>
        <c:noMultiLvlLbl val="0"/>
      </c:catAx>
      <c:valAx>
        <c:axId val="330218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873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7-4609-AFD4-3005D88552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7-4609-AFD4-3005D88552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7-4609-AFD4-3005D88552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7-4609-AFD4-3005D88552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7-4609-AFD4-3005D88552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7-4609-AFD4-3005D88552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7-4609-AFD4-3005D88552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7-4609-AFD4-3005D88552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7-4609-AFD4-3005D88552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7-4609-AFD4-3005D88552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7-4609-AFD4-3005D885521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2.6869074996577549E-4</c:v>
              </c:pt>
              <c:pt idx="1">
                <c:v>1.54689975983565E-2</c:v>
              </c:pt>
              <c:pt idx="2">
                <c:v>2.9148701948470988E-2</c:v>
              </c:pt>
              <c:pt idx="3">
                <c:v>4.0427490591296592E-2</c:v>
              </c:pt>
              <c:pt idx="4">
                <c:v>4.6457423716765221E-2</c:v>
              </c:pt>
              <c:pt idx="5">
                <c:v>5.6483718442880623E-2</c:v>
              </c:pt>
              <c:pt idx="6">
                <c:v>6.3358675346498333E-2</c:v>
              </c:pt>
              <c:pt idx="7">
                <c:v>6.8702135116166199E-2</c:v>
              </c:pt>
              <c:pt idx="8">
                <c:v>5.7535493199258061E-2</c:v>
              </c:pt>
              <c:pt idx="9">
                <c:v>6.0955507015301107E-2</c:v>
              </c:pt>
              <c:pt idx="10">
                <c:v>5.810228962315931E-2</c:v>
              </c:pt>
              <c:pt idx="11">
                <c:v>5.2791529985188962E-2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2C7-4609-AFD4-3005D88552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06908"/>
        <c:axId val="28954676"/>
      </c:lineChart>
      <c:catAx>
        <c:axId val="178069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54676"/>
        <c:crosses val="autoZero"/>
        <c:auto val="1"/>
        <c:lblAlgn val="ctr"/>
        <c:lblOffset val="100"/>
        <c:noMultiLvlLbl val="0"/>
      </c:catAx>
      <c:valAx>
        <c:axId val="289546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069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D-4D42-8B22-16DE133B8E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D-4D42-8B22-16DE133B8E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D-4D42-8B22-16DE133B8E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D-4D42-8B22-16DE133B8E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D-4D42-8B22-16DE133B8E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D-4D42-8B22-16DE133B8E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D-4D42-8B22-16DE133B8E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D-4D42-8B22-16DE133B8E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D-4D42-8B22-16DE133B8E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D-4D42-8B22-16DE133B8E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D-4D42-8B22-16DE133B8ED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-2.314460310102641E-3</c:v>
              </c:pt>
              <c:pt idx="1">
                <c:v>1.6588603126848421E-2</c:v>
              </c:pt>
              <c:pt idx="2">
                <c:v>3.4140061047859861E-2</c:v>
              </c:pt>
              <c:pt idx="3">
                <c:v>5.1974690574786861E-2</c:v>
              </c:pt>
              <c:pt idx="4">
                <c:v>6.1442030786158702E-2</c:v>
              </c:pt>
              <c:pt idx="5">
                <c:v>7.7063439517779428E-2</c:v>
              </c:pt>
              <c:pt idx="6">
                <c:v>8.6737282963357559E-2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7.9861239320340963E-2</c:v>
              </c:pt>
              <c:pt idx="10">
                <c:v>7.6707693825816339E-2</c:v>
              </c:pt>
              <c:pt idx="11">
                <c:v>6.6245543373948737E-2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13D-4D42-8B22-16DE133B8E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190284"/>
        <c:axId val="15406200"/>
      </c:lineChart>
      <c:catAx>
        <c:axId val="341902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06200"/>
        <c:crosses val="autoZero"/>
        <c:auto val="1"/>
        <c:lblAlgn val="ctr"/>
        <c:lblOffset val="100"/>
        <c:noMultiLvlLbl val="0"/>
      </c:catAx>
      <c:valAx>
        <c:axId val="154062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902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E3-4DA4-B4A1-4BE9A7ECF3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3-4DA4-B4A1-4BE9A7ECF3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3-4DA4-B4A1-4BE9A7ECF3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3-4DA4-B4A1-4BE9A7ECF3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3-4DA4-B4A1-4BE9A7ECF3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3-4DA4-B4A1-4BE9A7ECF3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3-4DA4-B4A1-4BE9A7ECF3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E3-4DA4-B4A1-4BE9A7ECF3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E3-4DA4-B4A1-4BE9A7ECF3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E3-4DA4-B4A1-4BE9A7ECF3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E3-4DA4-B4A1-4BE9A7ECF36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0.10629421281402281</c:v>
              </c:pt>
              <c:pt idx="11">
                <c:v>9.6474125171742378E-2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DE3-4DA4-B4A1-4BE9A7ECF3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97696"/>
        <c:axId val="1765567"/>
      </c:lineChart>
      <c:catAx>
        <c:axId val="252976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5567"/>
        <c:crosses val="autoZero"/>
        <c:auto val="1"/>
        <c:lblAlgn val="ctr"/>
        <c:lblOffset val="100"/>
        <c:noMultiLvlLbl val="0"/>
      </c:catAx>
      <c:valAx>
        <c:axId val="17655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976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8302154</c:v>
                </c:pt>
                <c:pt idx="5">
                  <c:v>261069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818936</c:v>
                </c:pt>
                <c:pt idx="22">
                  <c:v>208450</c:v>
                </c:pt>
                <c:pt idx="23">
                  <c:v>181722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867646"/>
        <c:axId val="53413791"/>
      </c:barChart>
      <c:catAx>
        <c:axId val="198676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3791"/>
        <c:crosses val="autoZero"/>
        <c:auto val="1"/>
        <c:lblAlgn val="ctr"/>
        <c:lblOffset val="100"/>
        <c:noMultiLvlLbl val="0"/>
      </c:catAx>
      <c:valAx>
        <c:axId val="534137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676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163.57000000000011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406072"/>
        <c:axId val="29892820"/>
      </c:barChart>
      <c:catAx>
        <c:axId val="27406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92820"/>
        <c:crosses val="autoZero"/>
        <c:auto val="1"/>
        <c:lblAlgn val="ctr"/>
        <c:lblOffset val="100"/>
        <c:noMultiLvlLbl val="0"/>
      </c:catAx>
      <c:valAx>
        <c:axId val="298928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060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6147</c:v>
                </c:pt>
                <c:pt idx="1">
                  <c:v>1293</c:v>
                </c:pt>
                <c:pt idx="2">
                  <c:v>10493</c:v>
                </c:pt>
                <c:pt idx="3">
                  <c:v>7045</c:v>
                </c:pt>
                <c:pt idx="4">
                  <c:v>513804</c:v>
                </c:pt>
                <c:pt idx="5">
                  <c:v>14789</c:v>
                </c:pt>
                <c:pt idx="6">
                  <c:v>14516</c:v>
                </c:pt>
                <c:pt idx="7">
                  <c:v>233190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113898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5024</c:v>
                </c:pt>
                <c:pt idx="21">
                  <c:v>129705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45777"/>
        <c:axId val="20976"/>
      </c:barChart>
      <c:catAx>
        <c:axId val="200457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76"/>
        <c:crosses val="autoZero"/>
        <c:auto val="1"/>
        <c:lblAlgn val="ctr"/>
        <c:lblOffset val="100"/>
        <c:noMultiLvlLbl val="0"/>
      </c:catAx>
      <c:valAx>
        <c:axId val="20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457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108174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898880"/>
        <c:axId val="54444001"/>
      </c:barChart>
      <c:catAx>
        <c:axId val="46898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44001"/>
        <c:crosses val="autoZero"/>
        <c:auto val="1"/>
        <c:lblAlgn val="ctr"/>
        <c:lblOffset val="100"/>
        <c:noMultiLvlLbl val="0"/>
      </c:catAx>
      <c:valAx>
        <c:axId val="544440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88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CDD7A7C-7785-4DF9-B55A-AF972451DDF6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5C30A0FA-7CEB-473C-AD68-F35E70C872B2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207C36D-64F4-4948-ABE6-F1571690E7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E773195-5FF1-436C-ABA2-18DF11B63268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A1354CF-5791-42CA-81D0-BE7E61F99811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B770F29-F889-41D9-A78B-89FDD6B86648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6403B27-0169-4980-A442-3D263634D8CB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A00ADA-3215-4629-AA83-6321C04D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3F917A-6DD5-4C60-8B31-EACDBF0F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8232A3-74B2-40D0-A66F-D4FECE61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8485C1-519B-44EC-8595-CF41DBBEC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FBCC0F-917A-4995-8CE2-4469CCFC9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2596D-653C-487D-813F-7446A568D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6B381A-D1B4-4524-9536-A8CE91418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FDB4BB-D544-4027-9E2C-8E29DBA99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5B2DD2-D589-4DF1-B211-4C0645878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F6F0E7-0F48-4CA5-96C1-2E163F90F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A24858-5E50-48F6-A4BD-FB9BAAEF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3FD60D-4CB5-40D8-ACF0-5345D0AA8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09907F-3749-4D54-97FF-A273564D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4D5C43-E653-4302-B8CE-43675681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1A95B9-B5E8-4B97-8ED5-51F6C13E4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E7E9B4-9779-4BA9-A099-34B03B38F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94AAE64-1B68-4F8D-A8B5-5BDB21021330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5ABCCA6-DEF3-45F6-BE9B-6C8BA2E48DA5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B14F445A-069B-4CB8-81A1-E184A1F5320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2399E79-54F4-4739-A13D-A8AE0F3263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F96844C-D53B-4BC3-973B-04FA01FDDC3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6B0FD13-9739-4D8C-9290-AC6DBCEFD214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D10241F3-EDAF-472D-A423-60038637E5DB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B7DC8-116D-4E46-BADA-016509FE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118F78-EB9B-4442-9565-93D48B3FE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20B7AA-C58A-4461-8F9A-F28BEFB65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9FBDF-FF57-4B59-A3F4-87A2D2303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CB68DB-AAFB-43B3-B535-B07037FFB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E89449-D27C-4280-B0C4-04D539D3C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17ED20-AB2A-46FE-A70B-A9BA69025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2BB45C-18A5-46F5-B05F-08EB38A6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6A6AB3-8322-48B4-A857-F80670E3A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19DD39B-67F7-401D-93AD-632DBB4D8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3F87B0-414D-4712-ADF1-46D75563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9CF34C-1CEA-4246-AEA2-D832060D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73600E0-3AA3-4939-9E67-9677FC6A9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93FE62-1B88-497C-BCF8-1CCED092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933E13-D20C-4776-9BCC-0FFB7E3F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870489-E96D-4C27-969C-0A7EF181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FF1D9A-5EBA-48D9-BE80-88E09E38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69D090-9727-43D0-A57B-4F3DDAF8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7661DB-2190-4896-BFED-9D79B2950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65CCBD-4DB1-4045-8773-57E28E2C7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76E19A9-57DE-4055-9D7D-9AD593590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45C3559-BE04-4958-A9BA-07132C1661EE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F33F82-097E-47A5-B0F5-253D84B3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4676DDA-079E-458A-AEC3-3F998D66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80919A-F265-4DA5-8395-807814B6A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5A429C-D774-4E6B-B1FD-E334C2A50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C8664C-8C14-459A-9E40-1D7E21C36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FE6D056-A252-4ED1-A44C-483EA868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E291BC9-84BC-4181-B614-3B03E8CBC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4C7E-0C4F-4B40-8BE8-01E0E1C8E7F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D8184-2959-4222-A511-9B072854B4BF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127543</v>
      </c>
      <c r="D9" s="189">
        <v>225569</v>
      </c>
      <c r="E9" s="189">
        <v>272062</v>
      </c>
      <c r="F9" s="190">
        <v>20.611431535361689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5155479</v>
      </c>
      <c r="D11" s="189">
        <v>11326193</v>
      </c>
      <c r="E11" s="189">
        <v>10577941</v>
      </c>
      <c r="F11" s="190">
        <v>-6.6063857467376721</v>
      </c>
    </row>
    <row r="12" spans="1:14" ht="15.6" customHeight="1">
      <c r="A12" s="188" t="s">
        <v>6</v>
      </c>
      <c r="B12" s="189">
        <v>176741</v>
      </c>
      <c r="C12" s="189">
        <v>201142</v>
      </c>
      <c r="D12" s="189">
        <v>349969</v>
      </c>
      <c r="E12" s="189">
        <v>404496</v>
      </c>
      <c r="F12" s="190">
        <v>15.58052284630925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3916923</v>
      </c>
      <c r="D14" s="189">
        <v>7893716</v>
      </c>
      <c r="E14" s="189">
        <v>7584430</v>
      </c>
      <c r="F14" s="190">
        <v>-3.9181293069069061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99866</v>
      </c>
      <c r="D17" s="189">
        <v>152762</v>
      </c>
      <c r="E17" s="189">
        <v>186010</v>
      </c>
      <c r="F17" s="190">
        <v>21.764574959741299</v>
      </c>
      <c r="G17" s="2"/>
    </row>
    <row r="18" spans="1:7" ht="15.6" customHeight="1">
      <c r="A18" s="188" t="s">
        <v>147</v>
      </c>
      <c r="B18" s="189">
        <v>47190</v>
      </c>
      <c r="C18" s="189">
        <v>47555</v>
      </c>
      <c r="D18" s="189">
        <v>94811</v>
      </c>
      <c r="E18" s="189">
        <v>98793</v>
      </c>
      <c r="F18" s="190">
        <v>4.1999346067439376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215020</v>
      </c>
      <c r="D23" s="189">
        <v>157925</v>
      </c>
      <c r="E23" s="189">
        <v>505951</v>
      </c>
      <c r="F23" s="190">
        <v>220.37422827291439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250641</v>
      </c>
      <c r="D27" s="189">
        <v>403564</v>
      </c>
      <c r="E27" s="189">
        <v>365818</v>
      </c>
      <c r="F27" s="190">
        <v>-9.3531633148645597</v>
      </c>
    </row>
    <row r="28" spans="1:7" ht="15.6" customHeight="1">
      <c r="A28" s="188" t="s">
        <v>177</v>
      </c>
      <c r="B28" s="189">
        <v>717992</v>
      </c>
      <c r="C28" s="189">
        <v>879961</v>
      </c>
      <c r="D28" s="189">
        <v>1455520</v>
      </c>
      <c r="E28" s="189">
        <v>1699516</v>
      </c>
      <c r="F28" s="190">
        <v>16.763493459382222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154474</v>
      </c>
      <c r="D30" s="189">
        <v>259559</v>
      </c>
      <c r="E30" s="189">
        <v>272651</v>
      </c>
      <c r="F30" s="190">
        <v>5.0439399134686198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5987115</v>
      </c>
      <c r="D32" s="189">
        <v>11083615</v>
      </c>
      <c r="E32" s="189">
        <v>11676012</v>
      </c>
      <c r="F32" s="190">
        <v>5.3447995081027244</v>
      </c>
    </row>
    <row r="33" spans="1:6" ht="15.6" customHeight="1">
      <c r="A33" s="188" t="s">
        <v>182</v>
      </c>
      <c r="B33" s="189">
        <v>382157</v>
      </c>
      <c r="C33" s="189">
        <v>391101</v>
      </c>
      <c r="D33" s="189">
        <v>709984</v>
      </c>
      <c r="E33" s="189">
        <v>693789</v>
      </c>
      <c r="F33" s="190">
        <v>-2.2810373191508551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21601259</v>
      </c>
      <c r="C35" s="77">
        <f>SUM(C7:C34)</f>
        <v>22085215</v>
      </c>
      <c r="D35" s="76">
        <f>SUM(D7:D34)</f>
        <v>42804547</v>
      </c>
      <c r="E35" s="78">
        <f>SUM(E7:E34)</f>
        <v>43815241</v>
      </c>
      <c r="F35" s="177">
        <f>E35*100/D35-100</f>
        <v>2.3611837312517281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DE09-CEE2-4AB7-A43D-216B230915D6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4010177</v>
      </c>
      <c r="D11" s="189">
        <v>9181398</v>
      </c>
      <c r="E11" s="189">
        <v>8302154</v>
      </c>
      <c r="F11" s="190">
        <v>-9.576362989601364</v>
      </c>
    </row>
    <row r="12" spans="1:14" ht="15.6" customHeight="1">
      <c r="A12" s="188" t="s">
        <v>6</v>
      </c>
      <c r="B12" s="189">
        <v>124116</v>
      </c>
      <c r="C12" s="189">
        <v>131949</v>
      </c>
      <c r="D12" s="189">
        <v>244066</v>
      </c>
      <c r="E12" s="189">
        <v>261069</v>
      </c>
      <c r="F12" s="190">
        <v>6.9665582260536061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3010884</v>
      </c>
      <c r="D14" s="189">
        <v>6160668</v>
      </c>
      <c r="E14" s="189">
        <v>5870665</v>
      </c>
      <c r="F14" s="190">
        <v>-4.7073304388420212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99424</v>
      </c>
      <c r="D17" s="189">
        <v>145256</v>
      </c>
      <c r="E17" s="189">
        <v>185227</v>
      </c>
      <c r="F17" s="190">
        <v>27.51762405683759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181244</v>
      </c>
      <c r="D23" s="189">
        <v>34784</v>
      </c>
      <c r="E23" s="189">
        <v>437538</v>
      </c>
      <c r="F23" s="190">
        <v>1157.871435142594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467768</v>
      </c>
      <c r="D28" s="189">
        <v>669335</v>
      </c>
      <c r="E28" s="189">
        <v>818936</v>
      </c>
      <c r="F28" s="190">
        <v>22.350691357840251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89351</v>
      </c>
      <c r="D30" s="189">
        <v>170323</v>
      </c>
      <c r="E30" s="189">
        <v>181722</v>
      </c>
      <c r="F30" s="190">
        <v>6.6925782190309064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4719062</v>
      </c>
      <c r="D32" s="189">
        <v>8646604</v>
      </c>
      <c r="E32" s="189">
        <v>9176177</v>
      </c>
      <c r="F32" s="190">
        <v>6.124635752949942</v>
      </c>
    </row>
    <row r="33" spans="1:6" ht="15.6" customHeight="1">
      <c r="A33" s="188" t="s">
        <v>182</v>
      </c>
      <c r="B33" s="189">
        <v>192167</v>
      </c>
      <c r="C33" s="189">
        <v>237952</v>
      </c>
      <c r="D33" s="189">
        <v>369126</v>
      </c>
      <c r="E33" s="189">
        <v>434703</v>
      </c>
      <c r="F33" s="190">
        <v>17.76547845451147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14892136</v>
      </c>
      <c r="D35" s="178">
        <f>SUM(D7:D34)</f>
        <v>29663696</v>
      </c>
      <c r="E35" s="78">
        <f>SUM(E7:E34)</f>
        <v>29953720</v>
      </c>
      <c r="F35" s="140">
        <f>E35*100/D35-100</f>
        <v>0.97770689127882804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1C33C-A642-43AC-A52F-8F4118F132C0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2322.052000000001</v>
      </c>
      <c r="F7" s="190">
        <v>7.9559222400027068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827.02800000000002</v>
      </c>
      <c r="F10" s="190">
        <v>-13.07864592255957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24.999062300738881</v>
      </c>
    </row>
    <row r="12" spans="1:14" ht="15.6" customHeight="1">
      <c r="A12" s="188" t="s">
        <v>6</v>
      </c>
      <c r="B12" s="189">
        <v>728.08399999999995</v>
      </c>
      <c r="C12" s="189">
        <v>797</v>
      </c>
      <c r="D12" s="189">
        <v>1444.713</v>
      </c>
      <c r="E12" s="189">
        <v>1516.4159999999999</v>
      </c>
      <c r="F12" s="190">
        <v>4.9631310855512112</v>
      </c>
    </row>
    <row r="13" spans="1:14" ht="15.6" customHeight="1">
      <c r="A13" s="188" t="s">
        <v>175</v>
      </c>
      <c r="B13" s="189">
        <v>83.833000000000013</v>
      </c>
      <c r="C13" s="189">
        <v>136.07900000000001</v>
      </c>
      <c r="D13" s="189">
        <v>163.57000000000011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9.979000000000001</v>
      </c>
      <c r="C19" s="189">
        <v>27.084</v>
      </c>
      <c r="D19" s="189">
        <v>20.818999999999999</v>
      </c>
      <c r="E19" s="189">
        <v>42.335000000000001</v>
      </c>
      <c r="F19" s="190">
        <v>103.34790335750991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9.7669999999999995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41.852999999999987</v>
      </c>
      <c r="F22" s="190">
        <v>55.385186560237571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249.405</v>
      </c>
      <c r="F28" s="190">
        <v>-24.989623872912009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372.31</v>
      </c>
      <c r="F29" s="190">
        <v>-21.387080631504698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</v>
      </c>
      <c r="E32" s="189">
        <v>296.05700000000002</v>
      </c>
      <c r="F32" s="190">
        <v>-27.186445513482671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15393.430000000002</v>
      </c>
      <c r="E35" s="78">
        <f>SUM(E7:E34)</f>
        <v>14087.929</v>
      </c>
      <c r="F35" s="140">
        <f>E35*100/D35-100</f>
        <v>-8.4808973698519594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A86E2-F425-4B60-B452-2F9859546BB0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2557</v>
      </c>
      <c r="D7" s="189">
        <v>5133</v>
      </c>
      <c r="E7" s="189">
        <v>6147</v>
      </c>
      <c r="F7" s="190">
        <v>19.75452951490357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10493</v>
      </c>
      <c r="F9" s="190">
        <v>-5.7571402910005389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5911</v>
      </c>
      <c r="D12" s="189">
        <v>17357</v>
      </c>
      <c r="E12" s="189">
        <v>14789</v>
      </c>
      <c r="F12" s="190">
        <v>-14.795183499452669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122508</v>
      </c>
      <c r="D14" s="189">
        <v>206928</v>
      </c>
      <c r="E14" s="189">
        <v>233190</v>
      </c>
      <c r="F14" s="190">
        <v>12.69137091162143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62175</v>
      </c>
      <c r="D18" s="189">
        <v>76990</v>
      </c>
      <c r="E18" s="189">
        <v>113898</v>
      </c>
      <c r="F18" s="190">
        <v>47.938693336796973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4969</v>
      </c>
      <c r="F23" s="190">
        <v>-49.949637389202259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5024</v>
      </c>
      <c r="F27" s="190">
        <v>12.418885656746481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129705</v>
      </c>
      <c r="F28" s="190">
        <v>-9.9670979564637889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15092</v>
      </c>
      <c r="F33" s="190">
        <v>-12.271115503109931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865654</v>
      </c>
      <c r="D35" s="178">
        <f>SUM(D7:D34)</f>
        <v>1861624</v>
      </c>
      <c r="E35" s="178">
        <f>SUM(E7:E34)</f>
        <v>1720025</v>
      </c>
      <c r="F35" s="140">
        <f>E35*100/D35-100</f>
        <v>-7.6062083428232512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6CDF1-F205-4490-92BB-46BFBBED817C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1496</v>
      </c>
      <c r="D7" s="189">
        <v>3555</v>
      </c>
      <c r="E7" s="189">
        <v>4260</v>
      </c>
      <c r="F7" s="190">
        <v>19.831223628691991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4830</v>
      </c>
      <c r="F12" s="190">
        <v>-36.119560904642242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102179</v>
      </c>
      <c r="D14" s="189">
        <v>182698</v>
      </c>
      <c r="E14" s="189">
        <v>194418</v>
      </c>
      <c r="F14" s="190">
        <v>6.4149580181501733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59611</v>
      </c>
      <c r="D18" s="189">
        <v>73353</v>
      </c>
      <c r="E18" s="189">
        <v>108174</v>
      </c>
      <c r="F18" s="190">
        <v>47.470451106294227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726745</v>
      </c>
      <c r="D35" s="76">
        <f>SUM(D7:D34)</f>
        <v>1588752</v>
      </c>
      <c r="E35" s="78">
        <f>SUM(E7:E34)</f>
        <v>1433415</v>
      </c>
      <c r="F35" s="140">
        <f>E35*100/D35-100</f>
        <v>-9.7772968971872274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01E9-BE6B-41E7-89B9-9AE4D035B409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297261</v>
      </c>
      <c r="D11" s="189">
        <v>653729</v>
      </c>
      <c r="E11" s="189">
        <v>578883</v>
      </c>
      <c r="F11" s="190">
        <v>-11.4490867010642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324</v>
      </c>
      <c r="F28" s="190">
        <v>-7.9545454545454524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406961</v>
      </c>
      <c r="D35" s="178">
        <f>SUM(D7:D34)</f>
        <v>666205</v>
      </c>
      <c r="E35" s="178">
        <f>SUM(E7:E34)</f>
        <v>698825</v>
      </c>
      <c r="F35" s="140">
        <f>E35*100/D35-100</f>
        <v>4.8963907505947901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084C-149D-4B45-886F-1D37B21D1A34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4929338</v>
      </c>
      <c r="D11" s="189">
        <v>10701962</v>
      </c>
      <c r="E11" s="189">
        <v>9897134</v>
      </c>
      <c r="F11" s="190">
        <v>-7.5203780390922654</v>
      </c>
    </row>
    <row r="12" spans="1:14" ht="15.6" customHeight="1">
      <c r="A12" s="188" t="s">
        <v>6</v>
      </c>
      <c r="B12" s="189">
        <v>37058</v>
      </c>
      <c r="C12" s="189">
        <v>98154</v>
      </c>
      <c r="D12" s="189">
        <v>68802</v>
      </c>
      <c r="E12" s="189">
        <v>145297</v>
      </c>
      <c r="F12" s="190">
        <v>111.1813610069475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2032310</v>
      </c>
      <c r="D14" s="189">
        <v>4212100</v>
      </c>
      <c r="E14" s="189">
        <v>3629722</v>
      </c>
      <c r="F14" s="190">
        <v>-13.826309916668651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167103</v>
      </c>
      <c r="D23" s="189">
        <v>21527</v>
      </c>
      <c r="E23" s="189">
        <v>409733</v>
      </c>
      <c r="F23" s="190">
        <v>1803.3446369675289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73055</v>
      </c>
      <c r="C28" s="189">
        <v>198367</v>
      </c>
      <c r="D28" s="189">
        <v>123539</v>
      </c>
      <c r="E28" s="189">
        <v>273147</v>
      </c>
      <c r="F28" s="190">
        <v>121.10183828588541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2560793</v>
      </c>
      <c r="D32" s="189">
        <v>5116517</v>
      </c>
      <c r="E32" s="189">
        <v>5086697</v>
      </c>
      <c r="F32" s="190">
        <v>-0.58281835084297029</v>
      </c>
    </row>
    <row r="33" spans="1:6" ht="15.6" customHeight="1">
      <c r="A33" s="188" t="s">
        <v>182</v>
      </c>
      <c r="B33" s="189">
        <v>38347</v>
      </c>
      <c r="C33" s="189">
        <v>25152</v>
      </c>
      <c r="D33" s="189">
        <v>59590</v>
      </c>
      <c r="E33" s="189">
        <v>56420</v>
      </c>
      <c r="F33" s="190">
        <v>-5.3196845108239614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11610854</v>
      </c>
      <c r="C35" s="77">
        <f>SUM(C7:C34)</f>
        <v>11473112</v>
      </c>
      <c r="D35" s="178">
        <f>SUM(D7:D34)</f>
        <v>23785290</v>
      </c>
      <c r="E35" s="178">
        <f>SUM(E7:E34)</f>
        <v>22869773</v>
      </c>
      <c r="F35" s="177">
        <f>E35*100/D35-100</f>
        <v>-3.8490890798472464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755B-4F1E-472E-98F4-D9FEE1F4692E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3526039</v>
      </c>
      <c r="D11" s="189">
        <v>8209943</v>
      </c>
      <c r="E11" s="189">
        <v>7337434</v>
      </c>
      <c r="F11" s="190">
        <v>-10.627467206532369</v>
      </c>
    </row>
    <row r="12" spans="1:14" ht="15.6" customHeight="1">
      <c r="A12" s="188" t="s">
        <v>6</v>
      </c>
      <c r="B12" s="189">
        <v>15873</v>
      </c>
      <c r="C12" s="189">
        <v>16932</v>
      </c>
      <c r="D12" s="189">
        <v>31790</v>
      </c>
      <c r="E12" s="189">
        <v>33681</v>
      </c>
      <c r="F12" s="190">
        <v>5.948411450141549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1351428</v>
      </c>
      <c r="D14" s="189">
        <v>3445522</v>
      </c>
      <c r="E14" s="189">
        <v>2676010</v>
      </c>
      <c r="F14" s="190">
        <v>-22.33368412681736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165597</v>
      </c>
      <c r="D23" s="189">
        <v>6</v>
      </c>
      <c r="E23" s="189">
        <v>399648</v>
      </c>
      <c r="F23" s="190">
        <v>6660700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197650</v>
      </c>
      <c r="D28" s="189">
        <v>118228</v>
      </c>
      <c r="E28" s="189">
        <v>269199</v>
      </c>
      <c r="F28" s="190">
        <v>127.6947931116148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2522050</v>
      </c>
      <c r="D32" s="189">
        <v>5055479</v>
      </c>
      <c r="E32" s="189">
        <v>4996843</v>
      </c>
      <c r="F32" s="190">
        <v>-1.1598505304838509</v>
      </c>
    </row>
    <row r="33" spans="1:6" ht="15.6" customHeight="1">
      <c r="A33" s="188" t="s">
        <v>182</v>
      </c>
      <c r="B33" s="189">
        <v>17574</v>
      </c>
      <c r="C33" s="189">
        <v>16707</v>
      </c>
      <c r="D33" s="189">
        <v>26225</v>
      </c>
      <c r="E33" s="189">
        <v>37979</v>
      </c>
      <c r="F33" s="190">
        <v>44.819828408007623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8483943</v>
      </c>
      <c r="D35" s="76">
        <f>SUM(D7:D34)</f>
        <v>18595996</v>
      </c>
      <c r="E35" s="78">
        <f>SUM(E7:E34)</f>
        <v>17595680</v>
      </c>
      <c r="F35" s="140">
        <f>E35*100/D35-100</f>
        <v>-5.3792009849862268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74C77-B3CB-4EBB-B721-8BC5D6897010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78617</v>
      </c>
      <c r="D9" s="189">
        <v>125914</v>
      </c>
      <c r="E9" s="189">
        <v>165307</v>
      </c>
      <c r="F9" s="190">
        <v>31.28563940467302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1139936</v>
      </c>
      <c r="D11" s="189">
        <v>2146591</v>
      </c>
      <c r="E11" s="189">
        <v>2254474</v>
      </c>
      <c r="F11" s="190">
        <v>5.025782741099718</v>
      </c>
    </row>
    <row r="12" spans="1:14" ht="15.6" customHeight="1">
      <c r="A12" s="188" t="s">
        <v>6</v>
      </c>
      <c r="B12" s="189">
        <v>65099</v>
      </c>
      <c r="C12" s="189">
        <v>79989</v>
      </c>
      <c r="D12" s="189">
        <v>133692</v>
      </c>
      <c r="E12" s="189">
        <v>165205</v>
      </c>
      <c r="F12" s="190">
        <v>23.571343087095709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33436</v>
      </c>
      <c r="D23" s="189">
        <v>120068</v>
      </c>
      <c r="E23" s="189">
        <v>68995</v>
      </c>
      <c r="F23" s="190">
        <v>-42.536729186794147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365724</v>
      </c>
      <c r="D28" s="189">
        <v>805313</v>
      </c>
      <c r="E28" s="189">
        <v>805617</v>
      </c>
      <c r="F28" s="190">
        <v>3.7749297478129051E-2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1116607</v>
      </c>
      <c r="D32" s="189">
        <v>2160868</v>
      </c>
      <c r="E32" s="189">
        <v>2165458</v>
      </c>
      <c r="F32" s="190">
        <v>0.21241464078323699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198324</v>
      </c>
      <c r="F33" s="190">
        <v>-32.611620795107029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6021675</v>
      </c>
      <c r="D35" s="76">
        <f>SUM(D7:D34)</f>
        <v>11541980</v>
      </c>
      <c r="E35" s="78">
        <f>SUM(E7:E34)</f>
        <v>11774878</v>
      </c>
      <c r="F35" s="140">
        <f>E35*100/D35-100</f>
        <v>2.0178340284769121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47698-65E9-42D0-B273-8CF230FE3C6F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47287</v>
      </c>
      <c r="D11" s="189">
        <v>90275</v>
      </c>
      <c r="E11" s="189">
        <v>93138</v>
      </c>
      <c r="F11" s="190">
        <v>3.1714206590972078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41925</v>
      </c>
      <c r="D32" s="189">
        <v>79853</v>
      </c>
      <c r="E32" s="189">
        <v>80737</v>
      </c>
      <c r="F32" s="190">
        <v>1.107034175297102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252949</v>
      </c>
      <c r="D35" s="178">
        <f>SUM(D7:D34)</f>
        <v>494299</v>
      </c>
      <c r="E35" s="178">
        <f>SUM(E7:E34)</f>
        <v>498427</v>
      </c>
      <c r="F35" s="140">
        <f>E35*100/D35-100</f>
        <v>0.83512206174805215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1020-99C0-4AEB-9E6B-D0214D6462A2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E5822-B760-47E3-9568-A2F415A28AF5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334826</v>
      </c>
      <c r="D11" s="189">
        <v>775352</v>
      </c>
      <c r="E11" s="189">
        <v>691789</v>
      </c>
      <c r="F11" s="190">
        <v>-10.777427542587111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306903.5</v>
      </c>
      <c r="D14" s="189">
        <v>603894.25</v>
      </c>
      <c r="E14" s="189">
        <v>599111</v>
      </c>
      <c r="F14" s="190">
        <v>-0.7920674853254468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7172.5</v>
      </c>
      <c r="D17" s="189">
        <v>10252.25</v>
      </c>
      <c r="E17" s="189">
        <v>14487</v>
      </c>
      <c r="F17" s="190">
        <v>41.305567070643043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444802</v>
      </c>
      <c r="D32" s="189">
        <v>782903</v>
      </c>
      <c r="E32" s="189">
        <v>865064</v>
      </c>
      <c r="F32" s="190">
        <v>10.49440352125359</v>
      </c>
    </row>
    <row r="33" spans="1:6" ht="15.6" customHeight="1">
      <c r="A33" s="188" t="s">
        <v>182</v>
      </c>
      <c r="B33" s="189">
        <v>19715</v>
      </c>
      <c r="C33" s="189">
        <v>24121</v>
      </c>
      <c r="D33" s="189">
        <v>37353</v>
      </c>
      <c r="E33" s="189">
        <v>42610</v>
      </c>
      <c r="F33" s="190">
        <v>14.073836104195109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1416598</v>
      </c>
      <c r="D35" s="76">
        <f>SUM(D7:D34)</f>
        <v>2742547</v>
      </c>
      <c r="E35" s="178">
        <f>SUM(E7:E34)</f>
        <v>2833437.25</v>
      </c>
      <c r="F35" s="140">
        <f>E35*100/D35-100</f>
        <v>3.3140817641411502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8F8A1-15D6-44A6-94EE-C21B103585FC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288754</v>
      </c>
      <c r="D11" s="189">
        <v>648815</v>
      </c>
      <c r="E11" s="189">
        <v>596886</v>
      </c>
      <c r="F11" s="190">
        <v>-8.0036682259195544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121169.5</v>
      </c>
      <c r="D14" s="189">
        <v>292704</v>
      </c>
      <c r="E14" s="189">
        <v>243678</v>
      </c>
      <c r="F14" s="190">
        <v>-16.7493440472286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17154</v>
      </c>
      <c r="D23" s="189">
        <v>3</v>
      </c>
      <c r="E23" s="189">
        <v>37235.25</v>
      </c>
      <c r="F23" s="190">
        <v>1241075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203175</v>
      </c>
      <c r="D32" s="189">
        <v>402628</v>
      </c>
      <c r="E32" s="189">
        <v>404233</v>
      </c>
      <c r="F32" s="190">
        <v>0.39863099436701083</v>
      </c>
    </row>
    <row r="33" spans="1:6" ht="15.6" customHeight="1">
      <c r="A33" s="188" t="s">
        <v>182</v>
      </c>
      <c r="B33" s="189">
        <v>2552</v>
      </c>
      <c r="C33" s="189">
        <v>1310</v>
      </c>
      <c r="D33" s="189">
        <v>3706</v>
      </c>
      <c r="E33" s="189">
        <v>2753</v>
      </c>
      <c r="F33" s="190">
        <v>-25.715056664867792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704756.25</v>
      </c>
      <c r="D35" s="178">
        <f>SUM(D7:D34)</f>
        <v>1481664.5</v>
      </c>
      <c r="E35" s="78">
        <f>SUM(E7:E34)</f>
        <v>1455431.25</v>
      </c>
      <c r="F35" s="140">
        <f>E35*100/D35-100</f>
        <v>-1.7705256486876806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5BA0-24F5-4A86-B947-DE7A70A18DC2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19522.5</v>
      </c>
      <c r="D14" s="189">
        <v>35207.25</v>
      </c>
      <c r="E14" s="189">
        <v>35819</v>
      </c>
      <c r="F14" s="190">
        <v>1.737568256538069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17212</v>
      </c>
      <c r="D32" s="189">
        <v>30999</v>
      </c>
      <c r="E32" s="189">
        <v>33907</v>
      </c>
      <c r="F32" s="190">
        <v>9.3809477725087902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174182.75</v>
      </c>
      <c r="D35" s="76">
        <f>SUM(D7:D34)</f>
        <v>329144.75</v>
      </c>
      <c r="E35" s="178">
        <f>SUM(E7:E34)</f>
        <v>343451.75</v>
      </c>
      <c r="F35" s="177">
        <f>E35*100/D35-100</f>
        <v>4.3467197942546534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DE99-2A63-42CF-90EC-FABCFFAE5F3C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46072</v>
      </c>
      <c r="D11" s="189">
        <v>126537</v>
      </c>
      <c r="E11" s="189">
        <v>94903</v>
      </c>
      <c r="F11" s="190">
        <v>-24.99980242932897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166211.5</v>
      </c>
      <c r="D14" s="189">
        <v>275983</v>
      </c>
      <c r="E14" s="189">
        <v>319614</v>
      </c>
      <c r="F14" s="190">
        <v>15.80930709500222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5166.25</v>
      </c>
      <c r="D17" s="189">
        <v>9123.5</v>
      </c>
      <c r="E17" s="189">
        <v>12259.25</v>
      </c>
      <c r="F17" s="190">
        <v>34.370033430152922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1086.5</v>
      </c>
      <c r="D23" s="189">
        <v>2451</v>
      </c>
      <c r="E23" s="189">
        <v>2757.5</v>
      </c>
      <c r="F23" s="190">
        <v>12.50509995920032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224415</v>
      </c>
      <c r="D32" s="189">
        <v>349276</v>
      </c>
      <c r="E32" s="189">
        <v>426924</v>
      </c>
      <c r="F32" s="190">
        <v>22.231129536526989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37890</v>
      </c>
      <c r="F33" s="190">
        <v>23.371971867673881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537659</v>
      </c>
      <c r="D35" s="178">
        <f>SUM(D7:D34)</f>
        <v>931737.75</v>
      </c>
      <c r="E35" s="178">
        <f>SUM(E7:E34)</f>
        <v>1034554.25</v>
      </c>
      <c r="F35" s="140">
        <f>E35*100/D35-100</f>
        <v>11.034918355513668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041B-671B-447B-83C8-214CB6E231C8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244</v>
      </c>
      <c r="F12" s="190">
        <v>7.4889867841409634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540</v>
      </c>
      <c r="D32" s="189">
        <v>1180</v>
      </c>
      <c r="E32" s="189">
        <v>1096</v>
      </c>
      <c r="F32" s="190">
        <v>-7.118644067796609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11436</v>
      </c>
      <c r="D35" s="178">
        <f>SUM(D7:D34)</f>
        <v>23741</v>
      </c>
      <c r="E35" s="78">
        <f>SUM(E7:E34)</f>
        <v>23656</v>
      </c>
      <c r="F35" s="140">
        <f>E35*100/D35-100</f>
        <v>-0.35803041152436776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D1535-24CA-4869-AF50-27F35B813F43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2720804</v>
      </c>
      <c r="F7" s="190">
        <v>-0.7710220299823618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3533068</v>
      </c>
      <c r="F12" s="190">
        <v>-15.941576594474091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5811414</v>
      </c>
      <c r="D18" s="189">
        <v>10292324</v>
      </c>
      <c r="E18" s="189">
        <v>12113775</v>
      </c>
      <c r="F18" s="190">
        <v>17.69717898503778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3444637</v>
      </c>
      <c r="D31" s="189">
        <v>6692859</v>
      </c>
      <c r="E31" s="189">
        <v>6800439</v>
      </c>
      <c r="F31" s="190">
        <v>1.6073848261258801</v>
      </c>
    </row>
    <row r="32" spans="1:7" ht="15.6" customHeight="1">
      <c r="A32" s="188" t="s">
        <v>181</v>
      </c>
      <c r="B32" s="189">
        <v>21367297</v>
      </c>
      <c r="C32" s="189">
        <v>21015445</v>
      </c>
      <c r="D32" s="189">
        <v>44322732</v>
      </c>
      <c r="E32" s="189">
        <v>42705614</v>
      </c>
      <c r="F32" s="190">
        <v>-3.6485070460006881</v>
      </c>
    </row>
    <row r="33" spans="1:6" ht="15.6" customHeight="1">
      <c r="A33" s="188" t="s">
        <v>182</v>
      </c>
      <c r="B33" s="189">
        <v>3347825</v>
      </c>
      <c r="C33" s="189">
        <v>3193838</v>
      </c>
      <c r="D33" s="189">
        <v>6676373</v>
      </c>
      <c r="E33" s="189">
        <v>6183958</v>
      </c>
      <c r="F33" s="190">
        <v>-7.3754866601970832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189966805</v>
      </c>
      <c r="D35" s="178">
        <f>SUM(D7:D34)</f>
        <v>395355598</v>
      </c>
      <c r="E35" s="78">
        <f>SUM(E7:E34)</f>
        <v>391399692</v>
      </c>
      <c r="F35" s="140">
        <f>E35*100/D35-100</f>
        <v>-1.000594406658692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F04B5-179E-4458-9C86-822B3CC94D1B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BDE3C-937A-4785-8D92-0074FAABADF4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1310915</v>
      </c>
      <c r="F28" s="190">
        <v>9.7795557282516086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48717</v>
      </c>
      <c r="D32" s="189">
        <v>126422</v>
      </c>
      <c r="E32" s="189">
        <v>118151</v>
      </c>
      <c r="F32" s="190">
        <v>-6.542373953900424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2076466</v>
      </c>
      <c r="D35" s="76">
        <f>SUM(D7:D34)</f>
        <v>4123693</v>
      </c>
      <c r="E35" s="78">
        <f>SUM(E7:E34)</f>
        <v>4475621</v>
      </c>
      <c r="F35" s="140">
        <f>E35*100/D35-100</f>
        <v>8.5342919562634734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5FE7C-BF39-49CB-A1F1-C7AFF903C854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37114</v>
      </c>
      <c r="D32" s="189">
        <v>87746</v>
      </c>
      <c r="E32" s="189">
        <v>87820</v>
      </c>
      <c r="F32" s="190">
        <v>8.4334328630362165E-2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1418883</v>
      </c>
      <c r="D35" s="76">
        <f>SUM(D7:D34)</f>
        <v>2933033</v>
      </c>
      <c r="E35" s="78">
        <f>SUM(E7:E34)</f>
        <v>3012991</v>
      </c>
      <c r="F35" s="140">
        <f>E35*100/D35-100</f>
        <v>2.7261200266072763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AD82F-BF28-4E63-9635-F887E92A8A57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472521</v>
      </c>
      <c r="F28" s="190">
        <v>48.06907703010134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1462630</v>
      </c>
      <c r="F35" s="140">
        <f>E35*100/D35-100</f>
        <v>22.841953202425543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0B4CA-46E7-4DE7-A1BF-3C0E2210210A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14195440</v>
      </c>
      <c r="E7" s="53">
        <v>13776859</v>
      </c>
      <c r="F7" s="53">
        <v>29899753</v>
      </c>
      <c r="G7" s="53">
        <v>27817314</v>
      </c>
      <c r="H7" s="165">
        <f>G7-F7</f>
        <v>-2082439</v>
      </c>
      <c r="I7" s="142">
        <f>((G7*100/F7)-100)</f>
        <v>-6.964736464545382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6811161</v>
      </c>
      <c r="F8" s="55">
        <v>13608673</v>
      </c>
      <c r="G8" s="53">
        <v>12975265</v>
      </c>
      <c r="H8" s="47">
        <f t="shared" ref="H8:H18" si="0">G8-F8</f>
        <v>-633408</v>
      </c>
      <c r="I8" s="141">
        <f>((G8*100/F8)-100)</f>
        <v>-4.6544435302398739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21601259</v>
      </c>
      <c r="E9" s="66">
        <v>22085215</v>
      </c>
      <c r="F9" s="53">
        <v>42804547</v>
      </c>
      <c r="G9" s="67">
        <v>43815241</v>
      </c>
      <c r="H9" s="47">
        <f t="shared" si="0"/>
        <v>1010694</v>
      </c>
      <c r="I9" s="142">
        <f t="shared" ref="I9:I30" si="1">((G9*100/F9)-100)</f>
        <v>2.3611837312517281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14892136</v>
      </c>
      <c r="F10" s="68">
        <v>29663696</v>
      </c>
      <c r="G10" s="56">
        <v>29953720</v>
      </c>
      <c r="H10" s="48">
        <f t="shared" si="0"/>
        <v>290024</v>
      </c>
      <c r="I10" s="143">
        <f t="shared" si="1"/>
        <v>0.97770689127882804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6618549</v>
      </c>
      <c r="E11" s="69">
        <f t="shared" ref="E11:G11" si="2">E9-E10</f>
        <v>7193079</v>
      </c>
      <c r="F11" s="70">
        <f t="shared" si="2"/>
        <v>13140851</v>
      </c>
      <c r="G11" s="71">
        <f t="shared" si="2"/>
        <v>13861521</v>
      </c>
      <c r="H11" s="48">
        <f t="shared" si="0"/>
        <v>720670</v>
      </c>
      <c r="I11" s="144">
        <f t="shared" si="1"/>
        <v>5.4841958104539827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41880366</v>
      </c>
      <c r="E12" s="49">
        <f>SUM(E7,E8,E9)</f>
        <v>42673235</v>
      </c>
      <c r="F12" s="49">
        <f>SUM(F7,F8,F9)</f>
        <v>86312973</v>
      </c>
      <c r="G12" s="49">
        <f>SUM(G7,G8,G9)</f>
        <v>84607820</v>
      </c>
      <c r="H12" s="50">
        <f t="shared" si="0"/>
        <v>-1705153</v>
      </c>
      <c r="I12" s="145">
        <f t="shared" si="1"/>
        <v>-1.9755465959908491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15393.430000000002</v>
      </c>
      <c r="G13" s="54">
        <v>14087.929</v>
      </c>
      <c r="H13" s="53">
        <f>G13-F13</f>
        <v>-1305.501000000002</v>
      </c>
      <c r="I13" s="146">
        <f t="shared" si="1"/>
        <v>-8.4808973698519594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865654</v>
      </c>
      <c r="F14" s="53">
        <v>1861624</v>
      </c>
      <c r="G14" s="52">
        <v>1720025</v>
      </c>
      <c r="H14" s="53">
        <f>G14-F14</f>
        <v>-141599</v>
      </c>
      <c r="I14" s="142">
        <f t="shared" si="1"/>
        <v>-7.6062083428232512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726745</v>
      </c>
      <c r="F15" s="58">
        <v>1588752</v>
      </c>
      <c r="G15" s="58">
        <v>1433415</v>
      </c>
      <c r="H15" s="56">
        <f>G15-F15</f>
        <v>-155337</v>
      </c>
      <c r="I15" s="147">
        <f t="shared" si="1"/>
        <v>-9.7772968971872274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406961</v>
      </c>
      <c r="F16" s="51">
        <v>666205</v>
      </c>
      <c r="G16" s="52">
        <v>698825</v>
      </c>
      <c r="H16" s="53">
        <f>G16-F16</f>
        <v>32620</v>
      </c>
      <c r="I16" s="141">
        <f t="shared" si="1"/>
        <v>4.8963907505947901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1280124.0919999999</v>
      </c>
      <c r="F17" s="158">
        <f t="shared" si="3"/>
        <v>2543222.4299999997</v>
      </c>
      <c r="G17" s="158">
        <f t="shared" si="3"/>
        <v>2432937.929</v>
      </c>
      <c r="H17" s="159">
        <f>G17-F17</f>
        <v>-110284.5009999997</v>
      </c>
      <c r="I17" s="145">
        <f t="shared" si="1"/>
        <v>-4.3364080034478008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43053947.325999998</v>
      </c>
      <c r="E18" s="172">
        <f>E12+E17</f>
        <v>43953359.092</v>
      </c>
      <c r="F18" s="172">
        <f>F12+F17</f>
        <v>88856195.430000007</v>
      </c>
      <c r="G18" s="172">
        <f>G12+G17</f>
        <v>87040757.929000005</v>
      </c>
      <c r="H18" s="174">
        <f t="shared" si="0"/>
        <v>-1815437.501000002</v>
      </c>
      <c r="I18" s="173">
        <f t="shared" si="1"/>
        <v>-2.0431186505505963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11610854</v>
      </c>
      <c r="E20" s="53">
        <v>11473112</v>
      </c>
      <c r="F20" s="53">
        <v>23785290</v>
      </c>
      <c r="G20" s="53">
        <v>22869773</v>
      </c>
      <c r="H20" s="61">
        <f>G20-F20</f>
        <v>-915517</v>
      </c>
      <c r="I20" s="62">
        <f t="shared" si="1"/>
        <v>-3.8490890798472464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8483943</v>
      </c>
      <c r="F21" s="63">
        <v>18595996</v>
      </c>
      <c r="G21" s="63">
        <v>17595680</v>
      </c>
      <c r="H21" s="64">
        <f>G21-F21</f>
        <v>-1000316</v>
      </c>
      <c r="I21" s="65">
        <f t="shared" si="1"/>
        <v>-5.3792009849862268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6021675</v>
      </c>
      <c r="F22" s="53">
        <v>11541980</v>
      </c>
      <c r="G22" s="53">
        <v>11774878</v>
      </c>
      <c r="H22" s="61">
        <f t="shared" ref="H22:H30" si="4">G22-F22</f>
        <v>232898</v>
      </c>
      <c r="I22" s="62">
        <f t="shared" si="1"/>
        <v>2.0178340284769121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252949</v>
      </c>
      <c r="F23" s="63">
        <v>494299</v>
      </c>
      <c r="G23" s="63">
        <v>498427</v>
      </c>
      <c r="H23" s="64">
        <f t="shared" si="4"/>
        <v>4128</v>
      </c>
      <c r="I23" s="65">
        <f t="shared" si="1"/>
        <v>0.83512206174805215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1416598</v>
      </c>
      <c r="F24" s="53">
        <v>2742547</v>
      </c>
      <c r="G24" s="53">
        <v>2833437.25</v>
      </c>
      <c r="H24" s="61">
        <f t="shared" si="4"/>
        <v>90890.25</v>
      </c>
      <c r="I24" s="62">
        <f t="shared" si="1"/>
        <v>3.3140817641411502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704756.25</v>
      </c>
      <c r="F25" s="63">
        <v>1481664.5</v>
      </c>
      <c r="G25" s="63">
        <v>1455431.25</v>
      </c>
      <c r="H25" s="64">
        <f t="shared" si="4"/>
        <v>-26233.25</v>
      </c>
      <c r="I25" s="65">
        <f t="shared" si="1"/>
        <v>-1.7705256486876806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174182.75</v>
      </c>
      <c r="F26" s="63">
        <v>329144.75</v>
      </c>
      <c r="G26" s="63">
        <v>343451.75</v>
      </c>
      <c r="H26" s="64">
        <f t="shared" si="4"/>
        <v>14307</v>
      </c>
      <c r="I26" s="65">
        <f t="shared" si="1"/>
        <v>4.3467197942546534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537659</v>
      </c>
      <c r="F27" s="63">
        <v>931737.75</v>
      </c>
      <c r="G27" s="63">
        <v>1034554.25</v>
      </c>
      <c r="H27" s="64">
        <f t="shared" si="4"/>
        <v>102816.5</v>
      </c>
      <c r="I27" s="65">
        <f t="shared" si="1"/>
        <v>11.034918355513668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11436</v>
      </c>
      <c r="F28" s="53">
        <v>23741</v>
      </c>
      <c r="G28" s="53">
        <v>23656</v>
      </c>
      <c r="H28" s="61">
        <f t="shared" si="4"/>
        <v>-85</v>
      </c>
      <c r="I28" s="62">
        <f t="shared" si="1"/>
        <v>-0.35803041152436776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189966805</v>
      </c>
      <c r="F29" s="53">
        <v>395355598</v>
      </c>
      <c r="G29" s="53">
        <v>391399692</v>
      </c>
      <c r="H29" s="61">
        <f t="shared" si="4"/>
        <v>-3955906</v>
      </c>
      <c r="I29" s="62">
        <f t="shared" si="1"/>
        <v>-1.000594406658692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2076466</v>
      </c>
      <c r="F31" s="53">
        <v>4123693</v>
      </c>
      <c r="G31" s="53">
        <v>4475621</v>
      </c>
      <c r="H31" s="61">
        <f>G31-F31</f>
        <v>351928</v>
      </c>
      <c r="I31" s="62">
        <f>((G31*100/F31)-100)</f>
        <v>8.5342919562634734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1418883</v>
      </c>
      <c r="F32" s="63">
        <v>2933033</v>
      </c>
      <c r="G32" s="63">
        <v>3012991</v>
      </c>
      <c r="H32" s="64">
        <f>G32-F32</f>
        <v>79958</v>
      </c>
      <c r="I32" s="65">
        <f>((G32*100/F32)-100)</f>
        <v>2.7261200266072763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1462630</v>
      </c>
      <c r="H33" s="64">
        <f>G33-F33</f>
        <v>271970</v>
      </c>
      <c r="I33" s="65">
        <f>((G33*100/F33)-100)</f>
        <v>22.841953202425543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395099</v>
      </c>
      <c r="F34" s="53">
        <v>799418</v>
      </c>
      <c r="G34" s="53">
        <v>849963</v>
      </c>
      <c r="H34" s="61">
        <f>G34-F34</f>
        <v>50545</v>
      </c>
      <c r="I34" s="62">
        <f>((G34*100/F34)-100)</f>
        <v>6.3227247822791099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299422</v>
      </c>
      <c r="F35" s="53">
        <v>589360</v>
      </c>
      <c r="G35" s="53">
        <v>511046</v>
      </c>
      <c r="H35" s="61">
        <f>G35-F35</f>
        <v>-78314</v>
      </c>
      <c r="I35" s="62">
        <f>((G35*100/F35)-100)</f>
        <v>-13.287973394869013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A5F7F-7D21-4011-95EC-5BBDC3C10201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10272</v>
      </c>
      <c r="D32" s="189">
        <v>25664</v>
      </c>
      <c r="E32" s="189">
        <v>25992</v>
      </c>
      <c r="F32" s="190">
        <v>1.2780548628428929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395099</v>
      </c>
      <c r="D35" s="178">
        <f>SUM(D7:D34)</f>
        <v>799418</v>
      </c>
      <c r="E35" s="178">
        <f>SUM(E7:E34)</f>
        <v>849963</v>
      </c>
      <c r="F35" s="140">
        <f>E35*100/D35-100</f>
        <v>6.3227247822791099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F4445-96C8-4AFE-B6F9-3D2717845FA2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575</v>
      </c>
      <c r="D11" s="189">
        <v>663</v>
      </c>
      <c r="E11" s="189">
        <v>1024</v>
      </c>
      <c r="F11" s="190">
        <v>54.449472096530911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34661</v>
      </c>
      <c r="D32" s="189">
        <v>83972</v>
      </c>
      <c r="E32" s="189">
        <v>73184</v>
      </c>
      <c r="F32" s="190">
        <v>-12.84713952269804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93566</v>
      </c>
      <c r="F33" s="190">
        <v>-23.353676018840869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299422</v>
      </c>
      <c r="D35" s="76">
        <f>SUM(D7:D34)</f>
        <v>589360</v>
      </c>
      <c r="E35" s="78">
        <f>SUM(E7:E34)</f>
        <v>511046</v>
      </c>
      <c r="F35" s="140">
        <f>E35*100/D35-100</f>
        <v>-13.287973394869013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382C-E479-43F3-AD38-C7769F12EC85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52BD-EB02-4523-8EDD-EE2421F4FA6D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709712</v>
      </c>
      <c r="C7" s="237">
        <v>829973</v>
      </c>
      <c r="D7" s="237">
        <v>1509096</v>
      </c>
      <c r="E7" s="237">
        <v>1314958</v>
      </c>
      <c r="F7" s="238">
        <v>-12.864522866669841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1469655</v>
      </c>
      <c r="D11" s="237">
        <v>3147356</v>
      </c>
      <c r="E11" s="237">
        <v>2853359</v>
      </c>
      <c r="F11" s="238">
        <v>-9.3410786704776996</v>
      </c>
    </row>
    <row r="12" spans="1:27" ht="15.6" customHeight="1">
      <c r="A12" s="236" t="s">
        <v>6</v>
      </c>
      <c r="B12" s="237">
        <v>101822</v>
      </c>
      <c r="C12" s="237">
        <v>55899</v>
      </c>
      <c r="D12" s="237">
        <v>220173</v>
      </c>
      <c r="E12" s="237">
        <v>187084</v>
      </c>
      <c r="F12" s="238">
        <v>-15.028636572150081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1139951</v>
      </c>
      <c r="D14" s="237">
        <v>2430016</v>
      </c>
      <c r="E14" s="237">
        <v>2454924</v>
      </c>
      <c r="F14" s="238">
        <v>1.025013827069458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111048</v>
      </c>
      <c r="D22" s="237">
        <v>279004</v>
      </c>
      <c r="E22" s="237">
        <v>264341</v>
      </c>
      <c r="F22" s="238">
        <v>-5.255480208169061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226293</v>
      </c>
      <c r="D27" s="237">
        <v>344518</v>
      </c>
      <c r="E27" s="237">
        <v>381813</v>
      </c>
      <c r="F27" s="238">
        <v>10.82526892644216</v>
      </c>
    </row>
    <row r="28" spans="1:7" ht="15.6" customHeight="1">
      <c r="A28" s="236" t="s">
        <v>177</v>
      </c>
      <c r="B28" s="237">
        <v>67359</v>
      </c>
      <c r="C28" s="237">
        <v>81198</v>
      </c>
      <c r="D28" s="237">
        <v>131062</v>
      </c>
      <c r="E28" s="237">
        <v>180294</v>
      </c>
      <c r="F28" s="238">
        <v>37.563901054462782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397128</v>
      </c>
      <c r="F29" s="238">
        <v>-36.181065223784422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332269</v>
      </c>
      <c r="F30" s="238">
        <v>-6.4573796613795906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1293115</v>
      </c>
      <c r="D32" s="237">
        <v>2461749</v>
      </c>
      <c r="E32" s="237">
        <v>2636432</v>
      </c>
      <c r="F32" s="238">
        <v>7.0958899546623124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259787</v>
      </c>
      <c r="F33" s="238">
        <v>11.40046569268571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15426610</v>
      </c>
      <c r="D35" s="241">
        <f>SUM(D7:D34)</f>
        <v>32130864</v>
      </c>
      <c r="E35" s="241">
        <f>SUM(E7:E34)</f>
        <v>31054039</v>
      </c>
      <c r="F35" s="242">
        <f>E35*100/D35-100</f>
        <v>-3.3513726863989746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CE0D-16A4-4282-B490-B87E904244C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4918</v>
      </c>
      <c r="D12" s="237">
        <v>6991</v>
      </c>
      <c r="E12" s="237">
        <v>11604</v>
      </c>
      <c r="F12" s="238">
        <v>65.98483764840509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362910</v>
      </c>
      <c r="D14" s="237">
        <v>851867</v>
      </c>
      <c r="E14" s="237">
        <v>817955</v>
      </c>
      <c r="F14" s="238">
        <v>-3.9809031222009992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145743</v>
      </c>
      <c r="D32" s="237">
        <v>435951</v>
      </c>
      <c r="E32" s="237">
        <v>408172</v>
      </c>
      <c r="F32" s="238">
        <v>-6.372046399710058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7982312</v>
      </c>
      <c r="D35" s="241">
        <f>SUM(D7:D34)</f>
        <v>17539366</v>
      </c>
      <c r="E35" s="241">
        <f>SUM(E7:E34)</f>
        <v>16391855</v>
      </c>
      <c r="F35" s="242">
        <f>E35*100/D35-100</f>
        <v>-6.5424884799142689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3F9F-3DD9-4C54-AE03-DA2AD91F05F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231541</v>
      </c>
      <c r="C7" s="237">
        <v>279962</v>
      </c>
      <c r="D7" s="237">
        <v>564095</v>
      </c>
      <c r="E7" s="237">
        <v>400028</v>
      </c>
      <c r="F7" s="238">
        <v>-29.084994548790551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44256</v>
      </c>
      <c r="D12" s="237">
        <v>206904</v>
      </c>
      <c r="E12" s="237">
        <v>164012</v>
      </c>
      <c r="F12" s="238">
        <v>-20.730387039399911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227912</v>
      </c>
      <c r="F29" s="238">
        <v>-51.279201012415783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265161</v>
      </c>
      <c r="F30" s="238">
        <v>10.581430263399341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177812</v>
      </c>
      <c r="D32" s="237">
        <v>349757</v>
      </c>
      <c r="E32" s="237">
        <v>290641</v>
      </c>
      <c r="F32" s="238">
        <v>-16.902020545693151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4186311</v>
      </c>
      <c r="D35" s="241">
        <f>SUM(D7:D34)</f>
        <v>8922302</v>
      </c>
      <c r="E35" s="241">
        <f>SUM(E7:E34)</f>
        <v>8333312</v>
      </c>
      <c r="F35" s="242">
        <f>E35*100/D35-100</f>
        <v>-6.6013232907830286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70E8D-CC4B-42EB-A4E8-F118CC4B113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472264</v>
      </c>
      <c r="D11" s="237">
        <v>946845</v>
      </c>
      <c r="E11" s="237">
        <v>981138</v>
      </c>
      <c r="F11" s="238">
        <v>3.6218177209574942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33624</v>
      </c>
      <c r="D22" s="237">
        <v>62532</v>
      </c>
      <c r="E22" s="237">
        <v>65739</v>
      </c>
      <c r="F22" s="238">
        <v>5.1285741700249474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152746</v>
      </c>
      <c r="D27" s="237">
        <v>216545</v>
      </c>
      <c r="E27" s="237">
        <v>216887</v>
      </c>
      <c r="F27" s="238">
        <v>0.15793484033342511</v>
      </c>
    </row>
    <row r="28" spans="1:7" ht="15.6" customHeight="1">
      <c r="A28" s="236" t="s">
        <v>177</v>
      </c>
      <c r="B28" s="237">
        <v>38717</v>
      </c>
      <c r="C28" s="237">
        <v>36113</v>
      </c>
      <c r="D28" s="237">
        <v>65206</v>
      </c>
      <c r="E28" s="237">
        <v>82033</v>
      </c>
      <c r="F28" s="238">
        <v>25.805907431831429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6884</v>
      </c>
      <c r="F30" s="238">
        <v>-71.342935642327859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969560</v>
      </c>
      <c r="D32" s="237">
        <v>1676041</v>
      </c>
      <c r="E32" s="237">
        <v>1937619</v>
      </c>
      <c r="F32" s="238">
        <v>15.606897444632921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248035</v>
      </c>
      <c r="F33" s="238">
        <v>12.98404325584997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3257987</v>
      </c>
      <c r="D35" s="241">
        <f>SUM(D7:D34)</f>
        <v>5669196</v>
      </c>
      <c r="E35" s="241">
        <f>SUM(E7:E34)</f>
        <v>6328872</v>
      </c>
      <c r="F35" s="242">
        <f>E35*100/D35-100</f>
        <v>11.636147347877895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D284D-C312-4B97-98AC-DDC35C36EDD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435388</v>
      </c>
      <c r="D9" s="237">
        <v>448059</v>
      </c>
      <c r="E9" s="237">
        <v>596909</v>
      </c>
      <c r="F9" s="238">
        <v>33.221071332123671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677794</v>
      </c>
      <c r="D11" s="237">
        <v>1554898</v>
      </c>
      <c r="E11" s="237">
        <v>1341122</v>
      </c>
      <c r="F11" s="238">
        <v>-13.74855456756649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168672</v>
      </c>
      <c r="F12" s="238">
        <v>39.71588320563265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944928</v>
      </c>
      <c r="D14" s="237">
        <v>1777842</v>
      </c>
      <c r="E14" s="237">
        <v>1782908</v>
      </c>
      <c r="F14" s="238">
        <v>0.28495220610155059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38728</v>
      </c>
      <c r="D22" s="237">
        <v>62603</v>
      </c>
      <c r="E22" s="237">
        <v>76244</v>
      </c>
      <c r="F22" s="238">
        <v>21.789690589907831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12548</v>
      </c>
      <c r="C28" s="237">
        <v>13402</v>
      </c>
      <c r="D28" s="237">
        <v>31528</v>
      </c>
      <c r="E28" s="237">
        <v>43785</v>
      </c>
      <c r="F28" s="238">
        <v>38.876554174067508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85462</v>
      </c>
      <c r="D30" s="237">
        <v>105339</v>
      </c>
      <c r="E30" s="237">
        <v>138044</v>
      </c>
      <c r="F30" s="238">
        <v>31.047380362448848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1292782</v>
      </c>
      <c r="D32" s="237">
        <v>2207335</v>
      </c>
      <c r="E32" s="237">
        <v>2433708</v>
      </c>
      <c r="F32" s="238">
        <v>10.2554890852544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51645</v>
      </c>
      <c r="F34" s="238">
        <v>21.1215084781538</v>
      </c>
    </row>
    <row r="35" spans="1:6" ht="15.6" customHeight="1">
      <c r="A35" s="240" t="s">
        <v>153</v>
      </c>
      <c r="B35" s="241">
        <f>SUM(B7:B34)</f>
        <v>7039112</v>
      </c>
      <c r="C35" s="241">
        <f>SUM(C7:C34)</f>
        <v>7189486</v>
      </c>
      <c r="D35" s="241">
        <f>SUM(D7:D34)</f>
        <v>13572130</v>
      </c>
      <c r="E35" s="241">
        <f>SUM(E7:E34)</f>
        <v>13644444</v>
      </c>
      <c r="F35" s="242">
        <f>E35*100/D35-100</f>
        <v>0.53281246200853616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7269-F67C-42B6-A31F-235FE584E9F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23313</v>
      </c>
      <c r="D22" s="237">
        <v>27521</v>
      </c>
      <c r="E22" s="237">
        <v>41051</v>
      </c>
      <c r="F22" s="238">
        <v>49.162457759529083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4945</v>
      </c>
      <c r="C28" s="237">
        <v>3300</v>
      </c>
      <c r="D28" s="237">
        <v>9462</v>
      </c>
      <c r="E28" s="237">
        <v>19997</v>
      </c>
      <c r="F28" s="238">
        <v>111.3400972310294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2040035</v>
      </c>
      <c r="C35" s="241">
        <f>SUM(C7:C34)</f>
        <v>1513304</v>
      </c>
      <c r="D35" s="241">
        <f>SUM(D7:D34)</f>
        <v>4038100</v>
      </c>
      <c r="E35" s="241">
        <f>SUM(E7:E34)</f>
        <v>3183870</v>
      </c>
      <c r="F35" s="242">
        <f>E35*100/D35-100</f>
        <v>-21.154255714321096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7E946-1811-4439-9043-C616FD75C7D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44248</v>
      </c>
      <c r="D30" s="237">
        <v>68925</v>
      </c>
      <c r="E30" s="237">
        <v>85456</v>
      </c>
      <c r="F30" s="238">
        <v>23.98404062386652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40667</v>
      </c>
      <c r="C32" s="237">
        <v>48951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1877836</v>
      </c>
      <c r="D35" s="241">
        <f>SUM(D7:D34)</f>
        <v>3083983</v>
      </c>
      <c r="E35" s="241">
        <f>SUM(E7:E34)</f>
        <v>3410582</v>
      </c>
      <c r="F35" s="242">
        <f>E35*100/D35-100</f>
        <v>10.590168622849092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D250-31B0-40EE-B3AB-94D15A7C8148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626E6-F50C-479C-9F60-0BAE1B76E18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44255</v>
      </c>
      <c r="D9" s="237">
        <v>51985</v>
      </c>
      <c r="E9" s="237">
        <v>81437</v>
      </c>
      <c r="F9" s="238">
        <v>56.65480427046262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484316</v>
      </c>
      <c r="D11" s="237">
        <v>811432</v>
      </c>
      <c r="E11" s="237">
        <v>910322</v>
      </c>
      <c r="F11" s="238">
        <v>12.18709639255046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34906</v>
      </c>
      <c r="F12" s="238">
        <v>6.576697606253048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832426</v>
      </c>
      <c r="D14" s="237">
        <v>1465047</v>
      </c>
      <c r="E14" s="237">
        <v>1565649</v>
      </c>
      <c r="F14" s="238">
        <v>6.8668104163211154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15412</v>
      </c>
      <c r="D22" s="237">
        <v>34891</v>
      </c>
      <c r="E22" s="237">
        <v>35190</v>
      </c>
      <c r="F22" s="238">
        <v>0.85695451549109691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7603</v>
      </c>
      <c r="C28" s="237">
        <v>9611</v>
      </c>
      <c r="D28" s="237">
        <v>22066</v>
      </c>
      <c r="E28" s="237">
        <v>22405</v>
      </c>
      <c r="F28" s="238">
        <v>1.536300190338082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1228312</v>
      </c>
      <c r="D32" s="237">
        <v>2076720</v>
      </c>
      <c r="E32" s="237">
        <v>2290415</v>
      </c>
      <c r="F32" s="238">
        <v>10.290024654262499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42028</v>
      </c>
      <c r="F34" s="238">
        <v>-1.432960435282254</v>
      </c>
    </row>
    <row r="35" spans="1:6" ht="15.6" customHeight="1">
      <c r="A35" s="240" t="s">
        <v>153</v>
      </c>
      <c r="B35" s="241">
        <f>SUM(B7:B34)</f>
        <v>3430002</v>
      </c>
      <c r="C35" s="241">
        <f>SUM(C7:C34)</f>
        <v>3798346</v>
      </c>
      <c r="D35" s="241">
        <f>SUM(D7:D34)</f>
        <v>6450047</v>
      </c>
      <c r="E35" s="241">
        <f>SUM(E7:E34)</f>
        <v>7049992</v>
      </c>
      <c r="F35" s="242">
        <f>E35*100/D35-100</f>
        <v>9.301405090536548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DF55A-E66B-49CA-9944-2B3EA3C72A3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5F31-02D8-4E32-8762-24795E32D56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7328-DB6B-4EDD-B568-14B3074C295F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2C91D-E3F9-4C90-8E79-D3C8F1A4D13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E1A5-0705-4A42-AAD3-F6731A024E25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126C5-0D99-4878-9F5D-51272A7DC59A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3175370</v>
      </c>
      <c r="D9" s="184">
        <v>1701032</v>
      </c>
      <c r="E9" s="185">
        <v>-1474338</v>
      </c>
      <c r="F9" s="186">
        <v>-46.430431729215798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75130</v>
      </c>
      <c r="M9" s="185">
        <v>5107</v>
      </c>
      <c r="N9" s="186">
        <v>7.2933179098296259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3516795</v>
      </c>
      <c r="D10" s="184">
        <v>3363807</v>
      </c>
      <c r="E10" s="185">
        <v>-152988</v>
      </c>
      <c r="F10" s="186">
        <v>-4.3502109164736709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2726483</v>
      </c>
      <c r="D11" s="184">
        <v>3221598</v>
      </c>
      <c r="E11" s="185">
        <v>495115</v>
      </c>
      <c r="F11" s="186">
        <v>18.159475045323958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1443423</v>
      </c>
      <c r="D12" s="184">
        <v>896572</v>
      </c>
      <c r="E12" s="185">
        <v>-546851</v>
      </c>
      <c r="F12" s="186">
        <v>-37.885706407615793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57183</v>
      </c>
      <c r="M12" s="185">
        <v>4552</v>
      </c>
      <c r="N12" s="186">
        <v>8.6488951378465231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26209</v>
      </c>
      <c r="M13" s="185">
        <v>4027</v>
      </c>
      <c r="N13" s="186">
        <v>18.15435939049679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46222</v>
      </c>
      <c r="M14" s="185">
        <v>-6769</v>
      </c>
      <c r="N14" s="186">
        <v>-12.7738672604782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2905178</v>
      </c>
      <c r="D15" s="184">
        <v>2645819</v>
      </c>
      <c r="E15" s="185">
        <v>-259359</v>
      </c>
      <c r="F15" s="186">
        <v>-8.9274736350061801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597415</v>
      </c>
      <c r="E16" s="185">
        <v>-98267</v>
      </c>
      <c r="F16" s="186">
        <v>-14.125275628807421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151301</v>
      </c>
      <c r="M16" s="185">
        <v>22944</v>
      </c>
      <c r="N16" s="186">
        <v>17.875145103110849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1299062</v>
      </c>
      <c r="I17" s="185">
        <v>454825</v>
      </c>
      <c r="J17" s="186">
        <v>53.874089858653427</v>
      </c>
      <c r="K17" s="187">
        <v>5117</v>
      </c>
      <c r="L17" s="184">
        <v>11760</v>
      </c>
      <c r="M17" s="185">
        <v>6643</v>
      </c>
      <c r="N17" s="186">
        <v>129.8221614227086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345424</v>
      </c>
      <c r="M18" s="185">
        <v>26492</v>
      </c>
      <c r="N18" s="186">
        <v>8.3064728531473833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252731</v>
      </c>
      <c r="I19" s="185">
        <v>9845</v>
      </c>
      <c r="J19" s="186">
        <v>4.053341897021653</v>
      </c>
      <c r="K19" s="187">
        <v>368270</v>
      </c>
      <c r="L19" s="184">
        <v>218857</v>
      </c>
      <c r="M19" s="185">
        <v>-149413</v>
      </c>
      <c r="N19" s="186">
        <v>-40.571591495370242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2315018</v>
      </c>
      <c r="L20" s="184">
        <v>2345549</v>
      </c>
      <c r="M20" s="185">
        <v>30531</v>
      </c>
      <c r="N20" s="186">
        <v>1.318823438953828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639842</v>
      </c>
      <c r="M21" s="185">
        <v>77973</v>
      </c>
      <c r="N21" s="186">
        <v>13.87743406381203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45122</v>
      </c>
      <c r="M22" s="185">
        <v>-19486</v>
      </c>
      <c r="N22" s="186">
        <v>-30.16035165923725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433778</v>
      </c>
      <c r="M23" s="185">
        <v>-173921</v>
      </c>
      <c r="N23" s="186">
        <v>-28.619596214573331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10913</v>
      </c>
      <c r="M24" s="185">
        <v>10709</v>
      </c>
      <c r="N24" s="186">
        <v>5249.5098039215691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31147</v>
      </c>
      <c r="M25" s="185">
        <v>1942</v>
      </c>
      <c r="N25" s="186">
        <v>6.6495463105632666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652265</v>
      </c>
      <c r="I26" s="185">
        <v>87301</v>
      </c>
      <c r="J26" s="186">
        <v>15.45248900814919</v>
      </c>
      <c r="K26" s="187">
        <v>332977</v>
      </c>
      <c r="L26" s="184">
        <v>348167</v>
      </c>
      <c r="M26" s="185">
        <v>15190</v>
      </c>
      <c r="N26" s="186">
        <v>4.5618766461347207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3620345</v>
      </c>
      <c r="E27" s="185">
        <v>717568</v>
      </c>
      <c r="F27" s="186">
        <v>24.720052556569101</v>
      </c>
      <c r="G27" s="187">
        <v>374721</v>
      </c>
      <c r="H27" s="184">
        <v>400766</v>
      </c>
      <c r="I27" s="185">
        <v>26045</v>
      </c>
      <c r="J27" s="186">
        <v>6.9505045086877999</v>
      </c>
      <c r="K27" s="187">
        <v>3653671</v>
      </c>
      <c r="L27" s="184">
        <v>4231776</v>
      </c>
      <c r="M27" s="185">
        <v>578105</v>
      </c>
      <c r="N27" s="186">
        <v>15.822579537128551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14163</v>
      </c>
      <c r="M28" s="185">
        <v>-8540</v>
      </c>
      <c r="N28" s="186">
        <v>-37.616174073910933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1012667</v>
      </c>
      <c r="I29" s="185">
        <v>70891</v>
      </c>
      <c r="J29" s="186">
        <v>7.5273738128811942</v>
      </c>
      <c r="K29" s="187">
        <v>167335</v>
      </c>
      <c r="L29" s="184">
        <v>220143</v>
      </c>
      <c r="M29" s="185">
        <v>52808</v>
      </c>
      <c r="N29" s="186">
        <v>31.55825141183854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2815267</v>
      </c>
      <c r="L30" s="184">
        <v>3046981</v>
      </c>
      <c r="M30" s="185">
        <v>231714</v>
      </c>
      <c r="N30" s="186">
        <v>8.2306225306516154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2968543</v>
      </c>
      <c r="I31" s="185">
        <v>-1084516</v>
      </c>
      <c r="J31" s="186">
        <v>-26.757962319324729</v>
      </c>
      <c r="K31" s="187">
        <v>483988</v>
      </c>
      <c r="L31" s="184">
        <v>328151</v>
      </c>
      <c r="M31" s="185">
        <v>-155837</v>
      </c>
      <c r="N31" s="186">
        <v>-32.198525583278922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30574</v>
      </c>
      <c r="M32" s="185">
        <v>-82967</v>
      </c>
      <c r="N32" s="186">
        <v>-73.072282259271987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1719665</v>
      </c>
      <c r="M33" s="185">
        <v>-363664</v>
      </c>
      <c r="N33" s="186">
        <v>-17.455908308289281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1380133</v>
      </c>
      <c r="M34" s="185">
        <v>37103</v>
      </c>
      <c r="N34" s="186">
        <v>2.7626337460816188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576682</v>
      </c>
      <c r="M35" s="185">
        <v>44005</v>
      </c>
      <c r="N35" s="186">
        <v>8.2611038208895877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758442</v>
      </c>
      <c r="M36" s="185">
        <v>79087</v>
      </c>
      <c r="N36" s="186">
        <v>11.6414834659346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428849</v>
      </c>
      <c r="M37" s="185">
        <v>33889</v>
      </c>
      <c r="N37" s="186">
        <v>8.5803625683613518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3250196</v>
      </c>
      <c r="M38" s="185">
        <v>-354526</v>
      </c>
      <c r="N38" s="186">
        <v>-9.8350441448744164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511218</v>
      </c>
      <c r="M39" s="185">
        <v>-3449</v>
      </c>
      <c r="N39" s="186">
        <v>-0.67014205301680363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643734</v>
      </c>
      <c r="I40" s="185">
        <v>-60077</v>
      </c>
      <c r="J40" s="186">
        <v>-8.5359563860184124</v>
      </c>
      <c r="K40" s="187">
        <v>520554</v>
      </c>
      <c r="L40" s="184">
        <v>801186</v>
      </c>
      <c r="M40" s="185">
        <v>280632</v>
      </c>
      <c r="N40" s="186">
        <v>53.910257149114223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805909</v>
      </c>
      <c r="M41" s="185">
        <v>580</v>
      </c>
      <c r="N41" s="186">
        <v>7.2020255075869954E-2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1791509</v>
      </c>
      <c r="M42" s="185">
        <v>-67315</v>
      </c>
      <c r="N42" s="186">
        <v>-3.6213756654745168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2058214</v>
      </c>
      <c r="L43" s="184">
        <v>2196819</v>
      </c>
      <c r="M43" s="185">
        <v>138605</v>
      </c>
      <c r="N43" s="186">
        <v>6.7342365759828624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4272687</v>
      </c>
      <c r="L44" s="184">
        <v>4833146</v>
      </c>
      <c r="M44" s="185">
        <v>560459</v>
      </c>
      <c r="N44" s="186">
        <v>13.11724916896557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1508865</v>
      </c>
      <c r="M45" s="185">
        <v>-122056</v>
      </c>
      <c r="N45" s="186">
        <v>-7.4838695436504841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4634170</v>
      </c>
      <c r="L46" s="184">
        <v>4729911</v>
      </c>
      <c r="M46" s="185">
        <v>95741</v>
      </c>
      <c r="N46" s="186">
        <v>2.0659794526312112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5853583</v>
      </c>
      <c r="M47" s="185">
        <v>175230</v>
      </c>
      <c r="N47" s="186">
        <v>3.0859300223145709</v>
      </c>
      <c r="O47" s="152"/>
    </row>
    <row r="48" spans="1:15" ht="19.5" customHeight="1">
      <c r="A48" s="203" t="s">
        <v>162</v>
      </c>
      <c r="B48" s="203"/>
      <c r="C48" s="175">
        <f>SUM(C8:C47)</f>
        <v>29899753</v>
      </c>
      <c r="D48" s="175">
        <f>SUM(D8:D47)</f>
        <v>27817314</v>
      </c>
      <c r="E48" s="175">
        <f>D48-C48</f>
        <v>-2082439</v>
      </c>
      <c r="F48" s="176">
        <f t="shared" ref="F48" si="0">((D48*100/C48)-100)</f>
        <v>-6.964736464545382</v>
      </c>
      <c r="G48" s="175">
        <f>SUM(G8:G47)</f>
        <v>13608673</v>
      </c>
      <c r="H48" s="175">
        <f>SUM(H8:H47)</f>
        <v>12975265</v>
      </c>
      <c r="I48" s="175">
        <f>H48-G48</f>
        <v>-633408</v>
      </c>
      <c r="J48" s="176">
        <f t="shared" ref="J48" si="1">((H48*100/G48)-100)</f>
        <v>-4.6544435302398739</v>
      </c>
      <c r="K48" s="175">
        <f>SUM(K8:K47)</f>
        <v>42804547</v>
      </c>
      <c r="L48" s="175">
        <f>SUM(L8:L47)</f>
        <v>43815241</v>
      </c>
      <c r="M48" s="175">
        <f>L48-K48</f>
        <v>1010694</v>
      </c>
      <c r="N48" s="176">
        <f t="shared" ref="N48" si="2">((L48*100/K48)-100)</f>
        <v>2.3611837312517281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C0496-D29C-45C8-ABEB-B6BE29608159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1220508.1580000001</v>
      </c>
      <c r="D7" s="189">
        <v>2212759.926</v>
      </c>
      <c r="E7" s="189">
        <v>2001687.0519999999</v>
      </c>
      <c r="F7" s="190">
        <v>-9.5388962679542004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597924.90099999995</v>
      </c>
      <c r="D9" s="189">
        <v>787184.16599999997</v>
      </c>
      <c r="E9" s="189">
        <v>954573.03799999994</v>
      </c>
      <c r="F9" s="190">
        <v>21.26425800083992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8261828.9069999997</v>
      </c>
      <c r="D11" s="189">
        <v>17982310.965999998</v>
      </c>
      <c r="E11" s="189">
        <v>16442304.956</v>
      </c>
      <c r="F11" s="190">
        <v>-8.564004998644279</v>
      </c>
    </row>
    <row r="12" spans="1:27" ht="15.6" customHeight="1">
      <c r="A12" s="188" t="s">
        <v>6</v>
      </c>
      <c r="B12" s="189">
        <v>353501.08399999997</v>
      </c>
      <c r="C12" s="189">
        <v>417757</v>
      </c>
      <c r="D12" s="189">
        <v>760488.71299999999</v>
      </c>
      <c r="E12" s="189">
        <v>897147.41599999997</v>
      </c>
      <c r="F12" s="190">
        <v>17.96985289379305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5309397.22</v>
      </c>
      <c r="D14" s="189">
        <v>10566314.515000001</v>
      </c>
      <c r="E14" s="189">
        <v>10110181.668</v>
      </c>
      <c r="F14" s="190">
        <v>-4.3168585068376757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1444885.9480000001</v>
      </c>
      <c r="D17" s="189">
        <v>2363109.2779999999</v>
      </c>
      <c r="E17" s="189">
        <v>2918122.7779999999</v>
      </c>
      <c r="F17" s="190">
        <v>23.486577839080368</v>
      </c>
      <c r="G17" s="2"/>
    </row>
    <row r="18" spans="1:7" ht="15.6" customHeight="1">
      <c r="A18" s="188" t="s">
        <v>147</v>
      </c>
      <c r="B18" s="189">
        <v>86466</v>
      </c>
      <c r="C18" s="189">
        <v>188510</v>
      </c>
      <c r="D18" s="189">
        <v>263734</v>
      </c>
      <c r="E18" s="189">
        <v>336538</v>
      </c>
      <c r="F18" s="190">
        <v>27.60508694366294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343093.38</v>
      </c>
      <c r="D23" s="189">
        <v>476273.13500000001</v>
      </c>
      <c r="E23" s="189">
        <v>745029.96900000004</v>
      </c>
      <c r="F23" s="190">
        <v>56.42913997238162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333188.33600000001</v>
      </c>
      <c r="D27" s="189">
        <v>542297.44400000002</v>
      </c>
      <c r="E27" s="189">
        <v>543867.30900000001</v>
      </c>
      <c r="F27" s="190">
        <v>0.28948412303414273</v>
      </c>
    </row>
    <row r="28" spans="1:7" ht="15.6" customHeight="1">
      <c r="A28" s="188" t="s">
        <v>177</v>
      </c>
      <c r="B28" s="189">
        <v>1120967.1740000001</v>
      </c>
      <c r="C28" s="189">
        <v>1276526.0419999999</v>
      </c>
      <c r="D28" s="189">
        <v>2257670.4939999999</v>
      </c>
      <c r="E28" s="189">
        <v>2542082.4049999998</v>
      </c>
      <c r="F28" s="190">
        <v>12.59758285169848</v>
      </c>
    </row>
    <row r="29" spans="1:7" ht="15.6" customHeight="1">
      <c r="A29" s="188" t="s">
        <v>178</v>
      </c>
      <c r="B29" s="189">
        <v>540714.85199999996</v>
      </c>
      <c r="C29" s="189">
        <v>586918.87400000019</v>
      </c>
      <c r="D29" s="189">
        <v>1230633.5989999999</v>
      </c>
      <c r="E29" s="189">
        <v>1003799.31</v>
      </c>
      <c r="F29" s="190">
        <v>-18.432317237585831</v>
      </c>
    </row>
    <row r="30" spans="1:7" ht="15.6" customHeight="1">
      <c r="A30" s="188" t="s">
        <v>179</v>
      </c>
      <c r="B30" s="189">
        <v>322321</v>
      </c>
      <c r="C30" s="189">
        <v>414549</v>
      </c>
      <c r="D30" s="189">
        <v>715979</v>
      </c>
      <c r="E30" s="189">
        <v>715233</v>
      </c>
      <c r="F30" s="190">
        <v>-0.1041930000740194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6473022.3760000002</v>
      </c>
      <c r="D32" s="189">
        <v>12324361.596000001</v>
      </c>
      <c r="E32" s="189">
        <v>12728854.057</v>
      </c>
      <c r="F32" s="190">
        <v>3.282056095556968</v>
      </c>
    </row>
    <row r="33" spans="1:6" ht="15.6" customHeight="1">
      <c r="A33" s="188" t="s">
        <v>182</v>
      </c>
      <c r="B33" s="189">
        <v>413156.21899999998</v>
      </c>
      <c r="C33" s="189">
        <v>423283.20699999999</v>
      </c>
      <c r="D33" s="189">
        <v>769046.59</v>
      </c>
      <c r="E33" s="189">
        <v>752557.96100000001</v>
      </c>
      <c r="F33" s="190">
        <v>-2.1440351227615508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43053947.32599999</v>
      </c>
      <c r="C35" s="77">
        <f>SUM(C7:C34)</f>
        <v>43953359.092</v>
      </c>
      <c r="D35" s="76">
        <f>SUM(D7:D34)</f>
        <v>88856195.430000007</v>
      </c>
      <c r="E35" s="78">
        <f>SUM(E7:E34)</f>
        <v>87040757.928999975</v>
      </c>
      <c r="F35" s="177">
        <f>E35*100/D35-100</f>
        <v>-2.0431186505506105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73B62-2B8E-486F-B51A-BBC3D39EA197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1216481</v>
      </c>
      <c r="D7" s="189">
        <v>2205476</v>
      </c>
      <c r="E7" s="189">
        <v>1993218</v>
      </c>
      <c r="F7" s="190">
        <v>-9.6241355607587593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593173</v>
      </c>
      <c r="D9" s="189">
        <v>775647</v>
      </c>
      <c r="E9" s="189">
        <v>943696</v>
      </c>
      <c r="F9" s="190">
        <v>21.665654608346319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7705956</v>
      </c>
      <c r="D11" s="189">
        <v>16684920</v>
      </c>
      <c r="E11" s="189">
        <v>15349418</v>
      </c>
      <c r="F11" s="190">
        <v>-8.0042457500545368</v>
      </c>
    </row>
    <row r="12" spans="1:14" ht="15.6" customHeight="1">
      <c r="A12" s="188" t="s">
        <v>6</v>
      </c>
      <c r="B12" s="189">
        <v>343301</v>
      </c>
      <c r="C12" s="189">
        <v>411049</v>
      </c>
      <c r="D12" s="189">
        <v>741687</v>
      </c>
      <c r="E12" s="189">
        <v>880842</v>
      </c>
      <c r="F12" s="190">
        <v>18.761957537343921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5186798</v>
      </c>
      <c r="D14" s="189">
        <v>10359141</v>
      </c>
      <c r="E14" s="189">
        <v>9876754</v>
      </c>
      <c r="F14" s="190">
        <v>-4.6566312785973309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1443035</v>
      </c>
      <c r="D17" s="189">
        <v>2358096</v>
      </c>
      <c r="E17" s="189">
        <v>2915140</v>
      </c>
      <c r="F17" s="190">
        <v>23.6226175694289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341553</v>
      </c>
      <c r="D23" s="189">
        <v>466283</v>
      </c>
      <c r="E23" s="189">
        <v>740059</v>
      </c>
      <c r="F23" s="190">
        <v>58.714557468318588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330016</v>
      </c>
      <c r="D27" s="189">
        <v>535537</v>
      </c>
      <c r="E27" s="189">
        <v>536572</v>
      </c>
      <c r="F27" s="190">
        <v>0.19326395748566941</v>
      </c>
    </row>
    <row r="28" spans="1:7" ht="15.6" customHeight="1">
      <c r="A28" s="188" t="s">
        <v>177</v>
      </c>
      <c r="B28" s="189">
        <v>1048179</v>
      </c>
      <c r="C28" s="189">
        <v>1211030</v>
      </c>
      <c r="D28" s="189">
        <v>2112922</v>
      </c>
      <c r="E28" s="189">
        <v>2411804</v>
      </c>
      <c r="F28" s="190">
        <v>14.145434616138219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995385</v>
      </c>
      <c r="F29" s="190">
        <v>-18.427446947129472</v>
      </c>
    </row>
    <row r="30" spans="1:7" ht="15.6" customHeight="1">
      <c r="A30" s="188" t="s">
        <v>179</v>
      </c>
      <c r="B30" s="189">
        <v>320557</v>
      </c>
      <c r="C30" s="189">
        <v>411814</v>
      </c>
      <c r="D30" s="189">
        <v>711395</v>
      </c>
      <c r="E30" s="189">
        <v>710718</v>
      </c>
      <c r="F30" s="190">
        <v>-9.5165133294443649E-2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6433072</v>
      </c>
      <c r="D32" s="189">
        <v>12217388</v>
      </c>
      <c r="E32" s="189">
        <v>12646955</v>
      </c>
      <c r="F32" s="190">
        <v>3.5160297765774549</v>
      </c>
    </row>
    <row r="33" spans="1:6" ht="15.6" customHeight="1">
      <c r="A33" s="188" t="s">
        <v>182</v>
      </c>
      <c r="B33" s="189">
        <v>404108</v>
      </c>
      <c r="C33" s="189">
        <v>414132</v>
      </c>
      <c r="D33" s="189">
        <v>747367</v>
      </c>
      <c r="E33" s="189">
        <v>733407</v>
      </c>
      <c r="F33" s="190">
        <v>-1.8678908755671559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41880366</v>
      </c>
      <c r="C35" s="178">
        <f>SUM(C7:C34)</f>
        <v>42673235</v>
      </c>
      <c r="D35" s="76">
        <f>SUM(D7:D34)</f>
        <v>86312973</v>
      </c>
      <c r="E35" s="78">
        <f>SUM(E7:E34)</f>
        <v>84607820</v>
      </c>
      <c r="F35" s="140">
        <f>E35*100/D35-100</f>
        <v>-1.9755465959908491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F8BE5-7364-4B82-B229-3DE16A27B2D3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2496442</v>
      </c>
      <c r="D11" s="189">
        <v>5292391</v>
      </c>
      <c r="E11" s="189">
        <v>4701298</v>
      </c>
      <c r="F11" s="190">
        <v>-11.168732620095531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1070923</v>
      </c>
      <c r="D14" s="189">
        <v>1778654</v>
      </c>
      <c r="E14" s="189">
        <v>1782214</v>
      </c>
      <c r="F14" s="190">
        <v>0.20015135040317489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78780</v>
      </c>
      <c r="D18" s="189">
        <v>91933</v>
      </c>
      <c r="E18" s="189">
        <v>122547</v>
      </c>
      <c r="F18" s="190">
        <v>33.300338289841513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299451</v>
      </c>
      <c r="C28" s="189">
        <v>292704</v>
      </c>
      <c r="D28" s="189">
        <v>613838</v>
      </c>
      <c r="E28" s="189">
        <v>630992</v>
      </c>
      <c r="F28" s="190">
        <v>2.7945483987631969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214510</v>
      </c>
      <c r="D32" s="189">
        <v>684408</v>
      </c>
      <c r="E32" s="189">
        <v>555798</v>
      </c>
      <c r="F32" s="190">
        <v>-18.79142266016763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14195440</v>
      </c>
      <c r="C35" s="77">
        <f>SUM(C7:C34)</f>
        <v>13776859</v>
      </c>
      <c r="D35" s="76">
        <f>SUM(D7:D34)</f>
        <v>29899753</v>
      </c>
      <c r="E35" s="78">
        <f>SUM(E7:E34)</f>
        <v>27817314</v>
      </c>
      <c r="F35" s="140">
        <f>E35*100/D35-100</f>
        <v>-6.964736464545382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972E8-08A9-4609-BEDA-CF9D36F6BB3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381070</v>
      </c>
      <c r="D7" s="189">
        <v>694284</v>
      </c>
      <c r="E7" s="189">
        <v>638983</v>
      </c>
      <c r="F7" s="190">
        <v>-7.9651842761751652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416854</v>
      </c>
      <c r="F29" s="190">
        <v>-33.708322598907799</v>
      </c>
    </row>
    <row r="30" spans="1:7" ht="15.6" customHeight="1">
      <c r="A30" s="188" t="s">
        <v>179</v>
      </c>
      <c r="B30" s="189">
        <v>157109</v>
      </c>
      <c r="C30" s="189">
        <v>215291</v>
      </c>
      <c r="D30" s="189">
        <v>354104</v>
      </c>
      <c r="E30" s="189">
        <v>375348</v>
      </c>
      <c r="F30" s="190">
        <v>5.9993674174818636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231447</v>
      </c>
      <c r="D32" s="189">
        <v>449365</v>
      </c>
      <c r="E32" s="189">
        <v>415145</v>
      </c>
      <c r="F32" s="190">
        <v>-7.6151903241240433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6811161</v>
      </c>
      <c r="D35" s="76">
        <f>SUM(D7:D34)</f>
        <v>13608673</v>
      </c>
      <c r="E35" s="78">
        <f>SUM(E7:E34)</f>
        <v>12975265</v>
      </c>
      <c r="F35" s="140">
        <f>E35*100/D35-100</f>
        <v>-4.6544435302398739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2026-01-26T09:14:36Z</dcterms:modified>
  <cp:category/>
</cp:coreProperties>
</file>