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A8F8C62-FCD6-4239-8351-B22A0B08C863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D35" i="46"/>
  <c r="F35" i="46" s="1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F35" i="31"/>
  <c r="E35" i="31"/>
  <c r="D35" i="31"/>
  <c r="C35" i="31"/>
  <c r="B35" i="31"/>
  <c r="D35" i="6" s="1" a="1"/>
  <c r="E35" i="30"/>
  <c r="F35" i="30" s="1"/>
  <c r="D35" i="30"/>
  <c r="C35" i="30"/>
  <c r="B35" i="30"/>
  <c r="D34" i="6" s="1" a="1"/>
  <c r="F35" i="29"/>
  <c r="E35" i="29"/>
  <c r="D35" i="29"/>
  <c r="D33" i="6" s="1" a="1"/>
  <c r="C35" i="29"/>
  <c r="B35" i="29"/>
  <c r="E35" i="38"/>
  <c r="D32" i="6" s="1" a="1"/>
  <c r="D35" i="38"/>
  <c r="C35" i="38"/>
  <c r="B35" i="38"/>
  <c r="E35" i="28"/>
  <c r="F35" i="28" s="1"/>
  <c r="D35" i="28"/>
  <c r="C35" i="28"/>
  <c r="B35" i="28"/>
  <c r="D31" i="6" s="1" a="1"/>
  <c r="E35" i="34"/>
  <c r="F35" i="34" s="1"/>
  <c r="D35" i="34"/>
  <c r="C35" i="34"/>
  <c r="D30" i="6" s="1" a="1"/>
  <c r="B35" i="34"/>
  <c r="E35" i="33"/>
  <c r="D35" i="33"/>
  <c r="F35" i="33" s="1"/>
  <c r="C35" i="33"/>
  <c r="B35" i="33"/>
  <c r="D29" i="6" s="1" a="1"/>
  <c r="E35" i="32"/>
  <c r="D28" i="6" s="1" a="1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D26" i="6" s="1" a="1"/>
  <c r="B35" i="25"/>
  <c r="E35" i="24"/>
  <c r="F35" i="24" s="1"/>
  <c r="D35" i="24"/>
  <c r="C35" i="24"/>
  <c r="B35" i="24"/>
  <c r="E35" i="22"/>
  <c r="F35" i="22" s="1"/>
  <c r="D35" i="22"/>
  <c r="C35" i="22"/>
  <c r="B35" i="22"/>
  <c r="D24" i="6" s="1" a="1"/>
  <c r="F35" i="21"/>
  <c r="E35" i="21"/>
  <c r="D35" i="21"/>
  <c r="C35" i="21"/>
  <c r="B35" i="21"/>
  <c r="D23" i="6" s="1" a="1"/>
  <c r="F35" i="20"/>
  <c r="E35" i="20"/>
  <c r="D35" i="20"/>
  <c r="C35" i="20"/>
  <c r="B35" i="20"/>
  <c r="E35" i="19"/>
  <c r="F35" i="19" s="1"/>
  <c r="D35" i="19"/>
  <c r="D21" i="6" s="1" a="1"/>
  <c r="C35" i="19"/>
  <c r="B35" i="19"/>
  <c r="E35" i="18"/>
  <c r="D20" i="6" s="1" a="1"/>
  <c r="D35" i="18"/>
  <c r="C35" i="18"/>
  <c r="B35" i="18"/>
  <c r="E35" i="17"/>
  <c r="F35" i="17" s="1"/>
  <c r="D35" i="17"/>
  <c r="C35" i="17"/>
  <c r="B35" i="17"/>
  <c r="D16" i="6" s="1" a="1"/>
  <c r="E35" i="16"/>
  <c r="F35" i="16" s="1"/>
  <c r="D35" i="16"/>
  <c r="C35" i="16"/>
  <c r="D15" i="6" s="1" a="1"/>
  <c r="B35" i="16"/>
  <c r="E35" i="15"/>
  <c r="D35" i="15"/>
  <c r="F35" i="15" s="1"/>
  <c r="C35" i="15"/>
  <c r="B35" i="15"/>
  <c r="E35" i="14"/>
  <c r="D13" i="6" s="1" a="1"/>
  <c r="D35" i="14"/>
  <c r="C35" i="14"/>
  <c r="B35" i="14"/>
  <c r="F35" i="13"/>
  <c r="E35" i="13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D7" i="6" s="1" a="1"/>
  <c r="F35" i="9"/>
  <c r="E35" i="9"/>
  <c r="D35" i="9"/>
  <c r="C35" i="9"/>
  <c r="B35" i="9"/>
  <c r="F35" i="7"/>
  <c r="E35" i="7"/>
  <c r="D35" i="7"/>
  <c r="C35" i="7"/>
  <c r="B35" i="7"/>
  <c r="AA2" i="7"/>
  <c r="AA1" i="7"/>
  <c r="N48" i="40"/>
  <c r="L48" i="40"/>
  <c r="M48" i="40" s="1"/>
  <c r="K48" i="40"/>
  <c r="J48" i="40"/>
  <c r="I48" i="40"/>
  <c r="H48" i="40"/>
  <c r="G48" i="40"/>
  <c r="D48" i="40"/>
  <c r="F48" i="40" s="1"/>
  <c r="C48" i="40"/>
  <c r="N48" i="39"/>
  <c r="L48" i="39"/>
  <c r="M48" i="39" s="1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27" i="6" a="1"/>
  <c r="I27" i="6" s="1"/>
  <c r="D27" i="6"/>
  <c r="D25" i="6" a="1"/>
  <c r="I25" i="6" s="1"/>
  <c r="D22" i="6" a="1"/>
  <c r="I22" i="6" s="1"/>
  <c r="D14" i="6" a="1"/>
  <c r="I14" i="6" s="1"/>
  <c r="D14" i="6"/>
  <c r="D10" i="6" a="1"/>
  <c r="I10" i="6" s="1"/>
  <c r="D10" i="6"/>
  <c r="D9" i="6" a="1"/>
  <c r="G11" i="6" s="1"/>
  <c r="D9" i="6"/>
  <c r="D11" i="6" s="1"/>
  <c r="D8" i="6" a="1"/>
  <c r="I8" i="6" s="1"/>
  <c r="E17" i="6" l="1"/>
  <c r="I13" i="6"/>
  <c r="H13" i="6"/>
  <c r="G17" i="6"/>
  <c r="D13" i="6"/>
  <c r="F17" i="6"/>
  <c r="I31" i="6"/>
  <c r="H31" i="6"/>
  <c r="D31" i="6"/>
  <c r="D23" i="6"/>
  <c r="H23" i="6"/>
  <c r="I23" i="6"/>
  <c r="I33" i="6"/>
  <c r="D33" i="6"/>
  <c r="H33" i="6"/>
  <c r="I28" i="6"/>
  <c r="H28" i="6"/>
  <c r="D28" i="6"/>
  <c r="I34" i="6"/>
  <c r="H34" i="6"/>
  <c r="D34" i="6"/>
  <c r="H29" i="6"/>
  <c r="D29" i="6"/>
  <c r="I29" i="6"/>
  <c r="I20" i="6"/>
  <c r="H20" i="6"/>
  <c r="D20" i="6"/>
  <c r="I35" i="6"/>
  <c r="D35" i="6"/>
  <c r="H35" i="6"/>
  <c r="I15" i="6"/>
  <c r="D15" i="6"/>
  <c r="H15" i="6"/>
  <c r="D7" i="6"/>
  <c r="D12" i="6" s="1"/>
  <c r="I7" i="6"/>
  <c r="H7" i="6"/>
  <c r="G12" i="6"/>
  <c r="E12" i="6"/>
  <c r="F12" i="6"/>
  <c r="F18" i="6" s="1"/>
  <c r="D21" i="6"/>
  <c r="I21" i="6"/>
  <c r="H21" i="6"/>
  <c r="D24" i="6"/>
  <c r="I24" i="6"/>
  <c r="H24" i="6"/>
  <c r="H32" i="6"/>
  <c r="I32" i="6"/>
  <c r="D32" i="6"/>
  <c r="I26" i="6"/>
  <c r="H26" i="6"/>
  <c r="D26" i="6"/>
  <c r="I16" i="6"/>
  <c r="H16" i="6"/>
  <c r="D16" i="6"/>
  <c r="I30" i="6"/>
  <c r="H30" i="6"/>
  <c r="D30" i="6"/>
  <c r="H9" i="6"/>
  <c r="H14" i="6"/>
  <c r="E48" i="39"/>
  <c r="F35" i="14"/>
  <c r="F35" i="32"/>
  <c r="E48" i="40"/>
  <c r="H10" i="6"/>
  <c r="H27" i="6"/>
  <c r="I9" i="6"/>
  <c r="D8" i="6"/>
  <c r="D22" i="6"/>
  <c r="D25" i="6"/>
  <c r="E11" i="6"/>
  <c r="F11" i="6"/>
  <c r="H11" i="6" s="1"/>
  <c r="H22" i="6"/>
  <c r="H8" i="6"/>
  <c r="H25" i="6"/>
  <c r="F35" i="18"/>
  <c r="F35" i="38"/>
  <c r="I11" i="6" l="1"/>
  <c r="D17" i="6"/>
  <c r="D18" i="6" s="1"/>
  <c r="I17" i="6"/>
  <c r="H17" i="6"/>
  <c r="E18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<sst xmlns="http://schemas.openxmlformats.org/spreadsheetml/2006/main" count="1916" uniqueCount="244">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</sst>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left" vertical="center" inden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5EAD5D19-FB4A-4D03-BAD6-633B12F892F1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3262683.1949999998</c:v>
                </c:pt>
                <c:pt idx="1">
                  <c:v>685367</c:v>
                </c:pt>
                <c:pt idx="2">
                  <c:v>1374549.344</c:v>
                </c:pt>
                <c:pt idx="3">
                  <c:v>1140310.929</c:v>
                </c:pt>
                <c:pt idx="4">
                  <c:v>25088086.857000001</c:v>
                </c:pt>
                <c:pt idx="5">
                  <c:v>1286987.003</c:v>
                </c:pt>
                <c:pt idx="6">
                  <c:v>3977436.2439999999</c:v>
                </c:pt>
                <c:pt idx="7">
                  <c:v>16586612.493000001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4425676.6969999997</c:v>
                </c:pt>
                <c:pt idx="11">
                  <c:v>503455</c:v>
                </c:pt>
                <c:pt idx="12">
                  <c:v>1450489.1089999999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1289229.8640000001</c:v>
                </c:pt>
                <c:pt idx="17">
                  <c:v>589513.38800000004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870091.56299999997</c:v>
                </c:pt>
                <c:pt idx="21">
                  <c:v>3821085.7549999999</c:v>
                </c:pt>
                <c:pt idx="22">
                  <c:v>1751804.477</c:v>
                </c:pt>
                <c:pt idx="23">
                  <c:v>1089864</c:v>
                </c:pt>
                <c:pt idx="24">
                  <c:v>7174925.3700000001</c:v>
                </c:pt>
                <c:pt idx="25">
                  <c:v>19443701.942000002</c:v>
                </c:pt>
                <c:pt idx="26">
                  <c:v>1234878.9680000001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3340200.3050000002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129027"/>
        <c:axId val="4806249"/>
      </c:barChart>
      <c:catAx>
        <c:axId val="221290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6249"/>
        <c:crosses val="autoZero"/>
        <c:auto val="1"/>
        <c:lblAlgn val="ctr"/>
        <c:lblOffset val="100"/>
        <c:noMultiLvlLbl val="0"/>
      </c:catAx>
      <c:valAx>
        <c:axId val="48062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2902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833165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64425"/>
        <c:axId val="21223307"/>
      </c:barChart>
      <c:catAx>
        <c:axId val="8564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23307"/>
        <c:crosses val="autoZero"/>
        <c:auto val="1"/>
        <c:lblAlgn val="ctr"/>
        <c:lblOffset val="100"/>
        <c:noMultiLvlLbl val="0"/>
      </c:catAx>
      <c:valAx>
        <c:axId val="21223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4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14914773</c:v>
                </c:pt>
                <c:pt idx="5">
                  <c:v>203455</c:v>
                </c:pt>
                <c:pt idx="6">
                  <c:v>3814</c:v>
                </c:pt>
                <c:pt idx="7">
                  <c:v>5861847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787719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419469</c:v>
                </c:pt>
                <c:pt idx="22">
                  <c:v>70862</c:v>
                </c:pt>
                <c:pt idx="23">
                  <c:v>0</c:v>
                </c:pt>
                <c:pt idx="24">
                  <c:v>442358</c:v>
                </c:pt>
                <c:pt idx="25">
                  <c:v>7550255</c:v>
                </c:pt>
                <c:pt idx="26">
                  <c:v>96241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162237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97552"/>
        <c:axId val="20568163"/>
      </c:barChart>
      <c:catAx>
        <c:axId val="5797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68163"/>
        <c:crosses val="autoZero"/>
        <c:auto val="1"/>
        <c:lblAlgn val="ctr"/>
        <c:lblOffset val="100"/>
        <c:noMultiLvlLbl val="0"/>
      </c:catAx>
      <c:valAx>
        <c:axId val="20568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75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11170238</c:v>
                </c:pt>
                <c:pt idx="5">
                  <c:v>52821</c:v>
                </c:pt>
                <c:pt idx="6">
                  <c:v>38</c:v>
                </c:pt>
                <c:pt idx="7">
                  <c:v>4265558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775134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414601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7413764</c:v>
                </c:pt>
                <c:pt idx="26">
                  <c:v>62844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53724"/>
        <c:axId val="12114109"/>
      </c:barChart>
      <c:catAx>
        <c:axId val="424537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14109"/>
        <c:crosses val="autoZero"/>
        <c:auto val="1"/>
        <c:lblAlgn val="ctr"/>
        <c:lblOffset val="100"/>
        <c:noMultiLvlLbl val="0"/>
      </c:catAx>
      <c:valAx>
        <c:axId val="121141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537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252722</c:v>
                </c:pt>
                <c:pt idx="3">
                  <c:v>0</c:v>
                </c:pt>
                <c:pt idx="4">
                  <c:v>3520396</c:v>
                </c:pt>
                <c:pt idx="5">
                  <c:v>245717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1188399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3371469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1174909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08831"/>
        <c:axId val="47131930"/>
      </c:barChart>
      <c:catAx>
        <c:axId val="227088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31930"/>
        <c:crosses val="autoZero"/>
        <c:auto val="1"/>
        <c:lblAlgn val="ctr"/>
        <c:lblOffset val="100"/>
        <c:noMultiLvlLbl val="0"/>
      </c:catAx>
      <c:valAx>
        <c:axId val="471319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088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145998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126396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38562"/>
        <c:axId val="14080732"/>
      </c:barChart>
      <c:catAx>
        <c:axId val="452385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0732"/>
        <c:crosses val="autoZero"/>
        <c:auto val="1"/>
        <c:lblAlgn val="ctr"/>
        <c:lblOffset val="100"/>
        <c:noMultiLvlLbl val="0"/>
      </c:catAx>
      <c:valAx>
        <c:axId val="140807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85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1052714</c:v>
                </c:pt>
                <c:pt idx="5">
                  <c:v>52275</c:v>
                </c:pt>
                <c:pt idx="6">
                  <c:v>18411</c:v>
                </c:pt>
                <c:pt idx="7">
                  <c:v>938976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1294748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99353"/>
        <c:axId val="62193282"/>
      </c:barChart>
      <c:catAx>
        <c:axId val="173993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93282"/>
        <c:crosses val="autoZero"/>
        <c:auto val="1"/>
        <c:lblAlgn val="ctr"/>
        <c:lblOffset val="100"/>
        <c:noMultiLvlLbl val="0"/>
      </c:catAx>
      <c:valAx>
        <c:axId val="621932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93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908965</c:v>
                </c:pt>
                <c:pt idx="5">
                  <c:v>4455.5</c:v>
                </c:pt>
                <c:pt idx="6">
                  <c:v>6</c:v>
                </c:pt>
                <c:pt idx="7">
                  <c:v>388421.5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69631.5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597627</c:v>
                </c:pt>
                <c:pt idx="26">
                  <c:v>5004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953941"/>
        <c:axId val="30956590"/>
      </c:barChart>
      <c:catAx>
        <c:axId val="399539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56590"/>
        <c:crosses val="autoZero"/>
        <c:auto val="1"/>
        <c:lblAlgn val="ctr"/>
        <c:lblOffset val="100"/>
        <c:noMultiLvlLbl val="0"/>
      </c:catAx>
      <c:valAx>
        <c:axId val="30956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39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54846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51318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14193"/>
        <c:axId val="41246099"/>
      </c:barChart>
      <c:catAx>
        <c:axId val="410141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46099"/>
        <c:crosses val="autoZero"/>
        <c:auto val="1"/>
        <c:lblAlgn val="ctr"/>
        <c:lblOffset val="100"/>
        <c:noMultiLvlLbl val="0"/>
      </c:catAx>
      <c:valAx>
        <c:axId val="41246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41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143749</c:v>
                </c:pt>
                <c:pt idx="5">
                  <c:v>6898.25</c:v>
                </c:pt>
                <c:pt idx="6">
                  <c:v>24</c:v>
                </c:pt>
                <c:pt idx="7">
                  <c:v>495708.5</c:v>
                </c:pt>
                <c:pt idx="8">
                  <c:v>96469.5</c:v>
                </c:pt>
                <c:pt idx="9">
                  <c:v>8341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4705.5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645803</c:v>
                </c:pt>
                <c:pt idx="26">
                  <c:v>60613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75229"/>
        <c:axId val="18933304"/>
      </c:barChart>
      <c:catAx>
        <c:axId val="581752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3304"/>
        <c:crosses val="autoZero"/>
        <c:auto val="1"/>
        <c:lblAlgn val="ctr"/>
        <c:lblOffset val="100"/>
        <c:noMultiLvlLbl val="0"/>
      </c:catAx>
      <c:valAx>
        <c:axId val="18933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52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356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117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1671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815700"/>
        <c:axId val="44429513"/>
      </c:barChart>
      <c:catAx>
        <c:axId val="438157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9513"/>
        <c:crosses val="autoZero"/>
        <c:auto val="1"/>
        <c:lblAlgn val="ctr"/>
        <c:lblOffset val="100"/>
        <c:noMultiLvlLbl val="0"/>
      </c:catAx>
      <c:valAx>
        <c:axId val="444295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157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3242685</c:v>
                </c:pt>
                <c:pt idx="1">
                  <c:v>683205</c:v>
                </c:pt>
                <c:pt idx="2">
                  <c:v>1359000</c:v>
                </c:pt>
                <c:pt idx="3">
                  <c:v>1112639</c:v>
                </c:pt>
                <c:pt idx="4">
                  <c:v>23506684</c:v>
                </c:pt>
                <c:pt idx="5">
                  <c:v>1258799</c:v>
                </c:pt>
                <c:pt idx="6">
                  <c:v>3955007</c:v>
                </c:pt>
                <c:pt idx="7">
                  <c:v>16211563</c:v>
                </c:pt>
                <c:pt idx="8">
                  <c:v>8153955</c:v>
                </c:pt>
                <c:pt idx="9">
                  <c:v>8696537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1277790</c:v>
                </c:pt>
                <c:pt idx="17">
                  <c:v>582702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3606837</c:v>
                </c:pt>
                <c:pt idx="22">
                  <c:v>1737381</c:v>
                </c:pt>
                <c:pt idx="23">
                  <c:v>1081956</c:v>
                </c:pt>
                <c:pt idx="24">
                  <c:v>7081491</c:v>
                </c:pt>
                <c:pt idx="25">
                  <c:v>19315294</c:v>
                </c:pt>
                <c:pt idx="26">
                  <c:v>1202365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3078750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944510"/>
        <c:axId val="13873107"/>
      </c:barChart>
      <c:catAx>
        <c:axId val="599445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3107"/>
        <c:crosses val="autoZero"/>
        <c:auto val="1"/>
        <c:lblAlgn val="ctr"/>
        <c:lblOffset val="100"/>
        <c:noMultiLvlLbl val="0"/>
      </c:catAx>
      <c:valAx>
        <c:axId val="138731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445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5280548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129397471</c:v>
                </c:pt>
                <c:pt idx="5">
                  <c:v>5780106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17547725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869510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1348965</c:v>
                </c:pt>
                <c:pt idx="24">
                  <c:v>10114483</c:v>
                </c:pt>
                <c:pt idx="25">
                  <c:v>65048193</c:v>
                </c:pt>
                <c:pt idx="26">
                  <c:v>9942797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78857"/>
        <c:axId val="44688214"/>
      </c:barChart>
      <c:catAx>
        <c:axId val="180788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8214"/>
        <c:crosses val="autoZero"/>
        <c:auto val="1"/>
        <c:lblAlgn val="ctr"/>
        <c:lblOffset val="100"/>
        <c:noMultiLvlLbl val="0"/>
      </c:catAx>
      <c:valAx>
        <c:axId val="446882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788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60491"/>
        <c:axId val="8512042"/>
      </c:barChart>
      <c:catAx>
        <c:axId val="212604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12042"/>
        <c:crosses val="autoZero"/>
        <c:auto val="1"/>
        <c:lblAlgn val="ctr"/>
        <c:lblOffset val="100"/>
        <c:noMultiLvlLbl val="0"/>
      </c:catAx>
      <c:valAx>
        <c:axId val="85120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604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2259</c:v>
                </c:pt>
                <c:pt idx="24">
                  <c:v>0</c:v>
                </c:pt>
                <c:pt idx="25">
                  <c:v>190202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80916"/>
        <c:axId val="18967548"/>
      </c:barChart>
      <c:catAx>
        <c:axId val="250809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67548"/>
        <c:crosses val="autoZero"/>
        <c:auto val="1"/>
        <c:lblAlgn val="ctr"/>
        <c:lblOffset val="100"/>
        <c:noMultiLvlLbl val="0"/>
      </c:catAx>
      <c:valAx>
        <c:axId val="189675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809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87166"/>
        <c:axId val="44652931"/>
      </c:barChart>
      <c:catAx>
        <c:axId val="327871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2931"/>
        <c:crosses val="autoZero"/>
        <c:auto val="1"/>
        <c:lblAlgn val="ctr"/>
        <c:lblOffset val="100"/>
        <c:noMultiLvlLbl val="0"/>
      </c:catAx>
      <c:valAx>
        <c:axId val="446529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871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2259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09721"/>
        <c:axId val="34903282"/>
      </c:barChart>
      <c:catAx>
        <c:axId val="115097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03282"/>
        <c:crosses val="autoZero"/>
        <c:auto val="1"/>
        <c:lblAlgn val="ctr"/>
        <c:lblOffset val="100"/>
        <c:noMultiLvlLbl val="0"/>
      </c:catAx>
      <c:valAx>
        <c:axId val="349032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97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39119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975977"/>
        <c:axId val="3109528"/>
      </c:barChart>
      <c:catAx>
        <c:axId val="349759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9528"/>
        <c:crosses val="autoZero"/>
        <c:auto val="1"/>
        <c:lblAlgn val="ctr"/>
        <c:lblOffset val="100"/>
        <c:noMultiLvlLbl val="0"/>
      </c:catAx>
      <c:valAx>
        <c:axId val="31095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759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116216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11918"/>
        <c:axId val="44028234"/>
      </c:barChart>
      <c:catAx>
        <c:axId val="153119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28234"/>
        <c:crosses val="autoZero"/>
        <c:auto val="1"/>
        <c:lblAlgn val="ctr"/>
        <c:lblOffset val="100"/>
        <c:noMultiLvlLbl val="0"/>
      </c:catAx>
      <c:valAx>
        <c:axId val="44028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119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2048223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256241</c:v>
                </c:pt>
                <c:pt idx="6">
                  <c:v>53019</c:v>
                </c:pt>
                <c:pt idx="7">
                  <c:v>4225430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276081</c:v>
                </c:pt>
                <c:pt idx="22">
                  <c:v>746673</c:v>
                </c:pt>
                <c:pt idx="23">
                  <c:v>534359</c:v>
                </c:pt>
                <c:pt idx="24">
                  <c:v>5216045</c:v>
                </c:pt>
                <c:pt idx="25">
                  <c:v>4173992</c:v>
                </c:pt>
                <c:pt idx="26">
                  <c:v>415351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F-4CFF-BEB3-415A920E7B7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F-4CFF-BEB3-415A920E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48157"/>
        <c:axId val="63835688"/>
      </c:barChart>
      <c:catAx>
        <c:axId val="91481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35688"/>
        <c:crosses val="autoZero"/>
        <c:auto val="1"/>
        <c:lblAlgn val="ctr"/>
        <c:lblOffset val="100"/>
        <c:noMultiLvlLbl val="0"/>
      </c:catAx>
      <c:valAx>
        <c:axId val="638356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481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17456</c:v>
                </c:pt>
                <c:pt idx="6">
                  <c:v>30992</c:v>
                </c:pt>
                <c:pt idx="7">
                  <c:v>1558767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3247848</c:v>
                </c:pt>
                <c:pt idx="25">
                  <c:v>774392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B4F-A7B9-AC650F44FBC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B4F-A7B9-AC650F44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493639"/>
        <c:axId val="5552068"/>
      </c:barChart>
      <c:catAx>
        <c:axId val="294936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2068"/>
        <c:crosses val="autoZero"/>
        <c:auto val="1"/>
        <c:lblAlgn val="ctr"/>
        <c:lblOffset val="100"/>
        <c:noMultiLvlLbl val="0"/>
      </c:catAx>
      <c:valAx>
        <c:axId val="5552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936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638976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466514</c:v>
                </c:pt>
                <c:pt idx="23">
                  <c:v>422649</c:v>
                </c:pt>
                <c:pt idx="24">
                  <c:v>1727835</c:v>
                </c:pt>
                <c:pt idx="25">
                  <c:v>460207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2-4972-B843-4EA4082DDF1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2-4972-B843-4EA4082D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97542"/>
        <c:axId val="8399012"/>
      </c:barChart>
      <c:catAx>
        <c:axId val="230975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99012"/>
        <c:crosses val="autoZero"/>
        <c:auto val="1"/>
        <c:lblAlgn val="ctr"/>
        <c:lblOffset val="100"/>
        <c:noMultiLvlLbl val="0"/>
      </c:catAx>
      <c:valAx>
        <c:axId val="83990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975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7234437</c:v>
                </c:pt>
                <c:pt idx="5">
                  <c:v>151411</c:v>
                </c:pt>
                <c:pt idx="6">
                  <c:v>332546</c:v>
                </c:pt>
                <c:pt idx="7">
                  <c:v>3192667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174311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908596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1026998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867181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11627"/>
        <c:axId val="40928301"/>
      </c:barChart>
      <c:catAx>
        <c:axId val="649116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8301"/>
        <c:crosses val="autoZero"/>
        <c:auto val="1"/>
        <c:lblAlgn val="ctr"/>
        <c:lblOffset val="100"/>
        <c:noMultiLvlLbl val="0"/>
      </c:catAx>
      <c:valAx>
        <c:axId val="409283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116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135971</c:v>
                </c:pt>
                <c:pt idx="22">
                  <c:v>229039</c:v>
                </c:pt>
                <c:pt idx="23">
                  <c:v>29249</c:v>
                </c:pt>
                <c:pt idx="24">
                  <c:v>240362</c:v>
                </c:pt>
                <c:pt idx="25">
                  <c:v>2939393</c:v>
                </c:pt>
                <c:pt idx="26">
                  <c:v>398478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C-4F53-9A46-8E512CC1178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C-4F53-9A46-8E512CC11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43546"/>
        <c:axId val="28277483"/>
      </c:barChart>
      <c:catAx>
        <c:axId val="31643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77483"/>
        <c:crosses val="autoZero"/>
        <c:auto val="1"/>
        <c:lblAlgn val="ctr"/>
        <c:lblOffset val="100"/>
        <c:noMultiLvlLbl val="0"/>
      </c:catAx>
      <c:valAx>
        <c:axId val="282774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43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864463</c:v>
                </c:pt>
                <c:pt idx="3">
                  <c:v>581168</c:v>
                </c:pt>
                <c:pt idx="4">
                  <c:v>2187105</c:v>
                </c:pt>
                <c:pt idx="5">
                  <c:v>264537</c:v>
                </c:pt>
                <c:pt idx="6">
                  <c:v>1066</c:v>
                </c:pt>
                <c:pt idx="7">
                  <c:v>2915978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79004</c:v>
                </c:pt>
                <c:pt idx="22">
                  <c:v>708870</c:v>
                </c:pt>
                <c:pt idx="23">
                  <c:v>189073</c:v>
                </c:pt>
                <c:pt idx="24">
                  <c:v>838984</c:v>
                </c:pt>
                <c:pt idx="25">
                  <c:v>3698639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1-4735-80E8-41D9C4AE479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48974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1-4735-80E8-41D9C4AE4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90350"/>
        <c:axId val="31308060"/>
      </c:barChart>
      <c:catAx>
        <c:axId val="50990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08060"/>
        <c:crosses val="autoZero"/>
        <c:auto val="1"/>
        <c:lblAlgn val="ctr"/>
        <c:lblOffset val="100"/>
        <c:noMultiLvlLbl val="0"/>
      </c:catAx>
      <c:valAx>
        <c:axId val="313080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0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4537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29348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9-4193-AF3E-8A51393FA00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18984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9-4193-AF3E-8A51393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601276"/>
        <c:axId val="58232273"/>
      </c:barChart>
      <c:catAx>
        <c:axId val="48601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32273"/>
        <c:crosses val="autoZero"/>
        <c:auto val="1"/>
        <c:lblAlgn val="ctr"/>
        <c:lblOffset val="100"/>
        <c:noMultiLvlLbl val="0"/>
      </c:catAx>
      <c:valAx>
        <c:axId val="582322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01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123876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2-4E2A-9063-C4FC88BD478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2-4E2A-9063-C4FC88BD4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87063"/>
        <c:axId val="8020166"/>
      </c:barChart>
      <c:catAx>
        <c:axId val="37870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20166"/>
        <c:crosses val="autoZero"/>
        <c:auto val="1"/>
        <c:lblAlgn val="ctr"/>
        <c:lblOffset val="100"/>
        <c:noMultiLvlLbl val="0"/>
      </c:catAx>
      <c:valAx>
        <c:axId val="80201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70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121137</c:v>
                </c:pt>
                <c:pt idx="3">
                  <c:v>279296</c:v>
                </c:pt>
                <c:pt idx="4">
                  <c:v>1439261</c:v>
                </c:pt>
                <c:pt idx="5">
                  <c:v>89527</c:v>
                </c:pt>
                <c:pt idx="6">
                  <c:v>1066</c:v>
                </c:pt>
                <c:pt idx="7">
                  <c:v>2534804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0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47787</c:v>
                </c:pt>
                <c:pt idx="22">
                  <c:v>407004</c:v>
                </c:pt>
                <c:pt idx="23">
                  <c:v>65197</c:v>
                </c:pt>
                <c:pt idx="24">
                  <c:v>184305</c:v>
                </c:pt>
                <c:pt idx="25">
                  <c:v>3524863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0-4271-89A0-0F189A95145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29990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0-4271-89A0-0F189A951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6370"/>
        <c:axId val="36286154"/>
      </c:barChart>
      <c:catAx>
        <c:axId val="14163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86154"/>
        <c:crosses val="autoZero"/>
        <c:auto val="1"/>
        <c:lblAlgn val="ctr"/>
        <c:lblOffset val="100"/>
        <c:noMultiLvlLbl val="0"/>
      </c:catAx>
      <c:valAx>
        <c:axId val="36286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3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43953359.091999993</c:v>
              </c:pt>
              <c:pt idx="2">
                <c:v>48130491.751000002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A5-4CFA-BF8C-4C27DB57C1F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A5-4CFA-BF8C-4C27DB57C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9295"/>
        <c:axId val="45166313"/>
      </c:lineChart>
      <c:catAx>
        <c:axId val="392292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66313"/>
        <c:crosses val="autoZero"/>
        <c:auto val="1"/>
        <c:lblAlgn val="ctr"/>
        <c:lblOffset val="100"/>
        <c:noMultiLvlLbl val="0"/>
      </c:catAx>
      <c:valAx>
        <c:axId val="451663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292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26-4FA3-AD3C-41A7E01662E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26-4FA3-AD3C-41A7E0166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93202"/>
        <c:axId val="20761976"/>
      </c:lineChart>
      <c:catAx>
        <c:axId val="149932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61976"/>
        <c:crosses val="autoZero"/>
        <c:auto val="1"/>
        <c:lblAlgn val="ctr"/>
        <c:lblOffset val="100"/>
        <c:noMultiLvlLbl val="0"/>
      </c:catAx>
      <c:valAx>
        <c:axId val="207619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32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9F-483B-A7FC-4F4AEB641FB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9F-483B-A7FC-4F4AEB641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8787"/>
        <c:axId val="47756495"/>
      </c:lineChart>
      <c:catAx>
        <c:axId val="208787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56495"/>
        <c:crosses val="autoZero"/>
        <c:auto val="1"/>
        <c:lblAlgn val="ctr"/>
        <c:lblOffset val="100"/>
        <c:noMultiLvlLbl val="0"/>
      </c:catAx>
      <c:valAx>
        <c:axId val="4775649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787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0-4252-9A45-3C9D47FA19B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B0-4252-9A45-3C9D47FA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30833"/>
        <c:axId val="30167186"/>
      </c:lineChart>
      <c:catAx>
        <c:axId val="298308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67186"/>
        <c:crosses val="autoZero"/>
        <c:auto val="1"/>
        <c:lblAlgn val="ctr"/>
        <c:lblOffset val="100"/>
        <c:noMultiLvlLbl val="0"/>
      </c:catAx>
      <c:valAx>
        <c:axId val="3016718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308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B6-46B6-9CE7-D9A94E922F8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CB6-46B6-9CE7-D9A94E92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23033"/>
        <c:axId val="20633230"/>
      </c:lineChart>
      <c:catAx>
        <c:axId val="260230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3230"/>
        <c:crosses val="autoZero"/>
        <c:auto val="1"/>
        <c:lblAlgn val="ctr"/>
        <c:lblOffset val="100"/>
        <c:noMultiLvlLbl val="0"/>
      </c:catAx>
      <c:valAx>
        <c:axId val="206332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2303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982466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766076</c:v>
                </c:pt>
                <c:pt idx="23">
                  <c:v>581046</c:v>
                </c:pt>
                <c:pt idx="24">
                  <c:v>2126766</c:v>
                </c:pt>
                <c:pt idx="25">
                  <c:v>609603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69020"/>
        <c:axId val="61899165"/>
      </c:barChart>
      <c:catAx>
        <c:axId val="256690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99165"/>
        <c:crosses val="autoZero"/>
        <c:auto val="1"/>
        <c:lblAlgn val="ctr"/>
        <c:lblOffset val="100"/>
        <c:noMultiLvlLbl val="0"/>
      </c:catAx>
      <c:valAx>
        <c:axId val="618991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690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51-4855-A13E-D5E1E5AC131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51-4855-A13E-D5E1E5AC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8489"/>
        <c:axId val="52756551"/>
      </c:lineChart>
      <c:catAx>
        <c:axId val="62384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56551"/>
        <c:crosses val="autoZero"/>
        <c:auto val="1"/>
        <c:lblAlgn val="ctr"/>
        <c:lblOffset val="100"/>
        <c:noMultiLvlLbl val="0"/>
      </c:catAx>
      <c:valAx>
        <c:axId val="527565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848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-5.9273275426035658E-2</c:v>
              </c:pt>
              <c:pt idx="1">
                <c:v>-2.043118650550579E-2</c:v>
              </c:pt>
              <c:pt idx="2">
                <c:v>-7.9785170838928554E-3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39-4D16-817C-2BE33B54898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3.8132099784458313E-2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2.366454969395182E-2</c:v>
              </c:pt>
              <c:pt idx="4">
                <c:v>3.5924640040089877E-2</c:v>
              </c:pt>
              <c:pt idx="5">
                <c:v>3.5601150428503432E-2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3.1926992873864142E-2</c:v>
              </c:pt>
              <c:pt idx="9">
                <c:v>3.0806019343518901E-2</c:v>
              </c:pt>
              <c:pt idx="10">
                <c:v>2.7195375934575331E-2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39-4D16-817C-2BE33B54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5182"/>
        <c:axId val="2963284"/>
      </c:lineChart>
      <c:catAx>
        <c:axId val="202651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3284"/>
        <c:crosses val="autoZero"/>
        <c:auto val="1"/>
        <c:lblAlgn val="ctr"/>
        <c:lblOffset val="100"/>
        <c:noMultiLvlLbl val="0"/>
      </c:catAx>
      <c:valAx>
        <c:axId val="29632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651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77-4234-A8DF-D20B4AA2C57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77-4234-A8DF-D20B4AA2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1578"/>
        <c:axId val="32090684"/>
      </c:lineChart>
      <c:catAx>
        <c:axId val="372115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90684"/>
        <c:crosses val="autoZero"/>
        <c:auto val="1"/>
        <c:lblAlgn val="ctr"/>
        <c:lblOffset val="100"/>
        <c:noMultiLvlLbl val="0"/>
      </c:catAx>
      <c:valAx>
        <c:axId val="320906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115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CA-443D-A740-CB4F519CF23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CA-443D-A740-CB4F519C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78779"/>
        <c:axId val="13176146"/>
      </c:lineChart>
      <c:catAx>
        <c:axId val="286787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76146"/>
        <c:crosses val="autoZero"/>
        <c:auto val="1"/>
        <c:lblAlgn val="ctr"/>
        <c:lblOffset val="100"/>
        <c:noMultiLvlLbl val="0"/>
      </c:catAx>
      <c:valAx>
        <c:axId val="131761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787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76-4B9D-87A0-EED790F10EC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76-4B9D-87A0-EED790F10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3069"/>
        <c:axId val="65663124"/>
      </c:lineChart>
      <c:catAx>
        <c:axId val="48703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63124"/>
        <c:crosses val="autoZero"/>
        <c:auto val="1"/>
        <c:lblAlgn val="ctr"/>
        <c:lblOffset val="100"/>
        <c:noMultiLvlLbl val="0"/>
      </c:catAx>
      <c:valAx>
        <c:axId val="656631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030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1D-480F-B9FD-18BFE08BCC3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1D-480F-B9FD-18BFE08B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9183"/>
        <c:axId val="33761947"/>
      </c:lineChart>
      <c:catAx>
        <c:axId val="179291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61947"/>
        <c:crosses val="autoZero"/>
        <c:auto val="1"/>
        <c:lblAlgn val="ctr"/>
        <c:lblOffset val="100"/>
        <c:noMultiLvlLbl val="0"/>
      </c:catAx>
      <c:valAx>
        <c:axId val="337619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291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76-4861-9891-16EDEEC1F6C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76-4861-9891-16EDEEC1F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1337"/>
        <c:axId val="57242174"/>
      </c:lineChart>
      <c:catAx>
        <c:axId val="44613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42174"/>
        <c:crosses val="autoZero"/>
        <c:auto val="1"/>
        <c:lblAlgn val="ctr"/>
        <c:lblOffset val="100"/>
        <c:noMultiLvlLbl val="0"/>
      </c:catAx>
      <c:valAx>
        <c:axId val="572421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13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7-414D-B2DB-29E41AF387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7-414D-B2DB-29E41AF387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7-414D-B2DB-29E41AF387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7-414D-B2DB-29E41AF387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7-414D-B2DB-29E41AF387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7-414D-B2DB-29E41AF387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7-414D-B2DB-29E41AF387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27-414D-B2DB-29E41AF387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27-414D-B2DB-29E41AF387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7-414D-B2DB-29E41AF387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27-414D-B2DB-29E41AF3876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547.3713840969998</c:v>
              </c:pt>
              <c:pt idx="1">
                <c:v>551.28830287699998</c:v>
              </c:pt>
              <c:pt idx="2">
                <c:v>552.845021933</c:v>
              </c:pt>
              <c:pt idx="3">
                <c:v>553.53308289799998</c:v>
              </c:pt>
              <c:pt idx="4">
                <c:v>554.96420075399976</c:v>
              </c:pt>
              <c:pt idx="5">
                <c:v>556.15960415099983</c:v>
              </c:pt>
              <c:pt idx="6">
                <c:v>557.09193752099986</c:v>
              </c:pt>
              <c:pt idx="7">
                <c:v>556.67533589199979</c:v>
              </c:pt>
              <c:pt idx="8">
                <c:v>557.75781040299989</c:v>
              </c:pt>
              <c:pt idx="9">
                <c:v>555.04296113599992</c:v>
              </c:pt>
              <c:pt idx="10">
                <c:v>555.94237290199999</c:v>
              </c:pt>
              <c:pt idx="11">
                <c:v>556.67067051399999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27-414D-B2DB-29E41AF387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918570"/>
        <c:axId val="17870647"/>
      </c:lineChart>
      <c:catAx>
        <c:axId val="609185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70647"/>
        <c:crosses val="autoZero"/>
        <c:auto val="1"/>
        <c:lblAlgn val="ctr"/>
        <c:lblOffset val="100"/>
        <c:noMultiLvlLbl val="0"/>
      </c:catAx>
      <c:valAx>
        <c:axId val="178706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185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7-4848-9FDD-C2C93D89DB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7-4848-9FDD-C2C93D89DB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7-4848-9FDD-C2C93D89DB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7-4848-9FDD-C2C93D89DB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7-4848-9FDD-C2C93D89DB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7-4848-9FDD-C2C93D89DB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7-4848-9FDD-C2C93D89DB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7-4848-9FDD-C2C93D89DB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7-4848-9FDD-C2C93D89DB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7-4848-9FDD-C2C93D89DB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7-4848-9FDD-C2C93D89DB3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175.49151900000001</c:v>
              </c:pt>
              <c:pt idx="1">
                <c:v>177.21771000000001</c:v>
              </c:pt>
              <c:pt idx="2">
                <c:v>178.755585</c:v>
              </c:pt>
              <c:pt idx="3">
                <c:v>178.77118400000001</c:v>
              </c:pt>
              <c:pt idx="4">
                <c:v>179.304485</c:v>
              </c:pt>
              <c:pt idx="5">
                <c:v>179.18114800000001</c:v>
              </c:pt>
              <c:pt idx="6">
                <c:v>178.60898</c:v>
              </c:pt>
              <c:pt idx="7">
                <c:v>178.537678</c:v>
              </c:pt>
              <c:pt idx="8">
                <c:v>178.78799699999999</c:v>
              </c:pt>
              <c:pt idx="9">
                <c:v>177.12413900000001</c:v>
              </c:pt>
              <c:pt idx="10">
                <c:v>176.705558</c:v>
              </c:pt>
              <c:pt idx="11">
                <c:v>176.823341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97-4848-9FDD-C2C93D89DB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4681"/>
        <c:axId val="29695189"/>
      </c:lineChart>
      <c:catAx>
        <c:axId val="31646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95189"/>
        <c:crosses val="autoZero"/>
        <c:auto val="1"/>
        <c:lblAlgn val="ctr"/>
        <c:lblOffset val="100"/>
        <c:noMultiLvlLbl val="0"/>
      </c:catAx>
      <c:valAx>
        <c:axId val="296951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46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1-436F-BA45-17BAAFB3CA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1-436F-BA45-17BAAFB3CA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1-436F-BA45-17BAAFB3CA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1-436F-BA45-17BAAFB3CA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1-436F-BA45-17BAAFB3CA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1-436F-BA45-17BAAFB3CA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1-436F-BA45-17BAAFB3CA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1-436F-BA45-17BAAFB3CA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1-436F-BA45-17BAAFB3CA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1-436F-BA45-17BAAFB3CA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F1-436F-BA45-17BAAFB3CAE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83.402684999999991</c:v>
              </c:pt>
              <c:pt idx="10">
                <c:v>84.130178999999998</c:v>
              </c:pt>
              <c:pt idx="11">
                <c:v>84.853032999999996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F1-436F-BA45-17BAAFB3CA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177475"/>
        <c:axId val="19097252"/>
      </c:lineChart>
      <c:catAx>
        <c:axId val="581774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97252"/>
        <c:crosses val="autoZero"/>
        <c:auto val="1"/>
        <c:lblAlgn val="ctr"/>
        <c:lblOffset val="100"/>
        <c:noMultiLvlLbl val="0"/>
      </c:catAx>
      <c:valAx>
        <c:axId val="190972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74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417332</c:v>
                </c:pt>
                <c:pt idx="3">
                  <c:v>301013</c:v>
                </c:pt>
                <c:pt idx="4">
                  <c:v>16181306</c:v>
                </c:pt>
                <c:pt idx="5">
                  <c:v>635697</c:v>
                </c:pt>
                <c:pt idx="6">
                  <c:v>3527256</c:v>
                </c:pt>
                <c:pt idx="7">
                  <c:v>12028107</c:v>
                </c:pt>
                <c:pt idx="8">
                  <c:v>2008535</c:v>
                </c:pt>
                <c:pt idx="9">
                  <c:v>230774</c:v>
                </c:pt>
                <c:pt idx="10">
                  <c:v>299510</c:v>
                </c:pt>
                <c:pt idx="11">
                  <c:v>146668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945885</c:v>
                </c:pt>
                <c:pt idx="17">
                  <c:v>265901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2583307</c:v>
                </c:pt>
                <c:pt idx="22">
                  <c:v>915841</c:v>
                </c:pt>
                <c:pt idx="23">
                  <c:v>406989</c:v>
                </c:pt>
                <c:pt idx="24">
                  <c:v>494771</c:v>
                </c:pt>
                <c:pt idx="25">
                  <c:v>17678693</c:v>
                </c:pt>
                <c:pt idx="26">
                  <c:v>1133624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2126828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3898"/>
        <c:axId val="42931437"/>
      </c:barChart>
      <c:catAx>
        <c:axId val="6103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31437"/>
        <c:crosses val="autoZero"/>
        <c:auto val="1"/>
        <c:lblAlgn val="ctr"/>
        <c:lblOffset val="100"/>
        <c:noMultiLvlLbl val="0"/>
      </c:catAx>
      <c:valAx>
        <c:axId val="429314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3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7-49DB-9BB1-55CB783DA8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7-49DB-9BB1-55CB783DA8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7-49DB-9BB1-55CB783DA8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7-49DB-9BB1-55CB783DA8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7-49DB-9BB1-55CB783DA8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7-49DB-9BB1-55CB783DA8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7-49DB-9BB1-55CB783DA8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7-49DB-9BB1-55CB783DA8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7-49DB-9BB1-55CB783DA8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7-49DB-9BB1-55CB783DA8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7-49DB-9BB1-55CB783DA83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269.60052899999999</c:v>
              </c:pt>
              <c:pt idx="1">
                <c:v>271.42850299999998</c:v>
              </c:pt>
              <c:pt idx="2">
                <c:v>272.957718</c:v>
              </c:pt>
              <c:pt idx="3">
                <c:v>273.760852</c:v>
              </c:pt>
              <c:pt idx="4">
                <c:v>274.98017499999997</c:v>
              </c:pt>
              <c:pt idx="5">
                <c:v>276.26904500000001</c:v>
              </c:pt>
              <c:pt idx="6">
                <c:v>277.760244</c:v>
              </c:pt>
              <c:pt idx="7">
                <c:v>277.42839700000002</c:v>
              </c:pt>
              <c:pt idx="8">
                <c:v>278.50822499999998</c:v>
              </c:pt>
              <c:pt idx="9">
                <c:v>279.034963</c:v>
              </c:pt>
              <c:pt idx="10">
                <c:v>279.51891899999998</c:v>
              </c:pt>
              <c:pt idx="11">
                <c:v>279.36150199999997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1E7-49DB-9BB1-55CB783DA8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448768"/>
        <c:axId val="3554850"/>
      </c:lineChart>
      <c:catAx>
        <c:axId val="52448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4850"/>
        <c:crosses val="autoZero"/>
        <c:auto val="1"/>
        <c:lblAlgn val="ctr"/>
        <c:lblOffset val="100"/>
        <c:noMultiLvlLbl val="0"/>
      </c:catAx>
      <c:valAx>
        <c:axId val="35548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487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B-4BD2-ADC9-5325CFF1C9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B-4BD2-ADC9-5325CFF1C9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B-4BD2-ADC9-5325CFF1C9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B-4BD2-ADC9-5325CFF1C9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B-4BD2-ADC9-5325CFF1C9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B-4BD2-ADC9-5325CFF1C9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B-4BD2-ADC9-5325CFF1C9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B-4BD2-ADC9-5325CFF1C9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B-4BD2-ADC9-5325CFF1C9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B-4BD2-ADC9-5325CFF1C9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B-4BD2-ADC9-5325CFF1C94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185.103587</c:v>
              </c:pt>
              <c:pt idx="1">
                <c:v>186.638926</c:v>
              </c:pt>
              <c:pt idx="2">
                <c:v>188.568522</c:v>
              </c:pt>
              <c:pt idx="3">
                <c:v>189.30317299999999</c:v>
              </c:pt>
              <c:pt idx="4">
                <c:v>190.546772</c:v>
              </c:pt>
              <c:pt idx="5">
                <c:v>191.68956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192.98977600000001</c:v>
              </c:pt>
              <c:pt idx="9">
                <c:v>193.370374</c:v>
              </c:pt>
              <c:pt idx="10">
                <c:v>193.27979999999999</c:v>
              </c:pt>
              <c:pt idx="11">
                <c:v>192.39098100000001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BB-4BD2-ADC9-5325CFF1C9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161182"/>
        <c:axId val="7153572"/>
      </c:lineChart>
      <c:catAx>
        <c:axId val="221611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53572"/>
        <c:crosses val="autoZero"/>
        <c:auto val="1"/>
        <c:lblAlgn val="ctr"/>
        <c:lblOffset val="100"/>
        <c:noMultiLvlLbl val="0"/>
      </c:catAx>
      <c:valAx>
        <c:axId val="71535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611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6-4AAB-8DAE-4F483DD20A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6-4AAB-8DAE-4F483DD20A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6-4AAB-8DAE-4F483DD20A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6-4AAB-8DAE-4F483DD20A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6-4AAB-8DAE-4F483DD20A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6-4AAB-8DAE-4F483DD20A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6-4AAB-8DAE-4F483DD20A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6-4AAB-8DAE-4F483DD20A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6-4AAB-8DAE-4F483DD20A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6-4AAB-8DAE-4F483DD20A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6-4AAB-8DAE-4F483DD20AB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18.200631250000001</c:v>
              </c:pt>
              <c:pt idx="10">
                <c:v>18.22310775</c:v>
              </c:pt>
              <c:pt idx="11">
                <c:v>18.167519500000001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B6-4AAB-8DAE-4F483DD20A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281652"/>
        <c:axId val="11335171"/>
      </c:lineChart>
      <c:catAx>
        <c:axId val="442816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5171"/>
        <c:crosses val="autoZero"/>
        <c:auto val="1"/>
        <c:lblAlgn val="ctr"/>
        <c:lblOffset val="100"/>
        <c:noMultiLvlLbl val="0"/>
      </c:catAx>
      <c:valAx>
        <c:axId val="113351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16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0-4E2A-8A22-62A50B567E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0-4E2A-8A22-62A50B567E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0-4E2A-8A22-62A50B567E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0-4E2A-8A22-62A50B567E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0-4E2A-8A22-62A50B567E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0-4E2A-8A22-62A50B567E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0-4E2A-8A22-62A50B567E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0-4E2A-8A22-62A50B567E0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0-4E2A-8A22-62A50B567E0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0-4E2A-8A22-62A50B567E0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0-4E2A-8A22-62A50B567E0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-1.8093024035794561E-2</c:v>
              </c:pt>
              <c:pt idx="1">
                <c:v>-3.58293298874517E-3</c:v>
              </c:pt>
              <c:pt idx="2">
                <c:v>3.9397780689141406E-3</c:v>
              </c:pt>
              <c:pt idx="3">
                <c:v>8.6532660051417479E-3</c:v>
              </c:pt>
              <c:pt idx="4">
                <c:v>1.6500834495284059E-2</c:v>
              </c:pt>
              <c:pt idx="5">
                <c:v>1.949623536877643E-2</c:v>
              </c:pt>
              <c:pt idx="6">
                <c:v>2.4294353117627239E-2</c:v>
              </c:pt>
              <c:pt idx="7">
                <c:v>1.976064437864012E-2</c:v>
              </c:pt>
              <c:pt idx="8">
                <c:v>2.7013461676144671E-2</c:v>
              </c:pt>
              <c:pt idx="9">
                <c:v>1.885830777850336E-2</c:v>
              </c:pt>
              <c:pt idx="10">
                <c:v>1.946941089473149E-2</c:v>
              </c:pt>
              <c:pt idx="11">
                <c:v>2.096198740902503E-2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F50-4E2A-8A22-62A50B567E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806525"/>
        <c:axId val="38896590"/>
      </c:lineChart>
      <c:catAx>
        <c:axId val="88065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96590"/>
        <c:crosses val="autoZero"/>
        <c:auto val="1"/>
        <c:lblAlgn val="ctr"/>
        <c:lblOffset val="100"/>
        <c:noMultiLvlLbl val="0"/>
      </c:catAx>
      <c:valAx>
        <c:axId val="388965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065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F-447C-A040-2AA50A6B86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F-447C-A040-2AA50A6B86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F-447C-A040-2AA50A6B86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F-447C-A040-2AA50A6B86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F-447C-A040-2AA50A6B86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F-447C-A040-2AA50A6B86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F-447C-A040-2AA50A6B86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F-447C-A040-2AA50A6B86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F-447C-A040-2AA50A6B86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F-447C-A040-2AA50A6B86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F-447C-A040-2AA50A6B867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-3.50910204139466E-2</c:v>
              </c:pt>
              <c:pt idx="1">
                <c:v>-1.588838797319661E-2</c:v>
              </c:pt>
              <c:pt idx="2">
                <c:v>3.1724344033834209E-3</c:v>
              </c:pt>
              <c:pt idx="3">
                <c:v>1.0811289341053959E-2</c:v>
              </c:pt>
              <c:pt idx="4">
                <c:v>1.9206978127012501E-2</c:v>
              </c:pt>
              <c:pt idx="5">
                <c:v>1.4726981860435801E-2</c:v>
              </c:pt>
              <c:pt idx="6">
                <c:v>1.238626899594039E-2</c:v>
              </c:pt>
              <c:pt idx="7">
                <c:v>1.1148513256508379E-2</c:v>
              </c:pt>
              <c:pt idx="8">
                <c:v>2.3075330917992451E-2</c:v>
              </c:pt>
              <c:pt idx="9">
                <c:v>8.3390112749728712E-3</c:v>
              </c:pt>
              <c:pt idx="10">
                <c:v>8.3775736280363236E-3</c:v>
              </c:pt>
              <c:pt idx="11">
                <c:v>7.8810855940718606E-3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88F-447C-A040-2AA50A6B86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488859"/>
        <c:axId val="5203095"/>
      </c:lineChart>
      <c:catAx>
        <c:axId val="294888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95"/>
        <c:crosses val="autoZero"/>
        <c:auto val="1"/>
        <c:lblAlgn val="ctr"/>
        <c:lblOffset val="100"/>
        <c:noMultiLvlLbl val="0"/>
      </c:catAx>
      <c:valAx>
        <c:axId val="52030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888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4-44B6-84CD-E7A5C21954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4-44B6-84CD-E7A5C21954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4-44B6-84CD-E7A5C21954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4-44B6-84CD-E7A5C2195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4-44B6-84CD-E7A5C2195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4-44B6-84CD-E7A5C2195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4-44B6-84CD-E7A5C21954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4-44B6-84CD-E7A5C2195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4-44B6-84CD-E7A5C21954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4-44B6-84CD-E7A5C21954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4-44B6-84CD-E7A5C219540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-7.2303938416846208E-2</c:v>
              </c:pt>
              <c:pt idx="10">
                <c:v>-5.3851810791412873E-2</c:v>
              </c:pt>
              <c:pt idx="11">
                <c:v>-2.7239897545253969E-2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024-44B6-84CD-E7A5C21954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922126"/>
        <c:axId val="32218834"/>
      </c:lineChart>
      <c:catAx>
        <c:axId val="519221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18834"/>
        <c:crosses val="autoZero"/>
        <c:auto val="1"/>
        <c:lblAlgn val="ctr"/>
        <c:lblOffset val="100"/>
        <c:noMultiLvlLbl val="0"/>
      </c:catAx>
      <c:valAx>
        <c:axId val="322188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221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1-492F-81EB-AA578F2D4E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92F-81EB-AA578F2D4E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92F-81EB-AA578F2D4E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92F-81EB-AA578F2D4E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92F-81EB-AA578F2D4E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92F-81EB-AA578F2D4E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92F-81EB-AA578F2D4E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1-492F-81EB-AA578F2D4E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1-492F-81EB-AA578F2D4E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1-492F-81EB-AA578F2D4E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11-492F-81EB-AA578F2D4E4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1.54689975983565E-2</c:v>
              </c:pt>
              <c:pt idx="1">
                <c:v>2.9148701948470988E-2</c:v>
              </c:pt>
              <c:pt idx="2">
                <c:v>4.0427490591296592E-2</c:v>
              </c:pt>
              <c:pt idx="3">
                <c:v>4.6457423716765221E-2</c:v>
              </c:pt>
              <c:pt idx="4">
                <c:v>5.6483718442880623E-2</c:v>
              </c:pt>
              <c:pt idx="5">
                <c:v>6.3358675346498333E-2</c:v>
              </c:pt>
              <c:pt idx="6">
                <c:v>6.8702135116166199E-2</c:v>
              </c:pt>
              <c:pt idx="7">
                <c:v>5.7535493199258061E-2</c:v>
              </c:pt>
              <c:pt idx="8">
                <c:v>6.0955507015301107E-2</c:v>
              </c:pt>
              <c:pt idx="9">
                <c:v>5.810228962315931E-2</c:v>
              </c:pt>
              <c:pt idx="10">
                <c:v>5.2791529985188962E-2</c:v>
              </c:pt>
              <c:pt idx="11">
                <c:v>4.6037559436151641E-2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511-492F-81EB-AA578F2D4E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178852"/>
        <c:axId val="7415510"/>
      </c:lineChart>
      <c:catAx>
        <c:axId val="561788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15510"/>
        <c:crosses val="autoZero"/>
        <c:auto val="1"/>
        <c:lblAlgn val="ctr"/>
        <c:lblOffset val="100"/>
        <c:noMultiLvlLbl val="0"/>
      </c:catAx>
      <c:valAx>
        <c:axId val="74155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788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D-4474-983A-653DA998E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D-4474-983A-653DA998E2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D-4474-983A-653DA998E2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D-4474-983A-653DA998E2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D-4474-983A-653DA998E2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D-4474-983A-653DA998E2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D-4474-983A-653DA998E2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7D-4474-983A-653DA998E2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7D-4474-983A-653DA998E2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7D-4474-983A-653DA998E2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D-4474-983A-653DA998E27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1.6588603126848421E-2</c:v>
              </c:pt>
              <c:pt idx="1">
                <c:v>3.4140061047859861E-2</c:v>
              </c:pt>
              <c:pt idx="2">
                <c:v>5.1974690574786861E-2</c:v>
              </c:pt>
              <c:pt idx="3">
                <c:v>6.1442030786158702E-2</c:v>
              </c:pt>
              <c:pt idx="4">
                <c:v>7.7063439517779428E-2</c:v>
              </c:pt>
              <c:pt idx="5">
                <c:v>8.6737282963357559E-2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7.9861239320340963E-2</c:v>
              </c:pt>
              <c:pt idx="9">
                <c:v>7.6707693825816339E-2</c:v>
              </c:pt>
              <c:pt idx="10">
                <c:v>6.6245543373948737E-2</c:v>
              </c:pt>
              <c:pt idx="11">
                <c:v>5.0222876857871447E-2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7D-4474-983A-653DA998E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334627"/>
        <c:axId val="19815037"/>
      </c:lineChart>
      <c:catAx>
        <c:axId val="223346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15037"/>
        <c:crosses val="autoZero"/>
        <c:auto val="1"/>
        <c:lblAlgn val="ctr"/>
        <c:lblOffset val="100"/>
        <c:noMultiLvlLbl val="0"/>
      </c:catAx>
      <c:valAx>
        <c:axId val="19815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346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D-427D-A07B-A31BCDD7F1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D-427D-A07B-A31BCDD7F1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D-427D-A07B-A31BCDD7F1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D-427D-A07B-A31BCDD7F1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D-427D-A07B-A31BCDD7F1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D-427D-A07B-A31BCDD7F1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D-427D-A07B-A31BCDD7F1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D-427D-A07B-A31BCDD7F1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AD-427D-A07B-A31BCDD7F1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AD-427D-A07B-A31BCDD7F18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AD-427D-A07B-A31BCDD7F18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0.10629421281402281</c:v>
              </c:pt>
              <c:pt idx="10">
                <c:v>9.6474125171742378E-2</c:v>
              </c:pt>
              <c:pt idx="11">
                <c:v>8.1060256704749492E-2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FAD-427D-A07B-A31BCDD7F1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672106"/>
        <c:axId val="17552149"/>
      </c:lineChart>
      <c:catAx>
        <c:axId val="636721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2149"/>
        <c:crosses val="autoZero"/>
        <c:auto val="1"/>
        <c:lblAlgn val="ctr"/>
        <c:lblOffset val="100"/>
        <c:noMultiLvlLbl val="0"/>
      </c:catAx>
      <c:valAx>
        <c:axId val="175521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721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12630568</c:v>
                </c:pt>
                <c:pt idx="5">
                  <c:v>390761</c:v>
                </c:pt>
                <c:pt idx="6">
                  <c:v>63732</c:v>
                </c:pt>
                <c:pt idx="7">
                  <c:v>9260237</c:v>
                </c:pt>
                <c:pt idx="8">
                  <c:v>1133105</c:v>
                </c:pt>
                <c:pt idx="9">
                  <c:v>138022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839919</c:v>
                </c:pt>
                <c:pt idx="17">
                  <c:v>107202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1251710</c:v>
                </c:pt>
                <c:pt idx="22">
                  <c:v>345258</c:v>
                </c:pt>
                <c:pt idx="23">
                  <c:v>269682</c:v>
                </c:pt>
                <c:pt idx="24">
                  <c:v>35928</c:v>
                </c:pt>
                <c:pt idx="25">
                  <c:v>13837023</c:v>
                </c:pt>
                <c:pt idx="26">
                  <c:v>675030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983026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87179"/>
        <c:axId val="7512063"/>
      </c:barChart>
      <c:catAx>
        <c:axId val="469871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2063"/>
        <c:crosses val="autoZero"/>
        <c:auto val="1"/>
        <c:lblAlgn val="ctr"/>
        <c:lblOffset val="100"/>
        <c:noMultiLvlLbl val="0"/>
      </c:catAx>
      <c:valAx>
        <c:axId val="7512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871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2408.0030000000002</c:v>
                </c:pt>
                <c:pt idx="6">
                  <c:v>365.24400000000003</c:v>
                </c:pt>
                <c:pt idx="7">
                  <c:v>342.49299999999999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52.109000000000002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56.039000000000001</c:v>
                </c:pt>
                <c:pt idx="16">
                  <c:v>3.8639999999999999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327.755</c:v>
                </c:pt>
                <c:pt idx="22">
                  <c:v>932.47700000000009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341.94200000000001</c:v>
                </c:pt>
                <c:pt idx="26">
                  <c:v>6625.9680000000017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481.94699999999989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67.715000000000018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61.521999999999998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537.30499999999995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14736"/>
        <c:axId val="64469390"/>
      </c:barChart>
      <c:catAx>
        <c:axId val="11914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469390"/>
        <c:crosses val="autoZero"/>
        <c:auto val="1"/>
        <c:lblAlgn val="ctr"/>
        <c:lblOffset val="100"/>
        <c:noMultiLvlLbl val="0"/>
      </c:catAx>
      <c:valAx>
        <c:axId val="644693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47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16228</c:v>
                </c:pt>
                <c:pt idx="1">
                  <c:v>2162</c:v>
                </c:pt>
                <c:pt idx="2">
                  <c:v>15068</c:v>
                </c:pt>
                <c:pt idx="3">
                  <c:v>10851</c:v>
                </c:pt>
                <c:pt idx="4">
                  <c:v>747994</c:v>
                </c:pt>
                <c:pt idx="5">
                  <c:v>25780</c:v>
                </c:pt>
                <c:pt idx="6">
                  <c:v>22064</c:v>
                </c:pt>
                <c:pt idx="7">
                  <c:v>374707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179776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9495</c:v>
                </c:pt>
                <c:pt idx="21">
                  <c:v>213419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128066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45049"/>
        <c:axId val="27108824"/>
      </c:barChart>
      <c:catAx>
        <c:axId val="86450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08824"/>
        <c:crosses val="autoZero"/>
        <c:auto val="1"/>
        <c:lblAlgn val="ctr"/>
        <c:lblOffset val="100"/>
        <c:noMultiLvlLbl val="0"/>
      </c:catAx>
      <c:valAx>
        <c:axId val="271088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0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8023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6384</c:v>
                </c:pt>
                <c:pt idx="6">
                  <c:v>62</c:v>
                </c:pt>
                <c:pt idx="7">
                  <c:v>315774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171670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165058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38536"/>
        <c:axId val="54549750"/>
      </c:barChart>
      <c:catAx>
        <c:axId val="38438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49750"/>
        <c:crosses val="autoZero"/>
        <c:auto val="1"/>
        <c:lblAlgn val="ctr"/>
        <c:lblOffset val="100"/>
        <c:noMultiLvlLbl val="0"/>
      </c:catAx>
      <c:valAx>
        <c:axId val="54549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385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16F7AA1-CB84-4322-B6E4-124FB472B8D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1CF28B1-CBDA-4AEE-942F-D71787C6A74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68A9966-F30F-46EB-846F-47F1915B34E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70DA6E7-6DE2-4F94-A21B-F4269F2EBEDA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CBCCA0A-2C0E-48A1-930F-6EB44762662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D2AC84-9CD0-4BBB-A15F-AECA5203F2B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31D3BA1-A66B-4066-856A-410E6861490B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B7F6C-E371-44B2-93A2-B9DE251B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5BF1DB-AEB3-45CE-BEB0-257C7F3CF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11B5AC-E9FB-42B6-B4FF-FED1804C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CF326C-4102-4C31-B78D-7ADE80F2A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FE3168-0306-4603-A42F-BCDAB6E4B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447D7B-2D0D-4F3E-9298-8C4E5414D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DD94D1-BB3D-4BA3-99C7-7DC939A3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FBB95E-7D8E-4098-8399-52660689A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778703-A26F-4FC1-99E3-469F7528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5B6A77-E426-4949-AC46-17317F317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80B003-384D-4951-9AB9-DF10ED7D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FB6B0C-D42F-46A4-B222-10AEFF947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C4355D-7589-41A3-B6C3-F77C41D3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3EAA4-AA79-44F8-B297-535E00833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A1BC0A-FE93-46BA-AA55-D9AC5087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CBFEFC-3533-49A8-B7DB-CEC6941C2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1D91364-6805-4C54-9219-8258B902CCD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41F7450-BC21-4355-BBC2-E7A947C117BF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5ECEE63-CC80-4DAB-B9B0-F34D50F2DD6A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C64D99-03F5-4D65-BA94-780404B9CC3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448288B-98FB-439F-907D-15A52F49837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A709642-3C82-4DA0-BC4C-8DD6A2D68A00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7805C12-48ED-4915-9FD6-05B38FCBC8F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C8A21-27D3-430A-A0CD-F0465E12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B8C79CA-C97B-4D70-9409-8996F039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05F17B-0257-444C-83EC-B6D3C58CD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FEF9C9-93E8-4BD7-98A4-16B2A64D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C923D1-4D79-4BA6-B981-55056150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9A773F-D4DD-41C0-B7F0-21125EA86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95DB11-D83C-4C19-BBA0-75C04073A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CD9CDC-7D79-4DC6-9088-EA3E71CA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DF20BC-2D54-4E39-AB6F-4D0D8F145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D26D37-6696-4652-B186-33F8C14E0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F784AE-3582-4BB8-AF31-B74E83C1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C04C0E-9543-4CD9-87C2-D14E7043F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07D796-692D-41E5-B28E-05070CDC4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6E6384-5DDD-4F0C-BBD1-5FB567518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DC7EF2-E951-4493-B75B-489806C0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EE1E96-0C74-4692-8BE1-1F9F4378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14523E7-AD18-4397-B95C-2D3572108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801C5D-8829-4412-B810-09643B64E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AB00FE-00E0-403F-AAC3-F7C701858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F1A1E4-1426-4550-95A6-2EA3BD22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9BADA06-95D4-4E8E-BF9C-00CB12915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8F400A6-2CBC-4D71-AAC2-AE95BE47953C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C7389C-7C47-479D-9FFE-7B803722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1B71B8F-B62E-4DB2-A6C4-322AA4074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AB2D51-687A-4642-8AC3-DD76A95FA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E5C884-1C82-4912-9CEE-8FE1F6EC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F1EE54-867B-42A8-A8B8-D4BF5D97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EF065E-8758-452F-B714-BCA177E78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80DB8C-1534-4F6B-A29E-DF7E1076B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F96F-BD0F-4E04-9D62-29404FA8B7EC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C3570-4202-4CE8-9C23-F248118168BA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123595</v>
      </c>
      <c r="D8" s="189">
        <v>289132</v>
      </c>
      <c r="E8" s="189">
        <v>355782</v>
      </c>
      <c r="F8" s="190">
        <v>23.051754907792979</v>
      </c>
      <c r="G8" s="6"/>
    </row>
    <row r="9" spans="1:14" ht="15.6" customHeight="1">
      <c r="A9" s="188" t="s">
        <v>8</v>
      </c>
      <c r="B9" s="189">
        <v>96700</v>
      </c>
      <c r="C9" s="189">
        <v>145270</v>
      </c>
      <c r="D9" s="189">
        <v>322269</v>
      </c>
      <c r="E9" s="189">
        <v>417332</v>
      </c>
      <c r="F9" s="190">
        <v>29.49802804489417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5603365</v>
      </c>
      <c r="D11" s="189">
        <v>17228209</v>
      </c>
      <c r="E11" s="189">
        <v>16181306</v>
      </c>
      <c r="F11" s="190">
        <v>-6.0766792415857092</v>
      </c>
    </row>
    <row r="12" spans="1:14" ht="15.6" customHeight="1">
      <c r="A12" s="188" t="s">
        <v>6</v>
      </c>
      <c r="B12" s="189">
        <v>196296</v>
      </c>
      <c r="C12" s="189">
        <v>231201</v>
      </c>
      <c r="D12" s="189">
        <v>546265</v>
      </c>
      <c r="E12" s="189">
        <v>635697</v>
      </c>
      <c r="F12" s="190">
        <v>16.371541284907511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4443677</v>
      </c>
      <c r="D14" s="189">
        <v>12465466</v>
      </c>
      <c r="E14" s="189">
        <v>12028107</v>
      </c>
      <c r="F14" s="190">
        <v>-3.5085651832029319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299510</v>
      </c>
      <c r="F17" s="190">
        <v>21.177179801510722</v>
      </c>
      <c r="G17" s="2"/>
    </row>
    <row r="18" spans="1:7" ht="15.6" customHeight="1">
      <c r="A18" s="188" t="s">
        <v>147</v>
      </c>
      <c r="B18" s="189">
        <v>42234</v>
      </c>
      <c r="C18" s="189">
        <v>47875</v>
      </c>
      <c r="D18" s="189">
        <v>137045</v>
      </c>
      <c r="E18" s="189">
        <v>146668</v>
      </c>
      <c r="F18" s="190">
        <v>7.0217811667700403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2074707</v>
      </c>
      <c r="D22" s="189">
        <v>4795248</v>
      </c>
      <c r="E22" s="189">
        <v>5457878</v>
      </c>
      <c r="F22" s="190">
        <v>13.818471953901019</v>
      </c>
    </row>
    <row r="23" spans="1:7" ht="15.6" customHeight="1">
      <c r="A23" s="188" t="s">
        <v>165</v>
      </c>
      <c r="B23" s="189">
        <v>197553</v>
      </c>
      <c r="C23" s="189">
        <v>439934</v>
      </c>
      <c r="D23" s="189">
        <v>355478</v>
      </c>
      <c r="E23" s="189">
        <v>945885</v>
      </c>
      <c r="F23" s="190">
        <v>166.08819673791339</v>
      </c>
    </row>
    <row r="24" spans="1:7" ht="15.6" customHeight="1">
      <c r="A24" s="188" t="s">
        <v>141</v>
      </c>
      <c r="B24" s="189">
        <v>89124</v>
      </c>
      <c r="C24" s="189">
        <v>92774</v>
      </c>
      <c r="D24" s="189">
        <v>260863</v>
      </c>
      <c r="E24" s="189">
        <v>265901</v>
      </c>
      <c r="F24" s="190">
        <v>1.9312819372620851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212784</v>
      </c>
      <c r="D27" s="189">
        <v>635825</v>
      </c>
      <c r="E27" s="189">
        <v>578602</v>
      </c>
      <c r="F27" s="190">
        <v>-8.9998034050249629</v>
      </c>
    </row>
    <row r="28" spans="1:7" ht="15.6" customHeight="1">
      <c r="A28" s="188" t="s">
        <v>177</v>
      </c>
      <c r="B28" s="189">
        <v>671308</v>
      </c>
      <c r="C28" s="189">
        <v>883791</v>
      </c>
      <c r="D28" s="189">
        <v>2126828</v>
      </c>
      <c r="E28" s="189">
        <v>2583307</v>
      </c>
      <c r="F28" s="190">
        <v>21.462901560445889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406989</v>
      </c>
      <c r="F30" s="190">
        <v>-3.6279036726575251</v>
      </c>
    </row>
    <row r="31" spans="1:7" ht="15.6" customHeight="1">
      <c r="A31" s="188" t="s">
        <v>180</v>
      </c>
      <c r="B31" s="189">
        <v>171611</v>
      </c>
      <c r="C31" s="189">
        <v>187098</v>
      </c>
      <c r="D31" s="189">
        <v>388729</v>
      </c>
      <c r="E31" s="189">
        <v>494771</v>
      </c>
      <c r="F31" s="190">
        <v>27.279158488304191</v>
      </c>
    </row>
    <row r="32" spans="1:7" ht="15.6" customHeight="1">
      <c r="A32" s="188" t="s">
        <v>181</v>
      </c>
      <c r="B32" s="189">
        <v>6590773</v>
      </c>
      <c r="C32" s="189">
        <v>6002681</v>
      </c>
      <c r="D32" s="189">
        <v>17674388</v>
      </c>
      <c r="E32" s="189">
        <v>17678693</v>
      </c>
      <c r="F32" s="190">
        <v>2.4357279018659032E-2</v>
      </c>
    </row>
    <row r="33" spans="1:6" ht="15.6" customHeight="1">
      <c r="A33" s="188" t="s">
        <v>182</v>
      </c>
      <c r="B33" s="189">
        <v>427224</v>
      </c>
      <c r="C33" s="189">
        <v>439835</v>
      </c>
      <c r="D33" s="189">
        <v>1137208</v>
      </c>
      <c r="E33" s="189">
        <v>1133624</v>
      </c>
      <c r="F33" s="190">
        <v>-0.31515782512961721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195375</v>
      </c>
      <c r="F34" s="190">
        <v>3.5527264246947108</v>
      </c>
    </row>
    <row r="35" spans="1:6" ht="15.6" customHeight="1">
      <c r="A35" s="156" t="s">
        <v>153</v>
      </c>
      <c r="B35" s="76">
        <f>SUM(B7:B34)</f>
        <v>24441186</v>
      </c>
      <c r="C35" s="77">
        <f>SUM(C7:C34)</f>
        <v>24283769</v>
      </c>
      <c r="D35" s="76">
        <f>SUM(D7:D34)</f>
        <v>67245733</v>
      </c>
      <c r="E35" s="78">
        <f>SUM(E7:E34)</f>
        <v>68099010</v>
      </c>
      <c r="F35" s="177">
        <f>E35*100/D35-100</f>
        <v>1.2688938939813426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C24FA-DC9A-4F5D-9572-58B2BDFDC492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111135</v>
      </c>
      <c r="D8" s="189">
        <v>271546</v>
      </c>
      <c r="E8" s="189">
        <v>322020</v>
      </c>
      <c r="F8" s="190">
        <v>18.587642609355331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4328414</v>
      </c>
      <c r="D11" s="189">
        <v>14021764</v>
      </c>
      <c r="E11" s="189">
        <v>12630568</v>
      </c>
      <c r="F11" s="190">
        <v>-9.9216903094361015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390761</v>
      </c>
      <c r="F12" s="190">
        <v>1.877677228275175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3389572</v>
      </c>
      <c r="D14" s="189">
        <v>9718662</v>
      </c>
      <c r="E14" s="189">
        <v>9260237</v>
      </c>
      <c r="F14" s="190">
        <v>-4.716955893722826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298046</v>
      </c>
      <c r="F17" s="190">
        <v>24.990459415822698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3803772</v>
      </c>
      <c r="F22" s="190">
        <v>5.0819447955213226</v>
      </c>
    </row>
    <row r="23" spans="1:7" ht="15.6" customHeight="1">
      <c r="A23" s="188" t="s">
        <v>165</v>
      </c>
      <c r="B23" s="189">
        <v>144984</v>
      </c>
      <c r="C23" s="189">
        <v>402381</v>
      </c>
      <c r="D23" s="189">
        <v>179768</v>
      </c>
      <c r="E23" s="189">
        <v>839919</v>
      </c>
      <c r="F23" s="190">
        <v>367.22386631658588</v>
      </c>
    </row>
    <row r="24" spans="1:7" ht="15.6" customHeight="1">
      <c r="A24" s="188" t="s">
        <v>141</v>
      </c>
      <c r="B24" s="189">
        <v>36334</v>
      </c>
      <c r="C24" s="189">
        <v>35006</v>
      </c>
      <c r="D24" s="189">
        <v>101412</v>
      </c>
      <c r="E24" s="189">
        <v>107202</v>
      </c>
      <c r="F24" s="190">
        <v>5.7093835049106616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313691</v>
      </c>
      <c r="C28" s="189">
        <v>432774</v>
      </c>
      <c r="D28" s="189">
        <v>983026</v>
      </c>
      <c r="E28" s="189">
        <v>1251710</v>
      </c>
      <c r="F28" s="190">
        <v>27.3323391242958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269682</v>
      </c>
      <c r="F30" s="190">
        <v>3.7007129178875431</v>
      </c>
    </row>
    <row r="31" spans="1:7" ht="15.6" customHeight="1">
      <c r="A31" s="188" t="s">
        <v>180</v>
      </c>
      <c r="B31" s="189">
        <v>12484</v>
      </c>
      <c r="C31" s="189">
        <v>14222</v>
      </c>
      <c r="D31" s="189">
        <v>28665</v>
      </c>
      <c r="E31" s="189">
        <v>35928</v>
      </c>
      <c r="F31" s="190">
        <v>25.337519623233899</v>
      </c>
    </row>
    <row r="32" spans="1:7" ht="15.6" customHeight="1">
      <c r="A32" s="188" t="s">
        <v>181</v>
      </c>
      <c r="B32" s="189">
        <v>5202438</v>
      </c>
      <c r="C32" s="189">
        <v>4660846</v>
      </c>
      <c r="D32" s="189">
        <v>13849042</v>
      </c>
      <c r="E32" s="189">
        <v>13837023</v>
      </c>
      <c r="F32" s="190">
        <v>-8.6785786338140269E-2</v>
      </c>
    </row>
    <row r="33" spans="1:6" ht="15.6" customHeight="1">
      <c r="A33" s="188" t="s">
        <v>182</v>
      </c>
      <c r="B33" s="189">
        <v>245070</v>
      </c>
      <c r="C33" s="189">
        <v>240327</v>
      </c>
      <c r="D33" s="189">
        <v>614196</v>
      </c>
      <c r="E33" s="189">
        <v>675030</v>
      </c>
      <c r="F33" s="190">
        <v>9.9046558427602918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65408</v>
      </c>
      <c r="F34" s="190">
        <v>-3.3898054739080981</v>
      </c>
    </row>
    <row r="35" spans="1:6" ht="15.6" customHeight="1">
      <c r="A35" s="156" t="s">
        <v>153</v>
      </c>
      <c r="B35" s="76">
        <f>SUM(B7:B34)</f>
        <v>16973279</v>
      </c>
      <c r="C35" s="77">
        <f>SUM(C7:C34)</f>
        <v>16084460</v>
      </c>
      <c r="D35" s="178">
        <f>SUM(D7:D34)</f>
        <v>46636975</v>
      </c>
      <c r="E35" s="78">
        <f>SUM(E7:E34)</f>
        <v>46038180</v>
      </c>
      <c r="F35" s="140">
        <f>E35*100/D35-100</f>
        <v>-1.2839490554436708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FBF0-D1DB-4D5C-A9B4-390F19B60BF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4.820259234618149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481.94699999999989</v>
      </c>
      <c r="E9" s="189">
        <v>481.34399999999999</v>
      </c>
      <c r="F9" s="190">
        <v>-0.12511749217236459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</v>
      </c>
      <c r="C11" s="189">
        <v>43.901000000000003</v>
      </c>
      <c r="D11" s="189">
        <v>200.226</v>
      </c>
      <c r="E11" s="189">
        <v>243.857</v>
      </c>
      <c r="F11" s="190">
        <v>21.790876309769981</v>
      </c>
    </row>
    <row r="12" spans="1:14" ht="15.6" customHeight="1">
      <c r="A12" s="188" t="s">
        <v>6</v>
      </c>
      <c r="B12" s="189">
        <v>844.29399999999987</v>
      </c>
      <c r="C12" s="189">
        <v>891.58699999999999</v>
      </c>
      <c r="D12" s="189">
        <v>2289.0070000000001</v>
      </c>
      <c r="E12" s="189">
        <v>2408.0030000000002</v>
      </c>
      <c r="F12" s="190">
        <v>5.1985861117943131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365.24400000000003</v>
      </c>
      <c r="F13" s="190">
        <v>19.14585453691382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342.49299999999999</v>
      </c>
      <c r="F14" s="190">
        <v>-25.066402369919171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67.715000000000018</v>
      </c>
      <c r="E16" s="189">
        <v>47.124000000000002</v>
      </c>
      <c r="F16" s="190">
        <v>-30.408329026065129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9.7740000000000009</v>
      </c>
      <c r="D19" s="189">
        <v>32.573999999999998</v>
      </c>
      <c r="E19" s="189">
        <v>52.109000000000002</v>
      </c>
      <c r="F19" s="190">
        <v>59.9711426290907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7.1430000000000016</v>
      </c>
      <c r="C21" s="189">
        <v>7.2390000000000017</v>
      </c>
      <c r="D21" s="189">
        <v>27.190999999999999</v>
      </c>
      <c r="E21" s="189">
        <v>28.286000000000001</v>
      </c>
      <c r="F21" s="190">
        <v>4.0270677797800971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61.521999999999998</v>
      </c>
      <c r="E22" s="189">
        <v>56.039000000000001</v>
      </c>
      <c r="F22" s="190">
        <v>-8.9122590292903396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65.88300000000001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478.38800000000009</v>
      </c>
      <c r="F24" s="190">
        <v>-4.6762417904737532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-20.747776899638652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78.349999999999994</v>
      </c>
      <c r="D28" s="189">
        <v>537.30499999999995</v>
      </c>
      <c r="E28" s="189">
        <v>327.755</v>
      </c>
      <c r="F28" s="190">
        <v>-39.000195419733657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932.47700000000009</v>
      </c>
      <c r="F29" s="190">
        <v>-29.696113852129741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45.884999999999998</v>
      </c>
      <c r="D32" s="189">
        <v>665.49800000000005</v>
      </c>
      <c r="E32" s="189">
        <v>341.94200000000001</v>
      </c>
      <c r="F32" s="190">
        <v>-48.618628455682817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6631.1080000000011</v>
      </c>
      <c r="E33" s="189">
        <v>6625.9680000000017</v>
      </c>
      <c r="F33" s="190">
        <v>-7.7513441192635923E-2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13607.751</v>
      </c>
      <c r="D35" s="76">
        <f>SUM(D7:D34)</f>
        <v>26460.569</v>
      </c>
      <c r="E35" s="78">
        <f>SUM(E7:E34)</f>
        <v>27695.680000000004</v>
      </c>
      <c r="F35" s="140">
        <f>E35*100/D35-100</f>
        <v>4.6677416498488924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1176A-88E3-4FA9-B844-82047A775AB1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10081</v>
      </c>
      <c r="D7" s="189">
        <v>12165</v>
      </c>
      <c r="E7" s="189">
        <v>16228</v>
      </c>
      <c r="F7" s="190">
        <v>33.399095766543347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15068</v>
      </c>
      <c r="F9" s="190">
        <v>-9.4525569376840366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10991</v>
      </c>
      <c r="D12" s="189">
        <v>26007</v>
      </c>
      <c r="E12" s="189">
        <v>25780</v>
      </c>
      <c r="F12" s="190">
        <v>-0.87284192717345377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141517</v>
      </c>
      <c r="D14" s="189">
        <v>322503</v>
      </c>
      <c r="E14" s="189">
        <v>374707</v>
      </c>
      <c r="F14" s="190">
        <v>16.18713624369386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65878</v>
      </c>
      <c r="D18" s="189">
        <v>109417</v>
      </c>
      <c r="E18" s="189">
        <v>179776</v>
      </c>
      <c r="F18" s="190">
        <v>64.303536013599341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275228</v>
      </c>
      <c r="D22" s="189">
        <v>698432</v>
      </c>
      <c r="E22" s="189">
        <v>735194</v>
      </c>
      <c r="F22" s="190">
        <v>5.2635045358746453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11436</v>
      </c>
      <c r="F23" s="190">
        <v>-21.234244782698539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9495</v>
      </c>
      <c r="F27" s="190">
        <v>41.695269362781687</v>
      </c>
    </row>
    <row r="28" spans="1:7" ht="15.6" customHeight="1">
      <c r="A28" s="188" t="s">
        <v>177</v>
      </c>
      <c r="B28" s="189">
        <v>116362</v>
      </c>
      <c r="C28" s="189">
        <v>83714</v>
      </c>
      <c r="D28" s="189">
        <v>260426</v>
      </c>
      <c r="E28" s="189">
        <v>213419</v>
      </c>
      <c r="F28" s="190">
        <v>-18.050041086527461</v>
      </c>
    </row>
    <row r="29" spans="1:7" ht="15.6" customHeight="1">
      <c r="A29" s="188" t="s">
        <v>178</v>
      </c>
      <c r="B29" s="189">
        <v>3871</v>
      </c>
      <c r="C29" s="189">
        <v>5449</v>
      </c>
      <c r="D29" s="189">
        <v>13786</v>
      </c>
      <c r="E29" s="189">
        <v>13491</v>
      </c>
      <c r="F29" s="190">
        <v>-2.1398520237922578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8529</v>
      </c>
      <c r="D31" s="189">
        <v>25499</v>
      </c>
      <c r="E31" s="189">
        <v>25500</v>
      </c>
      <c r="F31" s="190">
        <v>3.9217224204861623E-3</v>
      </c>
    </row>
    <row r="32" spans="1:7" ht="15.6" customHeight="1">
      <c r="A32" s="188" t="s">
        <v>181</v>
      </c>
      <c r="B32" s="189">
        <v>49137</v>
      </c>
      <c r="C32" s="189">
        <v>46463</v>
      </c>
      <c r="D32" s="189">
        <v>155704</v>
      </c>
      <c r="E32" s="189">
        <v>128066</v>
      </c>
      <c r="F32" s="190">
        <v>-17.750346811899501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25804</v>
      </c>
      <c r="F33" s="190">
        <v>3.551506882298654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959426</v>
      </c>
      <c r="D35" s="178">
        <f>SUM(D7:D34)</f>
        <v>2770032</v>
      </c>
      <c r="E35" s="178">
        <f>SUM(E7:E34)</f>
        <v>2679451</v>
      </c>
      <c r="F35" s="140">
        <f>E35*100/D35-100</f>
        <v>-3.2700344255950853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E490-2004-404C-9260-25A261A38168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8023</v>
      </c>
      <c r="F7" s="190">
        <v>42.3527324343506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1554</v>
      </c>
      <c r="D12" s="189">
        <v>8882</v>
      </c>
      <c r="E12" s="189">
        <v>6384</v>
      </c>
      <c r="F12" s="190">
        <v>-28.124296329655479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121356</v>
      </c>
      <c r="D14" s="189">
        <v>279030</v>
      </c>
      <c r="E14" s="189">
        <v>315774</v>
      </c>
      <c r="F14" s="190">
        <v>13.168476507902369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63496</v>
      </c>
      <c r="D18" s="189">
        <v>103852</v>
      </c>
      <c r="E18" s="189">
        <v>171670</v>
      </c>
      <c r="F18" s="190">
        <v>65.302545930747613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70904</v>
      </c>
      <c r="D28" s="189">
        <v>208403</v>
      </c>
      <c r="E28" s="189">
        <v>165058</v>
      </c>
      <c r="F28" s="190">
        <v>-20.798644933134359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9990</v>
      </c>
      <c r="F31" s="190">
        <v>0.7869249394673119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810099</v>
      </c>
      <c r="D35" s="76">
        <f>SUM(D7:D34)</f>
        <v>2348673</v>
      </c>
      <c r="E35" s="78">
        <f>SUM(E7:E34)</f>
        <v>2243514</v>
      </c>
      <c r="F35" s="140">
        <f>E35*100/D35-100</f>
        <v>-4.4773793542140652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363D-707A-41BE-9EE5-B9F1202B93A5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254282</v>
      </c>
      <c r="D11" s="189">
        <v>916332</v>
      </c>
      <c r="E11" s="189">
        <v>833165</v>
      </c>
      <c r="F11" s="190">
        <v>-9.0760772296503944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178</v>
      </c>
      <c r="D28" s="189">
        <v>487</v>
      </c>
      <c r="E28" s="189">
        <v>502</v>
      </c>
      <c r="F28" s="190">
        <v>3.080082135523611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264451</v>
      </c>
      <c r="D35" s="178">
        <f>SUM(D7:D34)</f>
        <v>939137</v>
      </c>
      <c r="E35" s="178">
        <f>SUM(E7:E34)</f>
        <v>963276</v>
      </c>
      <c r="F35" s="140">
        <f>E35*100/D35-100</f>
        <v>2.5703385129113201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480D-2F69-44CE-A03F-63FB86926DAD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5017639</v>
      </c>
      <c r="D11" s="189">
        <v>15939765</v>
      </c>
      <c r="E11" s="189">
        <v>14914773</v>
      </c>
      <c r="F11" s="190">
        <v>-6.430408478418598</v>
      </c>
    </row>
    <row r="12" spans="1:14" ht="15.6" customHeight="1">
      <c r="A12" s="188" t="s">
        <v>6</v>
      </c>
      <c r="B12" s="189">
        <v>95124</v>
      </c>
      <c r="C12" s="189">
        <v>58158</v>
      </c>
      <c r="D12" s="189">
        <v>163926</v>
      </c>
      <c r="E12" s="189">
        <v>203455</v>
      </c>
      <c r="F12" s="190">
        <v>24.113929455974031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2232125</v>
      </c>
      <c r="D14" s="189">
        <v>6777785</v>
      </c>
      <c r="E14" s="189">
        <v>5861847</v>
      </c>
      <c r="F14" s="190">
        <v>-13.51382494428489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4040950</v>
      </c>
      <c r="F22" s="190">
        <v>21.21207576373402</v>
      </c>
    </row>
    <row r="23" spans="1:7" ht="15.6" customHeight="1">
      <c r="A23" s="188" t="s">
        <v>165</v>
      </c>
      <c r="B23" s="189">
        <v>135563</v>
      </c>
      <c r="C23" s="189">
        <v>377986</v>
      </c>
      <c r="D23" s="189">
        <v>157090</v>
      </c>
      <c r="E23" s="189">
        <v>787719</v>
      </c>
      <c r="F23" s="190">
        <v>401.44439493284102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38698</v>
      </c>
      <c r="C28" s="189">
        <v>146322</v>
      </c>
      <c r="D28" s="189">
        <v>162237</v>
      </c>
      <c r="E28" s="189">
        <v>419469</v>
      </c>
      <c r="F28" s="190">
        <v>158.5532276854232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142891</v>
      </c>
      <c r="D31" s="189">
        <v>219394</v>
      </c>
      <c r="E31" s="189">
        <v>442358</v>
      </c>
      <c r="F31" s="190">
        <v>101.62720949524601</v>
      </c>
    </row>
    <row r="32" spans="1:7" ht="15.6" customHeight="1">
      <c r="A32" s="188" t="s">
        <v>181</v>
      </c>
      <c r="B32" s="189">
        <v>3086390</v>
      </c>
      <c r="C32" s="189">
        <v>2463558</v>
      </c>
      <c r="D32" s="189">
        <v>8202907</v>
      </c>
      <c r="E32" s="189">
        <v>7550255</v>
      </c>
      <c r="F32" s="190">
        <v>-7.9563501085651751</v>
      </c>
    </row>
    <row r="33" spans="1:6" ht="15.6" customHeight="1">
      <c r="A33" s="188" t="s">
        <v>182</v>
      </c>
      <c r="B33" s="189">
        <v>59678</v>
      </c>
      <c r="C33" s="189">
        <v>39821</v>
      </c>
      <c r="D33" s="189">
        <v>119268</v>
      </c>
      <c r="E33" s="189">
        <v>96241</v>
      </c>
      <c r="F33" s="190">
        <v>-19.306938994533329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13099811</v>
      </c>
      <c r="C35" s="77">
        <f>SUM(C7:C34)</f>
        <v>12327045</v>
      </c>
      <c r="D35" s="178">
        <f>SUM(D7:D34)</f>
        <v>36885101</v>
      </c>
      <c r="E35" s="178">
        <f>SUM(E7:E34)</f>
        <v>35196818</v>
      </c>
      <c r="F35" s="177">
        <f>E35*100/D35-100</f>
        <v>-4.5771407810432692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C572-180E-4BF4-8BE3-89E602DE2987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3832804</v>
      </c>
      <c r="D11" s="189">
        <v>12538940</v>
      </c>
      <c r="E11" s="189">
        <v>11170238</v>
      </c>
      <c r="F11" s="190">
        <v>-10.915611686474289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52821</v>
      </c>
      <c r="F12" s="190">
        <v>6.9749073455252386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1589548</v>
      </c>
      <c r="D14" s="189">
        <v>5357472</v>
      </c>
      <c r="E14" s="189">
        <v>4265558</v>
      </c>
      <c r="F14" s="190">
        <v>-20.381142449274581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2698362</v>
      </c>
      <c r="F22" s="190">
        <v>6.4679058899471613</v>
      </c>
    </row>
    <row r="23" spans="1:7" ht="15.6" customHeight="1">
      <c r="A23" s="188" t="s">
        <v>165</v>
      </c>
      <c r="B23" s="189">
        <v>120459</v>
      </c>
      <c r="C23" s="189">
        <v>375486</v>
      </c>
      <c r="D23" s="189">
        <v>120465</v>
      </c>
      <c r="E23" s="189">
        <v>775134</v>
      </c>
      <c r="F23" s="190">
        <v>543.4516249533059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145402</v>
      </c>
      <c r="D28" s="189">
        <v>153192</v>
      </c>
      <c r="E28" s="189">
        <v>414601</v>
      </c>
      <c r="F28" s="190">
        <v>170.64141730638681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2416921</v>
      </c>
      <c r="D32" s="189">
        <v>8100036</v>
      </c>
      <c r="E32" s="189">
        <v>7413764</v>
      </c>
      <c r="F32" s="190">
        <v>-8.4724561717997346</v>
      </c>
    </row>
    <row r="33" spans="1:6" ht="15.6" customHeight="1">
      <c r="A33" s="188" t="s">
        <v>182</v>
      </c>
      <c r="B33" s="189">
        <v>36928</v>
      </c>
      <c r="C33" s="189">
        <v>24865</v>
      </c>
      <c r="D33" s="189">
        <v>63153</v>
      </c>
      <c r="E33" s="189">
        <v>62844</v>
      </c>
      <c r="F33" s="190">
        <v>-0.48928791981379038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9413105</v>
      </c>
      <c r="D35" s="76">
        <f>SUM(D7:D34)</f>
        <v>29044180</v>
      </c>
      <c r="E35" s="78">
        <f>SUM(E7:E34)</f>
        <v>27008785</v>
      </c>
      <c r="F35" s="140">
        <f>E35*100/D35-100</f>
        <v>-7.0079272336144385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53C57-C434-4FEE-9B4D-DE2C15016A0C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6674</v>
      </c>
      <c r="D8" s="189">
        <v>7525</v>
      </c>
      <c r="E8" s="189">
        <v>19134</v>
      </c>
      <c r="F8" s="190">
        <v>154.2724252491694</v>
      </c>
      <c r="G8" s="6"/>
    </row>
    <row r="9" spans="1:14" ht="15.6" customHeight="1">
      <c r="A9" s="188" t="s">
        <v>8</v>
      </c>
      <c r="B9" s="189">
        <v>66748</v>
      </c>
      <c r="C9" s="189">
        <v>87415</v>
      </c>
      <c r="D9" s="189">
        <v>192662</v>
      </c>
      <c r="E9" s="189">
        <v>252722</v>
      </c>
      <c r="F9" s="190">
        <v>31.173765454526571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1265922</v>
      </c>
      <c r="D11" s="189">
        <v>3218214</v>
      </c>
      <c r="E11" s="189">
        <v>3520396</v>
      </c>
      <c r="F11" s="190">
        <v>9.3897422607694807</v>
      </c>
    </row>
    <row r="12" spans="1:14" ht="15.6" customHeight="1">
      <c r="A12" s="188" t="s">
        <v>6</v>
      </c>
      <c r="B12" s="189">
        <v>71437</v>
      </c>
      <c r="C12" s="189">
        <v>80512</v>
      </c>
      <c r="D12" s="189">
        <v>205129</v>
      </c>
      <c r="E12" s="189">
        <v>245717</v>
      </c>
      <c r="F12" s="190">
        <v>19.786573327028361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3502785</v>
      </c>
      <c r="F13" s="190">
        <v>7.7057874120704923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108600</v>
      </c>
      <c r="F23" s="190">
        <v>-35.832668616502701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369596</v>
      </c>
      <c r="C28" s="189">
        <v>382782</v>
      </c>
      <c r="D28" s="189">
        <v>1174909</v>
      </c>
      <c r="E28" s="189">
        <v>1188399</v>
      </c>
      <c r="F28" s="190">
        <v>1.1481740287971289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1206011</v>
      </c>
      <c r="D32" s="189">
        <v>3331539</v>
      </c>
      <c r="E32" s="189">
        <v>3371469</v>
      </c>
      <c r="F32" s="190">
        <v>1.1985451768687061</v>
      </c>
    </row>
    <row r="33" spans="1:6" ht="15.6" customHeight="1">
      <c r="A33" s="188" t="s">
        <v>182</v>
      </c>
      <c r="B33" s="189">
        <v>138469</v>
      </c>
      <c r="C33" s="189">
        <v>140248</v>
      </c>
      <c r="D33" s="189">
        <v>432769</v>
      </c>
      <c r="E33" s="189">
        <v>338572</v>
      </c>
      <c r="F33" s="190">
        <v>-21.766115410299719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6157960</v>
      </c>
      <c r="C35" s="77">
        <f>SUM(C7:C34)</f>
        <v>6650204</v>
      </c>
      <c r="D35" s="76">
        <f>SUM(D7:D34)</f>
        <v>17699940</v>
      </c>
      <c r="E35" s="78">
        <f>SUM(E7:E34)</f>
        <v>18425082</v>
      </c>
      <c r="F35" s="140">
        <f>E35*100/D35-100</f>
        <v>4.0968613452926945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7AD0-8BFF-485F-AF7E-F073E8121799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52860</v>
      </c>
      <c r="D11" s="189">
        <v>136075</v>
      </c>
      <c r="E11" s="189">
        <v>145998</v>
      </c>
      <c r="F11" s="190">
        <v>7.292302039316553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8765</v>
      </c>
      <c r="F12" s="190">
        <v>32.562008469449488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5550</v>
      </c>
      <c r="F23" s="190">
        <v>-27.75318927362666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45659</v>
      </c>
      <c r="D32" s="189">
        <v>122320</v>
      </c>
      <c r="E32" s="189">
        <v>126396</v>
      </c>
      <c r="F32" s="190">
        <v>3.3322432962720678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280615</v>
      </c>
      <c r="D35" s="178">
        <f>SUM(D7:D34)</f>
        <v>755394</v>
      </c>
      <c r="E35" s="178">
        <f>SUM(E7:E34)</f>
        <v>779042</v>
      </c>
      <c r="F35" s="140">
        <f>E35*100/D35-100</f>
        <v>3.1305517385629287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45E8-2DF5-44C0-BABF-264136ABB8AB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">
      <c r="H2" s="261"/>
      <c r="I2" s="261"/>
      <c r="J2" s="261"/>
      <c r="K2" s="261"/>
      <c r="L2" s="261"/>
      <c r="M2" s="261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5935E-F561-432E-9504-285B6DAF553C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360925</v>
      </c>
      <c r="D11" s="189">
        <v>1173914</v>
      </c>
      <c r="E11" s="189">
        <v>1052714</v>
      </c>
      <c r="F11" s="190">
        <v>-10.324436031941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52275</v>
      </c>
      <c r="F12" s="190">
        <v>0.63964653392436321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339865</v>
      </c>
      <c r="D14" s="189">
        <v>952547.75</v>
      </c>
      <c r="E14" s="189">
        <v>938976</v>
      </c>
      <c r="F14" s="190">
        <v>-1.4247842168542211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23384</v>
      </c>
      <c r="F17" s="190">
        <v>36.658631017605387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354357</v>
      </c>
      <c r="F22" s="190">
        <v>7.519707258460925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49662</v>
      </c>
      <c r="D28" s="189">
        <v>117354</v>
      </c>
      <c r="E28" s="189">
        <v>143507</v>
      </c>
      <c r="F28" s="190">
        <v>22.285563338275651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429684</v>
      </c>
      <c r="D32" s="189">
        <v>1252088</v>
      </c>
      <c r="E32" s="189">
        <v>1294748</v>
      </c>
      <c r="F32" s="190">
        <v>3.4071087655180752</v>
      </c>
    </row>
    <row r="33" spans="1:6" ht="15.6" customHeight="1">
      <c r="A33" s="188" t="s">
        <v>182</v>
      </c>
      <c r="B33" s="189">
        <v>22605</v>
      </c>
      <c r="C33" s="189">
        <v>26094</v>
      </c>
      <c r="D33" s="189">
        <v>59958</v>
      </c>
      <c r="E33" s="189">
        <v>68704</v>
      </c>
      <c r="F33" s="190">
        <v>14.586877480903301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1503380</v>
      </c>
      <c r="D35" s="76">
        <f>SUM(D7:D34)</f>
        <v>4301515.25</v>
      </c>
      <c r="E35" s="178">
        <f>SUM(E7:E34)</f>
        <v>4336817.25</v>
      </c>
      <c r="F35" s="140">
        <f>E35*100/D35-100</f>
        <v>0.82068754725442261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FFFDF-790F-4424-AC0A-ECA46856DD7B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312079</v>
      </c>
      <c r="D11" s="189">
        <v>995926</v>
      </c>
      <c r="E11" s="189">
        <v>908965</v>
      </c>
      <c r="F11" s="190">
        <v>-8.7316728351303254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144743.5</v>
      </c>
      <c r="D14" s="189">
        <v>451732.5</v>
      </c>
      <c r="E14" s="189">
        <v>388421.5</v>
      </c>
      <c r="F14" s="190">
        <v>-14.015152772935309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207218</v>
      </c>
      <c r="F22" s="190">
        <v>12.577485372174269</v>
      </c>
    </row>
    <row r="23" spans="1:7" ht="15.6" customHeight="1">
      <c r="A23" s="188" t="s">
        <v>165</v>
      </c>
      <c r="B23" s="189">
        <v>11449</v>
      </c>
      <c r="C23" s="189">
        <v>32396.25</v>
      </c>
      <c r="D23" s="189">
        <v>11452</v>
      </c>
      <c r="E23" s="189">
        <v>69631.5</v>
      </c>
      <c r="F23" s="190">
        <v>508.02916521131681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32841</v>
      </c>
      <c r="F28" s="190">
        <v>296.19978284473399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193394</v>
      </c>
      <c r="D32" s="189">
        <v>636631</v>
      </c>
      <c r="E32" s="189">
        <v>597627</v>
      </c>
      <c r="F32" s="190">
        <v>-6.1266259418721347</v>
      </c>
    </row>
    <row r="33" spans="1:6" ht="15.6" customHeight="1">
      <c r="A33" s="188" t="s">
        <v>182</v>
      </c>
      <c r="B33" s="189">
        <v>3820</v>
      </c>
      <c r="C33" s="189">
        <v>2251</v>
      </c>
      <c r="D33" s="189">
        <v>7526</v>
      </c>
      <c r="E33" s="189">
        <v>5004</v>
      </c>
      <c r="F33" s="190">
        <v>-33.51049694392772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772471</v>
      </c>
      <c r="D35" s="178">
        <f>SUM(D7:D34)</f>
        <v>2310704.75</v>
      </c>
      <c r="E35" s="78">
        <f>SUM(E7:E34)</f>
        <v>2227902.25</v>
      </c>
      <c r="F35" s="140">
        <f>E35*100/D35-100</f>
        <v>-3.5834305529514268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3947-B1BC-4127-9723-05A1D2824CBB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40921.25</v>
      </c>
      <c r="F12" s="190">
        <v>2.8941231196685919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54846</v>
      </c>
      <c r="F14" s="190">
        <v>0.18952454457023291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126614</v>
      </c>
      <c r="F22" s="190">
        <v>0.37895604744085182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32809</v>
      </c>
      <c r="D28" s="189">
        <v>95833</v>
      </c>
      <c r="E28" s="189">
        <v>95757</v>
      </c>
      <c r="F28" s="190">
        <v>-7.9304623668249974E-2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17411</v>
      </c>
      <c r="D32" s="189">
        <v>48908</v>
      </c>
      <c r="E32" s="189">
        <v>51318</v>
      </c>
      <c r="F32" s="190">
        <v>4.9276192034023012</v>
      </c>
    </row>
    <row r="33" spans="1:6" ht="15.6" customHeight="1">
      <c r="A33" s="188" t="s">
        <v>182</v>
      </c>
      <c r="B33" s="189">
        <v>778</v>
      </c>
      <c r="C33" s="189">
        <v>1120</v>
      </c>
      <c r="D33" s="189">
        <v>3713</v>
      </c>
      <c r="E33" s="189">
        <v>3087</v>
      </c>
      <c r="F33" s="190">
        <v>-16.85968219768381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177532.25</v>
      </c>
      <c r="D35" s="76">
        <f>SUM(D7:D34)</f>
        <v>511916.75</v>
      </c>
      <c r="E35" s="178">
        <f>SUM(E7:E34)</f>
        <v>520984</v>
      </c>
      <c r="F35" s="177">
        <f>E35*100/D35-100</f>
        <v>1.7712352643276432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E6882-F90A-47D9-80F5-16E289E52607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48846</v>
      </c>
      <c r="D11" s="189">
        <v>177988</v>
      </c>
      <c r="E11" s="189">
        <v>143749</v>
      </c>
      <c r="F11" s="190">
        <v>-19.23669011394027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176094.5</v>
      </c>
      <c r="D14" s="189">
        <v>446073</v>
      </c>
      <c r="E14" s="189">
        <v>495708.5</v>
      </c>
      <c r="F14" s="190">
        <v>11.12721460388771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18610.5</v>
      </c>
      <c r="F17" s="190">
        <v>22.85374789583128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20525</v>
      </c>
      <c r="F22" s="190">
        <v>5.957358938619592</v>
      </c>
    </row>
    <row r="23" spans="1:7" ht="15.6" customHeight="1">
      <c r="A23" s="188" t="s">
        <v>165</v>
      </c>
      <c r="B23" s="189">
        <v>1779</v>
      </c>
      <c r="C23" s="189">
        <v>1948</v>
      </c>
      <c r="D23" s="189">
        <v>4230</v>
      </c>
      <c r="E23" s="189">
        <v>4705.5</v>
      </c>
      <c r="F23" s="190">
        <v>11.24113475177305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14909</v>
      </c>
      <c r="F28" s="190">
        <v>12.67382103990326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218879</v>
      </c>
      <c r="D32" s="189">
        <v>566549</v>
      </c>
      <c r="E32" s="189">
        <v>645803</v>
      </c>
      <c r="F32" s="190">
        <v>13.98890475492853</v>
      </c>
    </row>
    <row r="33" spans="1:6" ht="15.6" customHeight="1">
      <c r="A33" s="188" t="s">
        <v>182</v>
      </c>
      <c r="B33" s="189">
        <v>18007</v>
      </c>
      <c r="C33" s="189">
        <v>22723</v>
      </c>
      <c r="D33" s="189">
        <v>48719</v>
      </c>
      <c r="E33" s="189">
        <v>60613</v>
      </c>
      <c r="F33" s="190">
        <v>24.413473182947101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553376.75</v>
      </c>
      <c r="D35" s="178">
        <f>SUM(D7:D34)</f>
        <v>1478893.75</v>
      </c>
      <c r="E35" s="178">
        <f>SUM(E7:E34)</f>
        <v>1587931</v>
      </c>
      <c r="F35" s="140">
        <f>E35*100/D35-100</f>
        <v>7.372892744999433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4830A-D060-482E-9521-A47B843BF1DF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2139</v>
      </c>
      <c r="D11" s="189">
        <v>6948</v>
      </c>
      <c r="E11" s="189">
        <v>6793</v>
      </c>
      <c r="F11" s="190">
        <v>-2.2308578008059921</v>
      </c>
    </row>
    <row r="12" spans="1:14" ht="15.6" customHeight="1">
      <c r="A12" s="188" t="s">
        <v>6</v>
      </c>
      <c r="B12" s="189">
        <v>96</v>
      </c>
      <c r="C12" s="189">
        <v>112</v>
      </c>
      <c r="D12" s="189">
        <v>323</v>
      </c>
      <c r="E12" s="189">
        <v>356</v>
      </c>
      <c r="F12" s="190">
        <v>10.21671826625386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42</v>
      </c>
      <c r="D24" s="189">
        <v>112</v>
      </c>
      <c r="E24" s="189">
        <v>117</v>
      </c>
      <c r="F24" s="190">
        <v>4.4642857142857082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575</v>
      </c>
      <c r="D32" s="189">
        <v>1794</v>
      </c>
      <c r="E32" s="189">
        <v>1671</v>
      </c>
      <c r="F32" s="190">
        <v>-6.8561872909698991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12365</v>
      </c>
      <c r="D35" s="178">
        <f>SUM(D7:D34)</f>
        <v>35951</v>
      </c>
      <c r="E35" s="78">
        <f>SUM(E7:E34)</f>
        <v>36021</v>
      </c>
      <c r="F35" s="140">
        <f>E35*100/D35-100</f>
        <v>0.19470946566158887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80A5-9DEC-4E32-A4F7-5F431638DABB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5280548</v>
      </c>
      <c r="F7" s="190">
        <v>15.16470114590072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43222958</v>
      </c>
      <c r="D11" s="189">
        <v>134593302</v>
      </c>
      <c r="E11" s="189">
        <v>129397471</v>
      </c>
      <c r="F11" s="190">
        <v>-3.8603934391920949</v>
      </c>
    </row>
    <row r="12" spans="1:14" ht="15.6" customHeight="1">
      <c r="A12" s="188" t="s">
        <v>6</v>
      </c>
      <c r="B12" s="189">
        <v>1819668</v>
      </c>
      <c r="C12" s="189">
        <v>2247038</v>
      </c>
      <c r="D12" s="189">
        <v>6022778</v>
      </c>
      <c r="E12" s="189">
        <v>5780106</v>
      </c>
      <c r="F12" s="190">
        <v>-4.0292370065773611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5433950</v>
      </c>
      <c r="D18" s="189">
        <v>15517643</v>
      </c>
      <c r="E18" s="189">
        <v>17547725</v>
      </c>
      <c r="F18" s="190">
        <v>13.082412064770409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34290636</v>
      </c>
      <c r="D22" s="189">
        <v>80077794</v>
      </c>
      <c r="E22" s="189">
        <v>95374266</v>
      </c>
      <c r="F22" s="190">
        <v>19.102014723332658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269160</v>
      </c>
      <c r="D24" s="189">
        <v>791663</v>
      </c>
      <c r="E24" s="189">
        <v>869510</v>
      </c>
      <c r="F24" s="190">
        <v>9.8333508070984692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493221</v>
      </c>
      <c r="D30" s="189">
        <v>1255136</v>
      </c>
      <c r="E30" s="189">
        <v>1348965</v>
      </c>
      <c r="F30" s="190">
        <v>7.4756042373097387</v>
      </c>
    </row>
    <row r="31" spans="1:7" ht="15.6" customHeight="1">
      <c r="A31" s="188" t="s">
        <v>180</v>
      </c>
      <c r="B31" s="189">
        <v>3792439</v>
      </c>
      <c r="C31" s="189">
        <v>3314044</v>
      </c>
      <c r="D31" s="189">
        <v>10485298</v>
      </c>
      <c r="E31" s="189">
        <v>10114483</v>
      </c>
      <c r="F31" s="190">
        <v>-3.5365232347235178</v>
      </c>
    </row>
    <row r="32" spans="1:7" ht="15.6" customHeight="1">
      <c r="A32" s="188" t="s">
        <v>181</v>
      </c>
      <c r="B32" s="189">
        <v>24252210</v>
      </c>
      <c r="C32" s="189">
        <v>22342579</v>
      </c>
      <c r="D32" s="189">
        <v>68574942</v>
      </c>
      <c r="E32" s="189">
        <v>65048193</v>
      </c>
      <c r="F32" s="190">
        <v>-5.1429121150405024</v>
      </c>
    </row>
    <row r="33" spans="1:6" ht="15.6" customHeight="1">
      <c r="A33" s="188" t="s">
        <v>182</v>
      </c>
      <c r="B33" s="189">
        <v>3164626</v>
      </c>
      <c r="C33" s="189">
        <v>3758839</v>
      </c>
      <c r="D33" s="189">
        <v>9840999</v>
      </c>
      <c r="E33" s="189">
        <v>9942797</v>
      </c>
      <c r="F33" s="190">
        <v>1.034427500703941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217325110</v>
      </c>
      <c r="D35" s="178">
        <f>SUM(D7:D34)</f>
        <v>600267356</v>
      </c>
      <c r="E35" s="78">
        <f>SUM(E7:E34)</f>
        <v>608724802</v>
      </c>
      <c r="F35" s="140">
        <f>E35*100/D35-100</f>
        <v>1.4089465161587071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54BBE-DDE0-468A-975B-75361FFDC735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20601-BB28-4CEA-A711-09858E800D85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49924</v>
      </c>
      <c r="F12" s="190">
        <v>-27.370595594867471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1205992</v>
      </c>
      <c r="F22" s="190">
        <v>16.159357054656908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714376</v>
      </c>
      <c r="D28" s="189">
        <v>1845314</v>
      </c>
      <c r="E28" s="189">
        <v>2025291</v>
      </c>
      <c r="F28" s="190">
        <v>9.7531910558311523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1840</v>
      </c>
      <c r="D30" s="189">
        <v>2506</v>
      </c>
      <c r="E30" s="189">
        <v>2259</v>
      </c>
      <c r="F30" s="190">
        <v>-9.8563447725458957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72051</v>
      </c>
      <c r="D32" s="189">
        <v>210395</v>
      </c>
      <c r="E32" s="189">
        <v>190202</v>
      </c>
      <c r="F32" s="190">
        <v>-9.5976615413864437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2428455</v>
      </c>
      <c r="D35" s="76">
        <f>SUM(D7:D34)</f>
        <v>6550216</v>
      </c>
      <c r="E35" s="78">
        <f>SUM(E7:E34)</f>
        <v>6904076</v>
      </c>
      <c r="F35" s="140">
        <f>E35*100/D35-100</f>
        <v>5.4022645970758845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ED788-B090-4541-BEFD-BF8BA5080003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8447</v>
      </c>
      <c r="F12" s="190">
        <v>75.796045785639961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45572</v>
      </c>
      <c r="D32" s="189">
        <v>144787</v>
      </c>
      <c r="E32" s="189">
        <v>133392</v>
      </c>
      <c r="F32" s="190">
        <v>-7.8701817152092417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1517640</v>
      </c>
      <c r="D35" s="76">
        <f>SUM(D7:D34)</f>
        <v>4688153</v>
      </c>
      <c r="E35" s="78">
        <f>SUM(E7:E34)</f>
        <v>4530631</v>
      </c>
      <c r="F35" s="140">
        <f>E35*100/D35-100</f>
        <v>-3.3600012627574216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7CAB-B8A9-4C51-9D06-DACFA9D9898B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916903</v>
      </c>
      <c r="F22" s="190">
        <v>29.957252722020801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237258</v>
      </c>
      <c r="D28" s="189">
        <v>474272</v>
      </c>
      <c r="E28" s="189">
        <v>709779</v>
      </c>
      <c r="F28" s="190">
        <v>49.656526212806142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1840</v>
      </c>
      <c r="D30" s="189">
        <v>2506</v>
      </c>
      <c r="E30" s="189">
        <v>2259</v>
      </c>
      <c r="F30" s="190">
        <v>-9.8563447725458957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910815</v>
      </c>
      <c r="D35" s="76">
        <f>SUM(D7:D34)</f>
        <v>1862063</v>
      </c>
      <c r="E35" s="178">
        <f>SUM(E7:E34)</f>
        <v>2373445</v>
      </c>
      <c r="F35" s="140">
        <f>E35*100/D35-100</f>
        <v>27.463195391348194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A0F6A-7E70-4345-9350-89E8B40CB741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4" t="s">
        <v>15</v>
      </c>
      <c r="B5" s="264"/>
      <c r="C5" s="264"/>
      <c r="D5" s="262" t="s">
        <v>154</v>
      </c>
      <c r="E5" s="262"/>
      <c r="F5" s="263" t="s">
        <v>0</v>
      </c>
      <c r="G5" s="263"/>
      <c r="H5" s="262" t="s">
        <v>12</v>
      </c>
      <c r="I5" s="262"/>
      <c r="J5" s="37"/>
      <c r="K5" s="7"/>
    </row>
    <row r="6" spans="1:15" ht="15" customHeight="1">
      <c r="A6" s="264"/>
      <c r="B6" s="264"/>
      <c r="C6" s="264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6" t="s">
        <v>16</v>
      </c>
      <c r="B7" s="155" t="s">
        <v>21</v>
      </c>
      <c r="C7" s="148" t="s">
        <v>2</v>
      </c>
      <c r="D7" s="53" cm="1">
        <f t="array" ref="D7:G7">Líquidos!B35:E35</f>
        <v>15149848</v>
      </c>
      <c r="E7" s="53">
        <v>15267631</v>
      </c>
      <c r="F7" s="53">
        <v>45049601</v>
      </c>
      <c r="G7" s="53">
        <v>43084945</v>
      </c>
      <c r="H7" s="165">
        <f>G7-F7</f>
        <v>-1964656</v>
      </c>
      <c r="I7" s="142">
        <f>((G7*100/F7)-100)</f>
        <v>-4.3610952292341096</v>
      </c>
      <c r="J7" s="171"/>
      <c r="K7" s="13"/>
    </row>
    <row r="8" spans="1:15" ht="15" customHeight="1">
      <c r="A8" s="266"/>
      <c r="B8" s="42" t="s">
        <v>22</v>
      </c>
      <c r="C8" s="42" t="s">
        <v>2</v>
      </c>
      <c r="D8" s="53" cm="1">
        <f t="array" ref="D8:G8">Sólidos!B35:E35</f>
        <v>6618753</v>
      </c>
      <c r="E8" s="53">
        <v>7341607</v>
      </c>
      <c r="F8" s="55">
        <v>20227426</v>
      </c>
      <c r="G8" s="53">
        <v>20316872</v>
      </c>
      <c r="H8" s="47">
        <f t="shared" ref="H8:H18" si="0">G8-F8</f>
        <v>89446</v>
      </c>
      <c r="I8" s="141">
        <f>((G8*100/F8)-100)</f>
        <v>0.44220159302523143</v>
      </c>
      <c r="J8" s="37"/>
      <c r="K8" s="13"/>
    </row>
    <row r="9" spans="1:15" ht="15" customHeight="1">
      <c r="A9" s="266"/>
      <c r="B9" s="265" t="s">
        <v>23</v>
      </c>
      <c r="C9" s="43" t="s">
        <v>2</v>
      </c>
      <c r="D9" s="53" cm="1">
        <f t="array" ref="D9:G9">'Mercancía general'!B35:E35</f>
        <v>24441186</v>
      </c>
      <c r="E9" s="66">
        <v>24283769</v>
      </c>
      <c r="F9" s="53">
        <v>67245733</v>
      </c>
      <c r="G9" s="67">
        <v>68099010</v>
      </c>
      <c r="H9" s="47">
        <f t="shared" si="0"/>
        <v>853277</v>
      </c>
      <c r="I9" s="142">
        <f t="shared" ref="I9:I30" si="1">((G9*100/F9)-100)</f>
        <v>1.2688938939813426</v>
      </c>
      <c r="J9" s="37"/>
      <c r="K9" s="13"/>
    </row>
    <row r="10" spans="1:15" ht="15" customHeight="1">
      <c r="A10" s="266"/>
      <c r="B10" s="265"/>
      <c r="C10" s="36" t="s">
        <v>24</v>
      </c>
      <c r="D10" s="56" cm="1">
        <f t="array" ref="D10:G10">'Mercancías contenedores'!B35:E35</f>
        <v>16973279</v>
      </c>
      <c r="E10" s="56">
        <v>16084460</v>
      </c>
      <c r="F10" s="68">
        <v>46636975</v>
      </c>
      <c r="G10" s="56">
        <v>46038180</v>
      </c>
      <c r="H10" s="48">
        <f t="shared" si="0"/>
        <v>-598795</v>
      </c>
      <c r="I10" s="143">
        <f t="shared" si="1"/>
        <v>-1.2839490554436708</v>
      </c>
      <c r="J10" s="37"/>
      <c r="K10" s="13"/>
    </row>
    <row r="11" spans="1:15" ht="15" customHeight="1">
      <c r="A11" s="266"/>
      <c r="B11" s="265"/>
      <c r="C11" s="36" t="s">
        <v>25</v>
      </c>
      <c r="D11" s="69">
        <f>D9-D10</f>
        <v>7467907</v>
      </c>
      <c r="E11" s="69">
        <f t="shared" ref="E11:G11" si="2">E9-E10</f>
        <v>8199309</v>
      </c>
      <c r="F11" s="70">
        <f t="shared" si="2"/>
        <v>20608758</v>
      </c>
      <c r="G11" s="71">
        <f t="shared" si="2"/>
        <v>22060830</v>
      </c>
      <c r="H11" s="48">
        <f t="shared" si="0"/>
        <v>1452072</v>
      </c>
      <c r="I11" s="144">
        <f t="shared" si="1"/>
        <v>7.0458976712716037</v>
      </c>
      <c r="J11" s="37"/>
      <c r="K11" s="13"/>
    </row>
    <row r="12" spans="1:15" ht="15" customHeight="1">
      <c r="A12" s="266"/>
      <c r="B12" s="40"/>
      <c r="C12" s="41" t="s">
        <v>26</v>
      </c>
      <c r="D12" s="49">
        <f>SUM(D7,D8,D9)</f>
        <v>46209787</v>
      </c>
      <c r="E12" s="49">
        <f>SUM(E7,E8,E9)</f>
        <v>46893007</v>
      </c>
      <c r="F12" s="49">
        <f>SUM(F7,F8,F9)</f>
        <v>132522760</v>
      </c>
      <c r="G12" s="49">
        <f>SUM(G7,G8,G9)</f>
        <v>131500827</v>
      </c>
      <c r="H12" s="50">
        <f t="shared" si="0"/>
        <v>-1021933</v>
      </c>
      <c r="I12" s="145">
        <f t="shared" si="1"/>
        <v>-0.77113772758731614</v>
      </c>
      <c r="J12" s="37"/>
      <c r="K12" s="13"/>
    </row>
    <row r="13" spans="1:15" ht="15" customHeight="1">
      <c r="A13" s="267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13607.751</v>
      </c>
      <c r="F13" s="53">
        <v>26460.569</v>
      </c>
      <c r="G13" s="54">
        <v>27695.680000000004</v>
      </c>
      <c r="H13" s="53">
        <f>G13-F13</f>
        <v>1235.1110000000044</v>
      </c>
      <c r="I13" s="146">
        <f t="shared" si="1"/>
        <v>4.6677416498488924</v>
      </c>
      <c r="J13" s="38"/>
      <c r="K13" s="13"/>
    </row>
    <row r="14" spans="1:15" ht="15" customHeight="1">
      <c r="A14" s="267"/>
      <c r="B14" s="265" t="s">
        <v>28</v>
      </c>
      <c r="C14" s="43" t="s">
        <v>2</v>
      </c>
      <c r="D14" s="55" cm="1">
        <f t="array" ref="D14:G14">Avituallamiento!B35:E35</f>
        <v>908408</v>
      </c>
      <c r="E14" s="53">
        <v>959426</v>
      </c>
      <c r="F14" s="53">
        <v>2770032</v>
      </c>
      <c r="G14" s="52">
        <v>2679451</v>
      </c>
      <c r="H14" s="53">
        <f>G14-F14</f>
        <v>-90581</v>
      </c>
      <c r="I14" s="142">
        <f t="shared" si="1"/>
        <v>-3.2700344255950853</v>
      </c>
      <c r="J14" s="13"/>
      <c r="K14" s="13"/>
    </row>
    <row r="15" spans="1:15" ht="15" customHeight="1">
      <c r="A15" s="267"/>
      <c r="B15" s="265"/>
      <c r="C15" s="36" t="s">
        <v>29</v>
      </c>
      <c r="D15" s="56" cm="1">
        <f t="array" ref="D15:G15">'Avi. combustibles'!B35:E35</f>
        <v>759921</v>
      </c>
      <c r="E15" s="57">
        <v>810099</v>
      </c>
      <c r="F15" s="58">
        <v>2348673</v>
      </c>
      <c r="G15" s="58">
        <v>2243514</v>
      </c>
      <c r="H15" s="56">
        <f>G15-F15</f>
        <v>-105159</v>
      </c>
      <c r="I15" s="147">
        <f t="shared" si="1"/>
        <v>-4.4773793542140652</v>
      </c>
      <c r="J15" s="13"/>
      <c r="K15" s="13"/>
      <c r="L15" s="39"/>
      <c r="O15" s="39"/>
    </row>
    <row r="16" spans="1:15" ht="15" customHeight="1">
      <c r="A16" s="267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264451</v>
      </c>
      <c r="F16" s="51">
        <v>939137</v>
      </c>
      <c r="G16" s="52">
        <v>963276</v>
      </c>
      <c r="H16" s="53">
        <f>G16-F16</f>
        <v>24139</v>
      </c>
      <c r="I16" s="141">
        <f t="shared" si="1"/>
        <v>2.5703385129113201</v>
      </c>
      <c r="J16" s="13"/>
      <c r="K16" s="13"/>
    </row>
    <row r="17" spans="1:14" ht="15" customHeight="1">
      <c r="A17" s="267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1237484.7510000002</v>
      </c>
      <c r="F17" s="158">
        <f t="shared" si="3"/>
        <v>3735629.5690000001</v>
      </c>
      <c r="G17" s="158">
        <f t="shared" si="3"/>
        <v>3670422.68</v>
      </c>
      <c r="H17" s="159">
        <f>G17-F17</f>
        <v>-65206.888999999966</v>
      </c>
      <c r="I17" s="145">
        <f t="shared" si="1"/>
        <v>-1.7455394812461407</v>
      </c>
      <c r="J17" s="13"/>
      <c r="K17" s="13"/>
    </row>
    <row r="18" spans="1:14" ht="15" customHeight="1">
      <c r="A18" s="268" t="s">
        <v>31</v>
      </c>
      <c r="B18" s="268"/>
      <c r="C18" s="268"/>
      <c r="D18" s="153">
        <f>D12+D17</f>
        <v>47402194.138999999</v>
      </c>
      <c r="E18" s="172">
        <f>E12+E17</f>
        <v>48130491.751000002</v>
      </c>
      <c r="F18" s="172">
        <f>F12+F17</f>
        <v>136258389.56900001</v>
      </c>
      <c r="G18" s="172">
        <f>G12+G17</f>
        <v>135171249.68000001</v>
      </c>
      <c r="H18" s="174">
        <f t="shared" si="0"/>
        <v>-1087139.8889999986</v>
      </c>
      <c r="I18" s="173">
        <f t="shared" si="1"/>
        <v>-0.79785170838928821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9" t="s">
        <v>48</v>
      </c>
      <c r="B20" s="265" t="s">
        <v>32</v>
      </c>
      <c r="C20" s="42" t="s">
        <v>2</v>
      </c>
      <c r="D20" s="53" cm="1">
        <f t="array" ref="D20:G20">'Mercancías tránsito'!B35:E35</f>
        <v>13099811</v>
      </c>
      <c r="E20" s="53">
        <v>12327045</v>
      </c>
      <c r="F20" s="53">
        <v>36885101</v>
      </c>
      <c r="G20" s="53">
        <v>35196818</v>
      </c>
      <c r="H20" s="61">
        <f>G20-F20</f>
        <v>-1688283</v>
      </c>
      <c r="I20" s="62">
        <f t="shared" si="1"/>
        <v>-4.5771407810432692</v>
      </c>
      <c r="J20" s="13"/>
      <c r="K20" s="13"/>
      <c r="L20" s="13"/>
      <c r="M20" s="13"/>
    </row>
    <row r="21" spans="1:14" ht="15" customHeight="1">
      <c r="A21" s="269"/>
      <c r="B21" s="265"/>
      <c r="C21" s="35" t="s">
        <v>24</v>
      </c>
      <c r="D21" s="63" cm="1">
        <f t="array" ref="D21:G21">'Mercan. contene. tránsito'!B35:E35</f>
        <v>10448184</v>
      </c>
      <c r="E21" s="63">
        <v>9413105</v>
      </c>
      <c r="F21" s="63">
        <v>29044180</v>
      </c>
      <c r="G21" s="63">
        <v>27008785</v>
      </c>
      <c r="H21" s="64">
        <f>G21-F21</f>
        <v>-2035395</v>
      </c>
      <c r="I21" s="65">
        <f t="shared" si="1"/>
        <v>-7.0079272336144385</v>
      </c>
      <c r="J21" s="13"/>
      <c r="K21" s="13"/>
      <c r="L21" s="13"/>
      <c r="M21" s="13"/>
    </row>
    <row r="22" spans="1:14" ht="15" customHeight="1">
      <c r="A22" s="269"/>
      <c r="B22" s="265" t="s">
        <v>33</v>
      </c>
      <c r="C22" s="42" t="s">
        <v>34</v>
      </c>
      <c r="D22" s="53" cm="1">
        <f t="array" ref="D22:G22">'Ro-Ro'!B35:E35</f>
        <v>6157960</v>
      </c>
      <c r="E22" s="53">
        <v>6650204</v>
      </c>
      <c r="F22" s="53">
        <v>17699940</v>
      </c>
      <c r="G22" s="53">
        <v>18425082</v>
      </c>
      <c r="H22" s="61">
        <f t="shared" ref="H22:H30" si="4">G22-F22</f>
        <v>725142</v>
      </c>
      <c r="I22" s="62">
        <f t="shared" si="1"/>
        <v>4.0968613452926945</v>
      </c>
      <c r="J22" s="13"/>
      <c r="K22" s="13"/>
      <c r="L22" s="13"/>
      <c r="M22" s="13"/>
    </row>
    <row r="23" spans="1:14" ht="15" customHeight="1">
      <c r="A23" s="269"/>
      <c r="B23" s="265"/>
      <c r="C23" s="44" t="s">
        <v>35</v>
      </c>
      <c r="D23" s="63" cm="1">
        <f t="array" ref="D23:G23">'Ro-Ro UTIS'!B35:E35</f>
        <v>261095</v>
      </c>
      <c r="E23" s="63">
        <v>280615</v>
      </c>
      <c r="F23" s="63">
        <v>755394</v>
      </c>
      <c r="G23" s="63">
        <v>779042</v>
      </c>
      <c r="H23" s="64">
        <f t="shared" si="4"/>
        <v>23648</v>
      </c>
      <c r="I23" s="65">
        <f t="shared" si="1"/>
        <v>3.1305517385629287</v>
      </c>
      <c r="J23" s="13"/>
      <c r="K23" s="13"/>
      <c r="L23" s="13"/>
      <c r="M23" s="13"/>
    </row>
    <row r="24" spans="1:14" ht="15" customHeight="1">
      <c r="A24" s="269"/>
      <c r="B24" s="265" t="s">
        <v>36</v>
      </c>
      <c r="C24" s="42" t="s">
        <v>2</v>
      </c>
      <c r="D24" s="53" cm="1">
        <f t="array" ref="D24:G24">TEUS!B35:E35</f>
        <v>1558968.25</v>
      </c>
      <c r="E24" s="53">
        <v>1503380</v>
      </c>
      <c r="F24" s="53">
        <v>4301515.25</v>
      </c>
      <c r="G24" s="53">
        <v>4336817.25</v>
      </c>
      <c r="H24" s="61">
        <f t="shared" si="4"/>
        <v>35302</v>
      </c>
      <c r="I24" s="62">
        <f t="shared" si="1"/>
        <v>0.82068754725442261</v>
      </c>
      <c r="J24" s="13"/>
      <c r="K24" s="13"/>
      <c r="L24" s="13"/>
      <c r="M24" s="13"/>
    </row>
    <row r="25" spans="1:14" ht="15" customHeight="1">
      <c r="A25" s="269"/>
      <c r="B25" s="265"/>
      <c r="C25" s="35" t="s">
        <v>40</v>
      </c>
      <c r="D25" s="63" cm="1">
        <f t="array" ref="D25:G25">'TEUS tránsito'!B35:E35</f>
        <v>829040.25</v>
      </c>
      <c r="E25" s="63">
        <v>772471</v>
      </c>
      <c r="F25" s="63">
        <v>2310704.75</v>
      </c>
      <c r="G25" s="63">
        <v>2227902.25</v>
      </c>
      <c r="H25" s="64">
        <f t="shared" si="4"/>
        <v>-82802.5</v>
      </c>
      <c r="I25" s="65">
        <f t="shared" si="1"/>
        <v>-3.5834305529514268</v>
      </c>
      <c r="J25" s="13"/>
      <c r="K25" s="13"/>
      <c r="L25" s="13"/>
      <c r="M25" s="13"/>
    </row>
    <row r="26" spans="1:14" ht="15" customHeight="1">
      <c r="A26" s="269"/>
      <c r="B26" s="265"/>
      <c r="C26" s="35" t="s">
        <v>171</v>
      </c>
      <c r="D26" s="63" cm="1">
        <f t="array" ref="D26:G26">'TEUS nacional'!B35:E35</f>
        <v>182772</v>
      </c>
      <c r="E26" s="63">
        <v>177532.25</v>
      </c>
      <c r="F26" s="63">
        <v>511916.75</v>
      </c>
      <c r="G26" s="63">
        <v>520984</v>
      </c>
      <c r="H26" s="64">
        <f t="shared" si="4"/>
        <v>9067.25</v>
      </c>
      <c r="I26" s="65">
        <f t="shared" si="1"/>
        <v>1.7712352643276432</v>
      </c>
      <c r="J26" s="13"/>
      <c r="K26" s="13"/>
      <c r="L26" s="13"/>
      <c r="M26" s="13"/>
    </row>
    <row r="27" spans="1:14" ht="15" customHeight="1">
      <c r="A27" s="269"/>
      <c r="B27" s="265"/>
      <c r="C27" s="35" t="s">
        <v>170</v>
      </c>
      <c r="D27" s="63" cm="1">
        <f t="array" ref="D27:G27">'TEUS exterior'!B35:E35</f>
        <v>547156</v>
      </c>
      <c r="E27" s="63">
        <v>553376.75</v>
      </c>
      <c r="F27" s="63">
        <v>1478893.75</v>
      </c>
      <c r="G27" s="63">
        <v>1587931</v>
      </c>
      <c r="H27" s="64">
        <f t="shared" si="4"/>
        <v>109037.25</v>
      </c>
      <c r="I27" s="65">
        <f t="shared" si="1"/>
        <v>7.372892744999433</v>
      </c>
      <c r="J27" s="13"/>
      <c r="K27" s="13"/>
      <c r="L27" s="13"/>
      <c r="M27" s="13"/>
    </row>
    <row r="28" spans="1:14" ht="15" customHeight="1">
      <c r="A28" s="269"/>
      <c r="B28" s="265" t="s">
        <v>37</v>
      </c>
      <c r="C28" s="42" t="s">
        <v>41</v>
      </c>
      <c r="D28" s="53" cm="1">
        <f t="array" ref="D28:G28">'Buques número'!B35:E35</f>
        <v>12210</v>
      </c>
      <c r="E28" s="53">
        <v>12365</v>
      </c>
      <c r="F28" s="53">
        <v>35951</v>
      </c>
      <c r="G28" s="53">
        <v>36021</v>
      </c>
      <c r="H28" s="61">
        <f t="shared" si="4"/>
        <v>70</v>
      </c>
      <c r="I28" s="62">
        <f t="shared" si="1"/>
        <v>0.19470946566158887</v>
      </c>
      <c r="J28" s="13"/>
      <c r="K28" s="13"/>
      <c r="L28" s="13"/>
      <c r="M28" s="13"/>
    </row>
    <row r="29" spans="1:14" ht="15" customHeight="1">
      <c r="A29" s="269"/>
      <c r="B29" s="265"/>
      <c r="C29" s="42" t="s">
        <v>42</v>
      </c>
      <c r="D29" s="53" cm="1">
        <f t="array" ref="D29:G29">'Buques GT'!B35:E35</f>
        <v>204911758</v>
      </c>
      <c r="E29" s="53">
        <v>217325110</v>
      </c>
      <c r="F29" s="53">
        <v>600267356</v>
      </c>
      <c r="G29" s="53">
        <v>608724802</v>
      </c>
      <c r="H29" s="61">
        <f t="shared" si="4"/>
        <v>8457446</v>
      </c>
      <c r="I29" s="62">
        <f t="shared" si="1"/>
        <v>1.4089465161587071</v>
      </c>
      <c r="J29" s="13"/>
      <c r="K29" s="13"/>
      <c r="L29" s="13"/>
      <c r="M29" s="13"/>
    </row>
    <row r="30" spans="1:14" ht="15" customHeight="1">
      <c r="A30" s="269"/>
      <c r="B30" s="265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269"/>
      <c r="B31" s="265" t="s">
        <v>38</v>
      </c>
      <c r="C31" s="42" t="s">
        <v>2</v>
      </c>
      <c r="D31" s="53" cm="1">
        <f t="array" ref="D31:G31">'Pasajeros total'!B35:E35</f>
        <v>2426523</v>
      </c>
      <c r="E31" s="53">
        <v>2428455</v>
      </c>
      <c r="F31" s="53">
        <v>6550216</v>
      </c>
      <c r="G31" s="53">
        <v>6904076</v>
      </c>
      <c r="H31" s="61">
        <f>G31-F31</f>
        <v>353860</v>
      </c>
      <c r="I31" s="62">
        <f>((G31*100/F31)-100)</f>
        <v>5.4022645970758845</v>
      </c>
      <c r="J31" s="13"/>
      <c r="K31" s="13"/>
      <c r="L31" s="13"/>
      <c r="M31" s="13"/>
    </row>
    <row r="32" spans="1:14" ht="15" customHeight="1">
      <c r="A32" s="269"/>
      <c r="B32" s="265"/>
      <c r="C32" s="35" t="s">
        <v>44</v>
      </c>
      <c r="D32" s="63" cm="1">
        <f t="array" ref="D32:G32">'Pasajeros regulares'!B35:E35</f>
        <v>1755120</v>
      </c>
      <c r="E32" s="63">
        <v>1517640</v>
      </c>
      <c r="F32" s="63">
        <v>4688153</v>
      </c>
      <c r="G32" s="63">
        <v>4530631</v>
      </c>
      <c r="H32" s="64">
        <f>G32-F32</f>
        <v>-157522</v>
      </c>
      <c r="I32" s="65">
        <f>((G32*100/F32)-100)</f>
        <v>-3.3600012627574216</v>
      </c>
      <c r="J32" s="13"/>
      <c r="K32" s="13"/>
      <c r="L32" s="13"/>
      <c r="M32" s="13"/>
    </row>
    <row r="33" spans="1:13" ht="15" customHeight="1">
      <c r="A33" s="269"/>
      <c r="B33" s="265"/>
      <c r="C33" s="35" t="s">
        <v>45</v>
      </c>
      <c r="D33" s="63" cm="1">
        <f t="array" ref="D33:G33">'Pasajeros crucero'!B35:E35</f>
        <v>671403</v>
      </c>
      <c r="E33" s="63">
        <v>910815</v>
      </c>
      <c r="F33" s="63">
        <v>1862063</v>
      </c>
      <c r="G33" s="63">
        <v>2373445</v>
      </c>
      <c r="H33" s="64">
        <f>G33-F33</f>
        <v>511382</v>
      </c>
      <c r="I33" s="65">
        <f>((G33*100/F33)-100)</f>
        <v>27.463195391348194</v>
      </c>
      <c r="J33" s="13"/>
      <c r="K33" s="13"/>
      <c r="L33" s="13"/>
      <c r="M33" s="13"/>
    </row>
    <row r="34" spans="1:13" ht="15" customHeight="1">
      <c r="A34" s="269"/>
      <c r="B34" s="265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419702</v>
      </c>
      <c r="F34" s="53">
        <v>1280415</v>
      </c>
      <c r="G34" s="53">
        <v>1269665</v>
      </c>
      <c r="H34" s="61">
        <f>G34-F34</f>
        <v>-10750</v>
      </c>
      <c r="I34" s="62">
        <f>((G34*100/F34)-100)</f>
        <v>-0.83957154516309629</v>
      </c>
      <c r="J34" s="13"/>
      <c r="K34" s="13"/>
      <c r="L34" s="13"/>
      <c r="M34" s="13"/>
    </row>
    <row r="35" spans="1:13" ht="15" customHeight="1">
      <c r="A35" s="269"/>
      <c r="B35" s="265"/>
      <c r="C35" s="42" t="s">
        <v>164</v>
      </c>
      <c r="D35" s="53" cm="1">
        <f t="array" ref="D35:G35">'Automóviles régimen mercancía'!B35:E35</f>
        <v>313482</v>
      </c>
      <c r="E35" s="53">
        <v>387705</v>
      </c>
      <c r="F35" s="53">
        <v>902842</v>
      </c>
      <c r="G35" s="53">
        <v>898751</v>
      </c>
      <c r="H35" s="61">
        <f>G35-F35</f>
        <v>-4091</v>
      </c>
      <c r="I35" s="62">
        <f>((G35*100/F35)-100)</f>
        <v>-0.45312468848369747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F9AA-CA79-4289-878B-156AF2B66E03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199109</v>
      </c>
      <c r="F13" s="190">
        <v>2.32284455955886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13127</v>
      </c>
      <c r="D32" s="189">
        <v>42520</v>
      </c>
      <c r="E32" s="189">
        <v>39119</v>
      </c>
      <c r="F32" s="190">
        <v>-7.9985888993414846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419702</v>
      </c>
      <c r="D35" s="178">
        <f>SUM(D7:D34)</f>
        <v>1280415</v>
      </c>
      <c r="E35" s="178">
        <f>SUM(E7:E34)</f>
        <v>1269665</v>
      </c>
      <c r="F35" s="140">
        <f>E35*100/D35-100</f>
        <v>-0.83957154516309629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16DC-F6C6-4CCA-9FA9-96E9D193425F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502</v>
      </c>
      <c r="D11" s="189">
        <v>1003</v>
      </c>
      <c r="E11" s="189">
        <v>1526</v>
      </c>
      <c r="F11" s="190">
        <v>52.14356929212363</v>
      </c>
    </row>
    <row r="12" spans="1:14" ht="15.6" customHeight="1">
      <c r="A12" s="188" t="s">
        <v>6</v>
      </c>
      <c r="B12" s="189">
        <v>1285</v>
      </c>
      <c r="C12" s="189">
        <v>1808</v>
      </c>
      <c r="D12" s="189">
        <v>4268</v>
      </c>
      <c r="E12" s="189">
        <v>7105</v>
      </c>
      <c r="F12" s="190">
        <v>66.471415182755379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58418</v>
      </c>
      <c r="D22" s="189">
        <v>86422</v>
      </c>
      <c r="E22" s="189">
        <v>129599</v>
      </c>
      <c r="F22" s="190">
        <v>49.960658165744832</v>
      </c>
    </row>
    <row r="23" spans="1:7" ht="15.6" customHeight="1">
      <c r="A23" s="188" t="s">
        <v>165</v>
      </c>
      <c r="B23" s="189">
        <v>15865</v>
      </c>
      <c r="C23" s="189">
        <v>21113</v>
      </c>
      <c r="D23" s="189">
        <v>31020</v>
      </c>
      <c r="E23" s="189">
        <v>37232</v>
      </c>
      <c r="F23" s="190">
        <v>20.025789813023849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43032</v>
      </c>
      <c r="D32" s="189">
        <v>130425</v>
      </c>
      <c r="E32" s="189">
        <v>116216</v>
      </c>
      <c r="F32" s="190">
        <v>-10.89438374544757</v>
      </c>
    </row>
    <row r="33" spans="1:6" ht="15.6" customHeight="1">
      <c r="A33" s="188" t="s">
        <v>182</v>
      </c>
      <c r="B33" s="189">
        <v>50987</v>
      </c>
      <c r="C33" s="189">
        <v>69055</v>
      </c>
      <c r="D33" s="189">
        <v>173062</v>
      </c>
      <c r="E33" s="189">
        <v>162621</v>
      </c>
      <c r="F33" s="190">
        <v>-6.0330979648911978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387705</v>
      </c>
      <c r="D35" s="76">
        <f>SUM(D7:D34)</f>
        <v>902842</v>
      </c>
      <c r="E35" s="78">
        <f>SUM(E7:E34)</f>
        <v>898751</v>
      </c>
      <c r="F35" s="140">
        <f>E35*100/D35-100</f>
        <v>-0.45312468848369747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0B249-C311-43D8-B45D-084AB6729ED5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B7EE3-A30E-4F13-9CB2-B8A034A3709E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679416</v>
      </c>
      <c r="C7" s="214">
        <v>733265</v>
      </c>
      <c r="D7" s="214">
        <v>2188512</v>
      </c>
      <c r="E7" s="214">
        <v>2048223</v>
      </c>
      <c r="F7" s="215">
        <v>-6.4102458656840753</v>
      </c>
      <c r="G7" s="6"/>
    </row>
    <row r="8" spans="1:27" s="33" customFormat="1" ht="15.6" customHeight="1">
      <c r="A8" s="213" t="s">
        <v>11</v>
      </c>
      <c r="B8" s="214">
        <v>149842</v>
      </c>
      <c r="C8" s="214">
        <v>73449</v>
      </c>
      <c r="D8" s="214">
        <v>252927</v>
      </c>
      <c r="E8" s="214">
        <v>198619</v>
      </c>
      <c r="F8" s="215">
        <v>-21.471808071103521</v>
      </c>
      <c r="G8" s="216"/>
    </row>
    <row r="9" spans="1:27" ht="15.6" customHeight="1">
      <c r="A9" s="213" t="s">
        <v>8</v>
      </c>
      <c r="B9" s="214">
        <v>58804</v>
      </c>
      <c r="C9" s="214">
        <v>73558</v>
      </c>
      <c r="D9" s="214">
        <v>219468</v>
      </c>
      <c r="E9" s="214">
        <v>220893</v>
      </c>
      <c r="F9" s="215">
        <v>0.64929739187489588</v>
      </c>
      <c r="G9" s="6"/>
    </row>
    <row r="10" spans="1:27" ht="15.6" customHeight="1">
      <c r="A10" s="213" t="s">
        <v>10</v>
      </c>
      <c r="B10" s="214">
        <v>160798</v>
      </c>
      <c r="C10" s="214">
        <v>206746</v>
      </c>
      <c r="D10" s="214">
        <v>501709</v>
      </c>
      <c r="E10" s="214">
        <v>483076</v>
      </c>
      <c r="F10" s="215">
        <v>-3.713905869737232</v>
      </c>
    </row>
    <row r="11" spans="1:27" ht="15.6" customHeight="1">
      <c r="A11" s="213" t="s">
        <v>9</v>
      </c>
      <c r="B11" s="214">
        <v>1635521</v>
      </c>
      <c r="C11" s="214">
        <v>1590078</v>
      </c>
      <c r="D11" s="214">
        <v>4782877</v>
      </c>
      <c r="E11" s="214">
        <v>4443437</v>
      </c>
      <c r="F11" s="215">
        <v>-7.0969836773975183</v>
      </c>
    </row>
    <row r="12" spans="1:27" ht="15.6" customHeight="1">
      <c r="A12" s="213" t="s">
        <v>6</v>
      </c>
      <c r="B12" s="214">
        <v>98570</v>
      </c>
      <c r="C12" s="214">
        <v>69157</v>
      </c>
      <c r="D12" s="214">
        <v>318743</v>
      </c>
      <c r="E12" s="214">
        <v>256241</v>
      </c>
      <c r="F12" s="215">
        <v>-19.60890121508551</v>
      </c>
    </row>
    <row r="13" spans="1:27" ht="15.6" customHeight="1">
      <c r="A13" s="213" t="s">
        <v>175</v>
      </c>
      <c r="B13" s="214">
        <v>32467</v>
      </c>
      <c r="C13" s="214">
        <v>31672</v>
      </c>
      <c r="D13" s="214">
        <v>117859</v>
      </c>
      <c r="E13" s="214">
        <v>53019</v>
      </c>
      <c r="F13" s="215">
        <v>-55.01489067444998</v>
      </c>
    </row>
    <row r="14" spans="1:27" ht="15.6" customHeight="1">
      <c r="A14" s="213" t="s">
        <v>148</v>
      </c>
      <c r="B14" s="214">
        <v>1472424</v>
      </c>
      <c r="C14" s="214">
        <v>1770506</v>
      </c>
      <c r="D14" s="214">
        <v>3902440</v>
      </c>
      <c r="E14" s="214">
        <v>4225430</v>
      </c>
      <c r="F14" s="215">
        <v>8.2766166808458337</v>
      </c>
    </row>
    <row r="15" spans="1:27" ht="15.6" customHeight="1">
      <c r="A15" s="213" t="s">
        <v>145</v>
      </c>
      <c r="B15" s="214">
        <v>2040683</v>
      </c>
      <c r="C15" s="214">
        <v>1778971</v>
      </c>
      <c r="D15" s="214">
        <v>5683253</v>
      </c>
      <c r="E15" s="214">
        <v>5430405</v>
      </c>
      <c r="F15" s="215">
        <v>-4.4490013025990578</v>
      </c>
    </row>
    <row r="16" spans="1:27" ht="15.6" customHeight="1">
      <c r="A16" s="213" t="s">
        <v>144</v>
      </c>
      <c r="B16" s="214">
        <v>1671556</v>
      </c>
      <c r="C16" s="214">
        <v>2331748</v>
      </c>
      <c r="D16" s="214">
        <v>6302003</v>
      </c>
      <c r="E16" s="214">
        <v>6337000</v>
      </c>
      <c r="F16" s="215">
        <v>0.55533137638937546</v>
      </c>
      <c r="G16" s="1"/>
    </row>
    <row r="17" spans="1:7" ht="15.6" customHeight="1">
      <c r="A17" s="213" t="s">
        <v>150</v>
      </c>
      <c r="B17" s="214">
        <v>1114177</v>
      </c>
      <c r="C17" s="214">
        <v>1067136</v>
      </c>
      <c r="D17" s="214">
        <v>2649964</v>
      </c>
      <c r="E17" s="214">
        <v>3166881</v>
      </c>
      <c r="F17" s="215">
        <v>19.5065668816633</v>
      </c>
      <c r="G17" s="2"/>
    </row>
    <row r="18" spans="1:7" ht="15.6" customHeight="1">
      <c r="A18" s="213" t="s">
        <v>147</v>
      </c>
      <c r="B18" s="214">
        <v>36278</v>
      </c>
      <c r="C18" s="214">
        <v>16978</v>
      </c>
      <c r="D18" s="214">
        <v>89868</v>
      </c>
      <c r="E18" s="214">
        <v>73773</v>
      </c>
      <c r="F18" s="215">
        <v>-17.909600747763388</v>
      </c>
    </row>
    <row r="19" spans="1:7" ht="15.6" customHeight="1">
      <c r="A19" s="213" t="s">
        <v>143</v>
      </c>
      <c r="B19" s="214">
        <v>478640</v>
      </c>
      <c r="C19" s="214">
        <v>429095</v>
      </c>
      <c r="D19" s="214">
        <v>1029204</v>
      </c>
      <c r="E19" s="214">
        <v>972221</v>
      </c>
      <c r="F19" s="215">
        <v>-5.5366088744311099</v>
      </c>
    </row>
    <row r="20" spans="1:7" ht="15.6" customHeight="1">
      <c r="A20" s="213" t="s">
        <v>142</v>
      </c>
      <c r="B20" s="214">
        <v>714860</v>
      </c>
      <c r="C20" s="214">
        <v>1094849</v>
      </c>
      <c r="D20" s="214">
        <v>2086823</v>
      </c>
      <c r="E20" s="214">
        <v>2939580</v>
      </c>
      <c r="F20" s="215">
        <v>40.863887354126348</v>
      </c>
    </row>
    <row r="21" spans="1:7" ht="15.6" customHeight="1">
      <c r="A21" s="213" t="s">
        <v>149</v>
      </c>
      <c r="B21" s="214">
        <v>1163303</v>
      </c>
      <c r="C21" s="214">
        <v>1146030</v>
      </c>
      <c r="D21" s="214">
        <v>4009029</v>
      </c>
      <c r="E21" s="214">
        <v>3813132</v>
      </c>
      <c r="F21" s="215">
        <v>-4.8863951844698619</v>
      </c>
    </row>
    <row r="22" spans="1:7" ht="15.6" customHeight="1">
      <c r="A22" s="213" t="s">
        <v>146</v>
      </c>
      <c r="B22" s="214">
        <v>145237</v>
      </c>
      <c r="C22" s="214">
        <v>181909</v>
      </c>
      <c r="D22" s="214">
        <v>424241</v>
      </c>
      <c r="E22" s="214">
        <v>446250</v>
      </c>
      <c r="F22" s="215">
        <v>5.187853130649799</v>
      </c>
    </row>
    <row r="23" spans="1:7" ht="15.6" customHeight="1">
      <c r="A23" s="213" t="s">
        <v>165</v>
      </c>
      <c r="B23" s="214">
        <v>100431</v>
      </c>
      <c r="C23" s="214">
        <v>77616</v>
      </c>
      <c r="D23" s="214">
        <v>378984</v>
      </c>
      <c r="E23" s="214">
        <v>279114</v>
      </c>
      <c r="F23" s="215">
        <v>-26.352035969856249</v>
      </c>
    </row>
    <row r="24" spans="1:7" ht="15.6" customHeight="1">
      <c r="A24" s="213" t="s">
        <v>141</v>
      </c>
      <c r="B24" s="214">
        <v>108923</v>
      </c>
      <c r="C24" s="214">
        <v>120745</v>
      </c>
      <c r="D24" s="214">
        <v>392425</v>
      </c>
      <c r="E24" s="214">
        <v>416580</v>
      </c>
      <c r="F24" s="215">
        <v>6.1553163024781838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95868</v>
      </c>
      <c r="C26" s="214">
        <v>115835</v>
      </c>
      <c r="D26" s="214">
        <v>364326</v>
      </c>
      <c r="E26" s="214">
        <v>306319</v>
      </c>
      <c r="F26" s="215">
        <v>-15.92172944011682</v>
      </c>
    </row>
    <row r="27" spans="1:7" ht="15.6" customHeight="1">
      <c r="A27" s="213" t="s">
        <v>173</v>
      </c>
      <c r="B27" s="214">
        <v>146362</v>
      </c>
      <c r="C27" s="214">
        <v>189120</v>
      </c>
      <c r="D27" s="214">
        <v>490880</v>
      </c>
      <c r="E27" s="214">
        <v>570933</v>
      </c>
      <c r="F27" s="215">
        <v>16.308058996088661</v>
      </c>
    </row>
    <row r="28" spans="1:7" ht="15.6" customHeight="1">
      <c r="A28" s="213" t="s">
        <v>177</v>
      </c>
      <c r="B28" s="214">
        <v>39521</v>
      </c>
      <c r="C28" s="214">
        <v>95787</v>
      </c>
      <c r="D28" s="214">
        <v>170583</v>
      </c>
      <c r="E28" s="214">
        <v>276081</v>
      </c>
      <c r="F28" s="215">
        <v>61.845553191115187</v>
      </c>
    </row>
    <row r="29" spans="1:7" ht="15.6" customHeight="1">
      <c r="A29" s="213" t="s">
        <v>178</v>
      </c>
      <c r="B29" s="214">
        <v>267508</v>
      </c>
      <c r="C29" s="214">
        <v>349545</v>
      </c>
      <c r="D29" s="214">
        <v>889781</v>
      </c>
      <c r="E29" s="214">
        <v>746673</v>
      </c>
      <c r="F29" s="215">
        <v>-16.08350818909372</v>
      </c>
    </row>
    <row r="30" spans="1:7" ht="15.6" customHeight="1">
      <c r="A30" s="213" t="s">
        <v>179</v>
      </c>
      <c r="B30" s="214">
        <v>145102</v>
      </c>
      <c r="C30" s="214">
        <v>202090</v>
      </c>
      <c r="D30" s="214">
        <v>500308</v>
      </c>
      <c r="E30" s="214">
        <v>534359</v>
      </c>
      <c r="F30" s="215">
        <v>6.8060074993803852</v>
      </c>
    </row>
    <row r="31" spans="1:7" ht="15.6" customHeight="1">
      <c r="A31" s="213" t="s">
        <v>180</v>
      </c>
      <c r="B31" s="214">
        <v>2011398</v>
      </c>
      <c r="C31" s="214">
        <v>1691160</v>
      </c>
      <c r="D31" s="214">
        <v>6149381</v>
      </c>
      <c r="E31" s="214">
        <v>5216045</v>
      </c>
      <c r="F31" s="215">
        <v>-15.177722765917411</v>
      </c>
    </row>
    <row r="32" spans="1:7" ht="15.6" customHeight="1">
      <c r="A32" s="213" t="s">
        <v>181</v>
      </c>
      <c r="B32" s="214">
        <v>1522622</v>
      </c>
      <c r="C32" s="214">
        <v>1537560</v>
      </c>
      <c r="D32" s="214">
        <v>3984371</v>
      </c>
      <c r="E32" s="214">
        <v>4173992</v>
      </c>
      <c r="F32" s="215">
        <v>4.7591200719009379</v>
      </c>
    </row>
    <row r="33" spans="1:6" ht="15.6" customHeight="1">
      <c r="A33" s="213" t="s">
        <v>182</v>
      </c>
      <c r="B33" s="214">
        <v>157624</v>
      </c>
      <c r="C33" s="214">
        <v>155564</v>
      </c>
      <c r="D33" s="214">
        <v>390825</v>
      </c>
      <c r="E33" s="214">
        <v>415351</v>
      </c>
      <c r="F33" s="215">
        <v>6.2754429731977268</v>
      </c>
    </row>
    <row r="34" spans="1:6" ht="15.6" customHeight="1">
      <c r="A34" s="213" t="s">
        <v>183</v>
      </c>
      <c r="B34" s="214">
        <v>68276</v>
      </c>
      <c r="C34" s="214">
        <v>42916</v>
      </c>
      <c r="D34" s="214">
        <v>176280</v>
      </c>
      <c r="E34" s="214">
        <v>183497</v>
      </c>
      <c r="F34" s="215">
        <v>4.0940549126389811</v>
      </c>
    </row>
    <row r="35" spans="1:6" ht="15.6" customHeight="1">
      <c r="A35" s="217" t="s">
        <v>153</v>
      </c>
      <c r="B35" s="218">
        <f>SUM(B7:B34)</f>
        <v>16316211</v>
      </c>
      <c r="C35" s="218">
        <f>SUM(C7:C34)</f>
        <v>17173085</v>
      </c>
      <c r="D35" s="218">
        <f>SUM(D7:D34)</f>
        <v>48447075</v>
      </c>
      <c r="E35" s="218">
        <f>SUM(E7:E34)</f>
        <v>48227124</v>
      </c>
      <c r="F35" s="219">
        <f>E35*100/D35-100</f>
        <v>-0.45400264102632093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F5A-21D2-43FF-9887-F90FE8DD818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481218</v>
      </c>
      <c r="C7" s="214">
        <v>451084</v>
      </c>
      <c r="D7" s="214">
        <v>1390374</v>
      </c>
      <c r="E7" s="214">
        <v>1342949</v>
      </c>
      <c r="F7" s="215">
        <v>-3.4109527364579582</v>
      </c>
      <c r="G7" s="6"/>
    </row>
    <row r="8" spans="1:14" s="33" customFormat="1" ht="15.6" customHeight="1">
      <c r="A8" s="213" t="s">
        <v>11</v>
      </c>
      <c r="B8" s="214">
        <v>1701</v>
      </c>
      <c r="C8" s="214">
        <v>0</v>
      </c>
      <c r="D8" s="214">
        <v>5201</v>
      </c>
      <c r="E8" s="214">
        <v>0</v>
      </c>
      <c r="F8" s="215">
        <v>-100</v>
      </c>
    </row>
    <row r="9" spans="1:14" ht="15.6" customHeight="1">
      <c r="A9" s="213" t="s">
        <v>8</v>
      </c>
      <c r="B9" s="214">
        <v>0</v>
      </c>
      <c r="C9" s="214">
        <v>6032</v>
      </c>
      <c r="D9" s="214">
        <v>18621</v>
      </c>
      <c r="E9" s="214">
        <v>12032</v>
      </c>
      <c r="F9" s="215">
        <v>-35.384780624026632</v>
      </c>
      <c r="G9" s="6"/>
    </row>
    <row r="10" spans="1:14" ht="15.6" customHeight="1">
      <c r="A10" s="213" t="s">
        <v>10</v>
      </c>
      <c r="B10" s="214">
        <v>22878</v>
      </c>
      <c r="C10" s="214">
        <v>24114</v>
      </c>
      <c r="D10" s="214">
        <v>55182</v>
      </c>
      <c r="E10" s="214">
        <v>81801</v>
      </c>
      <c r="F10" s="215">
        <v>48.23855605088616</v>
      </c>
    </row>
    <row r="11" spans="1:14" ht="15.6" customHeight="1">
      <c r="A11" s="213" t="s">
        <v>9</v>
      </c>
      <c r="B11" s="214">
        <v>1141608</v>
      </c>
      <c r="C11" s="214">
        <v>1077035</v>
      </c>
      <c r="D11" s="214">
        <v>3299495</v>
      </c>
      <c r="E11" s="214">
        <v>2920941</v>
      </c>
      <c r="F11" s="215">
        <v>-11.47308906362943</v>
      </c>
    </row>
    <row r="12" spans="1:14" ht="15.6" customHeight="1">
      <c r="A12" s="213" t="s">
        <v>6</v>
      </c>
      <c r="B12" s="214">
        <v>2010</v>
      </c>
      <c r="C12" s="214">
        <v>5852</v>
      </c>
      <c r="D12" s="214">
        <v>9001</v>
      </c>
      <c r="E12" s="214">
        <v>17456</v>
      </c>
      <c r="F12" s="215">
        <v>93.934007332518604</v>
      </c>
    </row>
    <row r="13" spans="1:14" ht="15.6" customHeight="1">
      <c r="A13" s="213" t="s">
        <v>175</v>
      </c>
      <c r="B13" s="214">
        <v>29071</v>
      </c>
      <c r="C13" s="214">
        <v>21500</v>
      </c>
      <c r="D13" s="214">
        <v>91452</v>
      </c>
      <c r="E13" s="214">
        <v>30992</v>
      </c>
      <c r="F13" s="215">
        <v>-66.11118400909767</v>
      </c>
    </row>
    <row r="14" spans="1:14" ht="15.6" customHeight="1">
      <c r="A14" s="213" t="s">
        <v>148</v>
      </c>
      <c r="B14" s="214">
        <v>507987</v>
      </c>
      <c r="C14" s="214">
        <v>740812</v>
      </c>
      <c r="D14" s="214">
        <v>1359854</v>
      </c>
      <c r="E14" s="214">
        <v>1558767</v>
      </c>
      <c r="F14" s="215">
        <v>14.62752619031161</v>
      </c>
    </row>
    <row r="15" spans="1:14" ht="15.6" customHeight="1">
      <c r="A15" s="213" t="s">
        <v>145</v>
      </c>
      <c r="B15" s="214">
        <v>1554831</v>
      </c>
      <c r="C15" s="214">
        <v>1216101</v>
      </c>
      <c r="D15" s="214">
        <v>4369414</v>
      </c>
      <c r="E15" s="214">
        <v>3969716</v>
      </c>
      <c r="F15" s="215">
        <v>-9.1476339847860544</v>
      </c>
    </row>
    <row r="16" spans="1:14" ht="15.6" customHeight="1">
      <c r="A16" s="213" t="s">
        <v>144</v>
      </c>
      <c r="B16" s="214">
        <v>1312453</v>
      </c>
      <c r="C16" s="214">
        <v>1762127</v>
      </c>
      <c r="D16" s="214">
        <v>4892572</v>
      </c>
      <c r="E16" s="214">
        <v>4865500</v>
      </c>
      <c r="F16" s="215">
        <v>-0.55332859690159353</v>
      </c>
      <c r="G16" s="1"/>
    </row>
    <row r="17" spans="1:7" ht="15.6" customHeight="1">
      <c r="A17" s="213" t="s">
        <v>150</v>
      </c>
      <c r="B17" s="214">
        <v>548747</v>
      </c>
      <c r="C17" s="214">
        <v>480482</v>
      </c>
      <c r="D17" s="214">
        <v>1441990</v>
      </c>
      <c r="E17" s="214">
        <v>1587755</v>
      </c>
      <c r="F17" s="215">
        <v>10.108599920942581</v>
      </c>
      <c r="G17" s="2"/>
    </row>
    <row r="18" spans="1:7" ht="15.6" customHeight="1">
      <c r="A18" s="213" t="s">
        <v>147</v>
      </c>
      <c r="B18" s="214">
        <v>36110</v>
      </c>
      <c r="C18" s="214">
        <v>16780</v>
      </c>
      <c r="D18" s="214">
        <v>89032</v>
      </c>
      <c r="E18" s="214">
        <v>73375</v>
      </c>
      <c r="F18" s="215">
        <v>-17.58581184293288</v>
      </c>
    </row>
    <row r="19" spans="1:7" ht="15.6" customHeight="1">
      <c r="A19" s="213" t="s">
        <v>143</v>
      </c>
      <c r="B19" s="214">
        <v>188246</v>
      </c>
      <c r="C19" s="214">
        <v>232074</v>
      </c>
      <c r="D19" s="214">
        <v>453085</v>
      </c>
      <c r="E19" s="214">
        <v>490776</v>
      </c>
      <c r="F19" s="215">
        <v>8.3187481377666472</v>
      </c>
    </row>
    <row r="20" spans="1:7" ht="15.6" customHeight="1">
      <c r="A20" s="213" t="s">
        <v>142</v>
      </c>
      <c r="B20" s="214">
        <v>64042</v>
      </c>
      <c r="C20" s="214">
        <v>101080</v>
      </c>
      <c r="D20" s="214">
        <v>256719</v>
      </c>
      <c r="E20" s="214">
        <v>294631</v>
      </c>
      <c r="F20" s="215">
        <v>14.76789797404945</v>
      </c>
    </row>
    <row r="21" spans="1:7" ht="15.6" customHeight="1">
      <c r="A21" s="213" t="s">
        <v>149</v>
      </c>
      <c r="B21" s="214">
        <v>915432</v>
      </c>
      <c r="C21" s="214">
        <v>920378</v>
      </c>
      <c r="D21" s="214">
        <v>3248252</v>
      </c>
      <c r="E21" s="214">
        <v>3091167</v>
      </c>
      <c r="F21" s="215">
        <v>-4.835985631656655</v>
      </c>
    </row>
    <row r="22" spans="1:7" ht="15.6" customHeight="1">
      <c r="A22" s="213" t="s">
        <v>146</v>
      </c>
      <c r="B22" s="214">
        <v>102830</v>
      </c>
      <c r="C22" s="214">
        <v>100955</v>
      </c>
      <c r="D22" s="214">
        <v>294222</v>
      </c>
      <c r="E22" s="214">
        <v>253305</v>
      </c>
      <c r="F22" s="215">
        <v>-13.906845851092029</v>
      </c>
    </row>
    <row r="23" spans="1:7" ht="15.6" customHeight="1">
      <c r="A23" s="213" t="s">
        <v>165</v>
      </c>
      <c r="B23" s="214">
        <v>16812</v>
      </c>
      <c r="C23" s="214">
        <v>6283</v>
      </c>
      <c r="D23" s="214">
        <v>16812</v>
      </c>
      <c r="E23" s="214">
        <v>12659</v>
      </c>
      <c r="F23" s="215">
        <v>-24.702593385676892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68361</v>
      </c>
      <c r="C26" s="214">
        <v>77655</v>
      </c>
      <c r="D26" s="214">
        <v>250223</v>
      </c>
      <c r="E26" s="214">
        <v>179962</v>
      </c>
      <c r="F26" s="215">
        <v>-28.0793532169305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1224</v>
      </c>
      <c r="C28" s="214">
        <v>30128</v>
      </c>
      <c r="D28" s="214">
        <v>52134</v>
      </c>
      <c r="E28" s="214">
        <v>98433</v>
      </c>
      <c r="F28" s="215">
        <v>88.807687881229128</v>
      </c>
    </row>
    <row r="29" spans="1:7" ht="15.6" customHeight="1">
      <c r="A29" s="213" t="s">
        <v>178</v>
      </c>
      <c r="B29" s="214">
        <v>15702</v>
      </c>
      <c r="C29" s="214">
        <v>16228</v>
      </c>
      <c r="D29" s="214">
        <v>49691</v>
      </c>
      <c r="E29" s="214">
        <v>51120</v>
      </c>
      <c r="F29" s="215">
        <v>2.8757722726449511</v>
      </c>
    </row>
    <row r="30" spans="1:7" ht="15.6" customHeight="1">
      <c r="A30" s="213" t="s">
        <v>179</v>
      </c>
      <c r="B30" s="214">
        <v>33546</v>
      </c>
      <c r="C30" s="214">
        <v>22237</v>
      </c>
      <c r="D30" s="214">
        <v>124942</v>
      </c>
      <c r="E30" s="214">
        <v>82461</v>
      </c>
      <c r="F30" s="215">
        <v>-34.00057626738807</v>
      </c>
    </row>
    <row r="31" spans="1:7" ht="15.6" customHeight="1">
      <c r="A31" s="213" t="s">
        <v>180</v>
      </c>
      <c r="B31" s="214">
        <v>1160310</v>
      </c>
      <c r="C31" s="214">
        <v>1027850</v>
      </c>
      <c r="D31" s="214">
        <v>3505882</v>
      </c>
      <c r="E31" s="214">
        <v>3247848</v>
      </c>
      <c r="F31" s="215">
        <v>-7.3600309422849932</v>
      </c>
    </row>
    <row r="32" spans="1:7" ht="15.6" customHeight="1">
      <c r="A32" s="213" t="s">
        <v>181</v>
      </c>
      <c r="B32" s="214">
        <v>235556</v>
      </c>
      <c r="C32" s="214">
        <v>366220</v>
      </c>
      <c r="D32" s="214">
        <v>671507</v>
      </c>
      <c r="E32" s="214">
        <v>774392</v>
      </c>
      <c r="F32" s="215">
        <v>15.32150818978805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6000</v>
      </c>
      <c r="E33" s="214">
        <v>2986</v>
      </c>
      <c r="F33" s="215">
        <v>-50.233333333333327</v>
      </c>
    </row>
    <row r="34" spans="1:6" ht="15.6" customHeight="1">
      <c r="A34" s="213" t="s">
        <v>183</v>
      </c>
      <c r="B34" s="214">
        <v>26499</v>
      </c>
      <c r="C34" s="214">
        <v>14807</v>
      </c>
      <c r="D34" s="214">
        <v>54883</v>
      </c>
      <c r="E34" s="214">
        <v>68645</v>
      </c>
      <c r="F34" s="215">
        <v>25.075159885574759</v>
      </c>
    </row>
    <row r="35" spans="1:6" ht="15.6" customHeight="1">
      <c r="A35" s="217" t="s">
        <v>153</v>
      </c>
      <c r="B35" s="218">
        <f>SUM(B7:B34)</f>
        <v>8467174</v>
      </c>
      <c r="C35" s="218">
        <f>SUM(C7:C34)</f>
        <v>8717814</v>
      </c>
      <c r="D35" s="218">
        <f>SUM(D7:D34)</f>
        <v>26006540</v>
      </c>
      <c r="E35" s="218">
        <f>SUM(E7:E34)</f>
        <v>25109669</v>
      </c>
      <c r="F35" s="219">
        <f>E35*100/D35-100</f>
        <v>-3.4486363814640413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2FA07-2FCA-462F-ADAA-8A8DA9D5660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161626</v>
      </c>
      <c r="C7" s="214">
        <v>238948</v>
      </c>
      <c r="D7" s="214">
        <v>725721</v>
      </c>
      <c r="E7" s="214">
        <v>638976</v>
      </c>
      <c r="F7" s="215">
        <v>-11.952940592872469</v>
      </c>
      <c r="G7" s="6"/>
    </row>
    <row r="8" spans="1:14" ht="15.6" customHeight="1">
      <c r="A8" s="213" t="s">
        <v>11</v>
      </c>
      <c r="B8" s="214">
        <v>135447</v>
      </c>
      <c r="C8" s="214">
        <v>58910</v>
      </c>
      <c r="D8" s="214">
        <v>210825</v>
      </c>
      <c r="E8" s="214">
        <v>140703</v>
      </c>
      <c r="F8" s="215">
        <v>-33.26076129491284</v>
      </c>
    </row>
    <row r="9" spans="1:14" ht="15.6" customHeight="1">
      <c r="A9" s="213" t="s">
        <v>8</v>
      </c>
      <c r="B9" s="214">
        <v>36837</v>
      </c>
      <c r="C9" s="214">
        <v>9328</v>
      </c>
      <c r="D9" s="214">
        <v>76553</v>
      </c>
      <c r="E9" s="214">
        <v>50774</v>
      </c>
      <c r="F9" s="215">
        <v>-33.674709025119853</v>
      </c>
    </row>
    <row r="10" spans="1:14" ht="15.6" customHeight="1">
      <c r="A10" s="213" t="s">
        <v>10</v>
      </c>
      <c r="B10" s="214">
        <v>74742</v>
      </c>
      <c r="C10" s="214">
        <v>182000</v>
      </c>
      <c r="D10" s="214">
        <v>353908</v>
      </c>
      <c r="E10" s="214">
        <v>385293</v>
      </c>
      <c r="F10" s="215">
        <v>8.868123919210646</v>
      </c>
    </row>
    <row r="11" spans="1:14" ht="15.6" customHeight="1">
      <c r="A11" s="213" t="s">
        <v>9</v>
      </c>
      <c r="B11" s="214">
        <v>0</v>
      </c>
      <c r="C11" s="214">
        <v>12581</v>
      </c>
      <c r="D11" s="214">
        <v>42624</v>
      </c>
      <c r="E11" s="214">
        <v>40896</v>
      </c>
      <c r="F11" s="215">
        <v>-4.0540540540540491</v>
      </c>
    </row>
    <row r="12" spans="1:14" ht="15.6" customHeight="1">
      <c r="A12" s="213" t="s">
        <v>6</v>
      </c>
      <c r="B12" s="214">
        <v>93963</v>
      </c>
      <c r="C12" s="214">
        <v>59757</v>
      </c>
      <c r="D12" s="214">
        <v>300867</v>
      </c>
      <c r="E12" s="214">
        <v>223769</v>
      </c>
      <c r="F12" s="215">
        <v>-25.625276284870051</v>
      </c>
    </row>
    <row r="13" spans="1:14" ht="15.6" customHeight="1">
      <c r="A13" s="213" t="s">
        <v>175</v>
      </c>
      <c r="B13" s="214">
        <v>0</v>
      </c>
      <c r="C13" s="214">
        <v>9800</v>
      </c>
      <c r="D13" s="214">
        <v>22985</v>
      </c>
      <c r="E13" s="214">
        <v>21340</v>
      </c>
      <c r="F13" s="215">
        <v>-7.1568414183162909</v>
      </c>
    </row>
    <row r="14" spans="1:14" ht="15.6" customHeight="1">
      <c r="A14" s="213" t="s">
        <v>148</v>
      </c>
      <c r="B14" s="214">
        <v>265773</v>
      </c>
      <c r="C14" s="214">
        <v>325851</v>
      </c>
      <c r="D14" s="214">
        <v>716639</v>
      </c>
      <c r="E14" s="214">
        <v>650324</v>
      </c>
      <c r="F14" s="215">
        <v>-9.2536130464571471</v>
      </c>
    </row>
    <row r="15" spans="1:14" ht="15.6" customHeight="1">
      <c r="A15" s="213" t="s">
        <v>145</v>
      </c>
      <c r="B15" s="214">
        <v>109698</v>
      </c>
      <c r="C15" s="214">
        <v>250950</v>
      </c>
      <c r="D15" s="214">
        <v>446423</v>
      </c>
      <c r="E15" s="214">
        <v>520774</v>
      </c>
      <c r="F15" s="215">
        <v>16.654831852301509</v>
      </c>
    </row>
    <row r="16" spans="1:14" ht="15.6" customHeight="1">
      <c r="A16" s="213" t="s">
        <v>144</v>
      </c>
      <c r="B16" s="214">
        <v>325212</v>
      </c>
      <c r="C16" s="214">
        <v>524143</v>
      </c>
      <c r="D16" s="214">
        <v>1317332</v>
      </c>
      <c r="E16" s="214">
        <v>1350603</v>
      </c>
      <c r="F16" s="215">
        <v>2.5256351474039889</v>
      </c>
      <c r="G16" s="1"/>
    </row>
    <row r="17" spans="1:7" ht="15.6" customHeight="1">
      <c r="A17" s="213" t="s">
        <v>150</v>
      </c>
      <c r="B17" s="214">
        <v>547782</v>
      </c>
      <c r="C17" s="214">
        <v>576283</v>
      </c>
      <c r="D17" s="214">
        <v>1159384</v>
      </c>
      <c r="E17" s="214">
        <v>1556819</v>
      </c>
      <c r="F17" s="215">
        <v>34.279841709045478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273812</v>
      </c>
      <c r="C19" s="214">
        <v>192592</v>
      </c>
      <c r="D19" s="214">
        <v>549735</v>
      </c>
      <c r="E19" s="214">
        <v>469581</v>
      </c>
      <c r="F19" s="215">
        <v>-14.580479685666729</v>
      </c>
    </row>
    <row r="20" spans="1:7" ht="15.6" customHeight="1">
      <c r="A20" s="213" t="s">
        <v>142</v>
      </c>
      <c r="B20" s="214">
        <v>537698</v>
      </c>
      <c r="C20" s="214">
        <v>942844</v>
      </c>
      <c r="D20" s="214">
        <v>1598077</v>
      </c>
      <c r="E20" s="214">
        <v>2520854</v>
      </c>
      <c r="F20" s="215">
        <v>57.742962322841777</v>
      </c>
    </row>
    <row r="21" spans="1:7" ht="15.6" customHeight="1">
      <c r="A21" s="213" t="s">
        <v>149</v>
      </c>
      <c r="B21" s="214">
        <v>229472</v>
      </c>
      <c r="C21" s="214">
        <v>216537</v>
      </c>
      <c r="D21" s="214">
        <v>739344</v>
      </c>
      <c r="E21" s="214">
        <v>710713</v>
      </c>
      <c r="F21" s="215">
        <v>-3.872486961414439</v>
      </c>
    </row>
    <row r="22" spans="1:7" ht="15.6" customHeight="1">
      <c r="A22" s="213" t="s">
        <v>146</v>
      </c>
      <c r="B22" s="214">
        <v>12487</v>
      </c>
      <c r="C22" s="214">
        <v>42354</v>
      </c>
      <c r="D22" s="214">
        <v>37567</v>
      </c>
      <c r="E22" s="214">
        <v>88606</v>
      </c>
      <c r="F22" s="215">
        <v>135.86126121329889</v>
      </c>
    </row>
    <row r="23" spans="1:7" ht="15.6" customHeight="1">
      <c r="A23" s="213" t="s">
        <v>165</v>
      </c>
      <c r="B23" s="214">
        <v>65741</v>
      </c>
      <c r="C23" s="214">
        <v>53943</v>
      </c>
      <c r="D23" s="214">
        <v>311829</v>
      </c>
      <c r="E23" s="214">
        <v>229554</v>
      </c>
      <c r="F23" s="215">
        <v>-26.38465312719471</v>
      </c>
    </row>
    <row r="24" spans="1:7" ht="15.6" customHeight="1">
      <c r="A24" s="213" t="s">
        <v>141</v>
      </c>
      <c r="B24" s="214">
        <v>86967</v>
      </c>
      <c r="C24" s="214">
        <v>88332</v>
      </c>
      <c r="D24" s="214">
        <v>321158</v>
      </c>
      <c r="E24" s="214">
        <v>314205</v>
      </c>
      <c r="F24" s="215">
        <v>-2.164977985913481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5483</v>
      </c>
      <c r="C26" s="214">
        <v>5333</v>
      </c>
      <c r="D26" s="214">
        <v>41268</v>
      </c>
      <c r="E26" s="214">
        <v>38223</v>
      </c>
      <c r="F26" s="215">
        <v>-7.3785984297761047</v>
      </c>
    </row>
    <row r="27" spans="1:7" ht="15.6" customHeight="1">
      <c r="A27" s="213" t="s">
        <v>173</v>
      </c>
      <c r="B27" s="214">
        <v>27623</v>
      </c>
      <c r="C27" s="214">
        <v>77902</v>
      </c>
      <c r="D27" s="214">
        <v>155596</v>
      </c>
      <c r="E27" s="214">
        <v>242828</v>
      </c>
      <c r="F27" s="215">
        <v>56.063137869868108</v>
      </c>
    </row>
    <row r="28" spans="1:7" ht="15.6" customHeight="1">
      <c r="A28" s="213" t="s">
        <v>177</v>
      </c>
      <c r="B28" s="214">
        <v>17465</v>
      </c>
      <c r="C28" s="214">
        <v>11721</v>
      </c>
      <c r="D28" s="214">
        <v>32411</v>
      </c>
      <c r="E28" s="214">
        <v>41677</v>
      </c>
      <c r="F28" s="215">
        <v>28.58905927000092</v>
      </c>
    </row>
    <row r="29" spans="1:7" ht="15.6" customHeight="1">
      <c r="A29" s="213" t="s">
        <v>178</v>
      </c>
      <c r="B29" s="214">
        <v>171038</v>
      </c>
      <c r="C29" s="214">
        <v>238602</v>
      </c>
      <c r="D29" s="214">
        <v>638830</v>
      </c>
      <c r="E29" s="214">
        <v>466514</v>
      </c>
      <c r="F29" s="215">
        <v>-26.973686270212738</v>
      </c>
    </row>
    <row r="30" spans="1:7" ht="15.6" customHeight="1">
      <c r="A30" s="213" t="s">
        <v>179</v>
      </c>
      <c r="B30" s="214">
        <v>82998</v>
      </c>
      <c r="C30" s="214">
        <v>157488</v>
      </c>
      <c r="D30" s="214">
        <v>322786</v>
      </c>
      <c r="E30" s="214">
        <v>422649</v>
      </c>
      <c r="F30" s="215">
        <v>30.937834974255392</v>
      </c>
    </row>
    <row r="31" spans="1:7" ht="15.6" customHeight="1">
      <c r="A31" s="213" t="s">
        <v>180</v>
      </c>
      <c r="B31" s="214">
        <v>730495</v>
      </c>
      <c r="C31" s="214">
        <v>580178</v>
      </c>
      <c r="D31" s="214">
        <v>2400596</v>
      </c>
      <c r="E31" s="214">
        <v>1727835</v>
      </c>
      <c r="F31" s="215">
        <v>-28.024748854034581</v>
      </c>
    </row>
    <row r="32" spans="1:7" ht="15.6" customHeight="1">
      <c r="A32" s="213" t="s">
        <v>181</v>
      </c>
      <c r="B32" s="214">
        <v>195251</v>
      </c>
      <c r="C32" s="214">
        <v>169566</v>
      </c>
      <c r="D32" s="214">
        <v>545008</v>
      </c>
      <c r="E32" s="214">
        <v>460207</v>
      </c>
      <c r="F32" s="215">
        <v>-15.55958811613775</v>
      </c>
    </row>
    <row r="33" spans="1:7" ht="15.6" customHeight="1">
      <c r="A33" s="213" t="s">
        <v>182</v>
      </c>
      <c r="B33" s="214">
        <v>5727</v>
      </c>
      <c r="C33" s="214">
        <v>5121</v>
      </c>
      <c r="D33" s="214">
        <v>13397</v>
      </c>
      <c r="E33" s="214">
        <v>13887</v>
      </c>
      <c r="F33" s="215">
        <v>3.65753526909009</v>
      </c>
    </row>
    <row r="34" spans="1:7" ht="15.6" customHeight="1">
      <c r="A34" s="213" t="s">
        <v>183</v>
      </c>
      <c r="B34" s="214">
        <v>18994</v>
      </c>
      <c r="C34" s="214">
        <v>5457</v>
      </c>
      <c r="D34" s="214">
        <v>53770</v>
      </c>
      <c r="E34" s="214">
        <v>42229</v>
      </c>
      <c r="F34" s="215">
        <v>-21.46364143574483</v>
      </c>
    </row>
    <row r="35" spans="1:7" s="33" customFormat="1" ht="15.6" customHeight="1">
      <c r="A35" s="217" t="s">
        <v>153</v>
      </c>
      <c r="B35" s="218">
        <f>SUM(B7:B34)</f>
        <v>4212331</v>
      </c>
      <c r="C35" s="218">
        <f>SUM(C7:C34)</f>
        <v>5036521</v>
      </c>
      <c r="D35" s="218">
        <f>SUM(D7:D34)</f>
        <v>13134633</v>
      </c>
      <c r="E35" s="218">
        <f>SUM(E7:E34)</f>
        <v>13369833</v>
      </c>
      <c r="F35" s="219">
        <f>E35*100/D35-100</f>
        <v>1.7906857389924795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C6176-BDC5-458E-9C08-D7E6D18FDCF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36572</v>
      </c>
      <c r="C7" s="214">
        <v>43233</v>
      </c>
      <c r="D7" s="214">
        <v>72417</v>
      </c>
      <c r="E7" s="214">
        <v>66298</v>
      </c>
      <c r="F7" s="215">
        <v>-8.4496734192247658</v>
      </c>
      <c r="G7" s="6"/>
    </row>
    <row r="8" spans="1:14" s="33" customFormat="1" ht="15.6" customHeight="1">
      <c r="A8" s="213" t="s">
        <v>11</v>
      </c>
      <c r="B8" s="214">
        <v>12694</v>
      </c>
      <c r="C8" s="214">
        <v>14539</v>
      </c>
      <c r="D8" s="214">
        <v>36901</v>
      </c>
      <c r="E8" s="214">
        <v>57916</v>
      </c>
      <c r="F8" s="215">
        <v>56.949676160537649</v>
      </c>
      <c r="G8" s="216"/>
    </row>
    <row r="9" spans="1:14" ht="15.6" customHeight="1">
      <c r="A9" s="213" t="s">
        <v>8</v>
      </c>
      <c r="B9" s="214">
        <v>21967</v>
      </c>
      <c r="C9" s="214">
        <v>58198</v>
      </c>
      <c r="D9" s="214">
        <v>124294</v>
      </c>
      <c r="E9" s="214">
        <v>158087</v>
      </c>
      <c r="F9" s="215">
        <v>27.187957584436901</v>
      </c>
      <c r="G9" s="220"/>
    </row>
    <row r="10" spans="1:14" ht="15.6" customHeight="1">
      <c r="A10" s="213" t="s">
        <v>10</v>
      </c>
      <c r="B10" s="214">
        <v>63178</v>
      </c>
      <c r="C10" s="214">
        <v>632</v>
      </c>
      <c r="D10" s="214">
        <v>92619</v>
      </c>
      <c r="E10" s="214">
        <v>15982</v>
      </c>
      <c r="F10" s="215">
        <v>-82.744361308154907</v>
      </c>
      <c r="G10" s="221"/>
    </row>
    <row r="11" spans="1:14" ht="15.6" customHeight="1">
      <c r="A11" s="213" t="s">
        <v>9</v>
      </c>
      <c r="B11" s="214">
        <v>493913</v>
      </c>
      <c r="C11" s="214">
        <v>500462</v>
      </c>
      <c r="D11" s="214">
        <v>1440758</v>
      </c>
      <c r="E11" s="214">
        <v>1481600</v>
      </c>
      <c r="F11" s="215">
        <v>2.834757814983504</v>
      </c>
    </row>
    <row r="12" spans="1:14" ht="15.6" customHeight="1">
      <c r="A12" s="213" t="s">
        <v>6</v>
      </c>
      <c r="B12" s="214">
        <v>2597</v>
      </c>
      <c r="C12" s="214">
        <v>3548</v>
      </c>
      <c r="D12" s="214">
        <v>8875</v>
      </c>
      <c r="E12" s="214">
        <v>15016</v>
      </c>
      <c r="F12" s="215">
        <v>69.194366197183086</v>
      </c>
    </row>
    <row r="13" spans="1:14" ht="15.6" customHeight="1">
      <c r="A13" s="213" t="s">
        <v>175</v>
      </c>
      <c r="B13" s="214">
        <v>3396</v>
      </c>
      <c r="C13" s="214">
        <v>372</v>
      </c>
      <c r="D13" s="214">
        <v>3422</v>
      </c>
      <c r="E13" s="214">
        <v>687</v>
      </c>
      <c r="F13" s="215">
        <v>-79.92402104032729</v>
      </c>
    </row>
    <row r="14" spans="1:14" ht="15.6" customHeight="1">
      <c r="A14" s="213" t="s">
        <v>148</v>
      </c>
      <c r="B14" s="214">
        <v>698664</v>
      </c>
      <c r="C14" s="214">
        <v>703843</v>
      </c>
      <c r="D14" s="214">
        <v>1825947</v>
      </c>
      <c r="E14" s="214">
        <v>2016339</v>
      </c>
      <c r="F14" s="215">
        <v>10.427027728625211</v>
      </c>
    </row>
    <row r="15" spans="1:14" ht="15.6" customHeight="1">
      <c r="A15" s="213" t="s">
        <v>145</v>
      </c>
      <c r="B15" s="214">
        <v>376154</v>
      </c>
      <c r="C15" s="214">
        <v>311920</v>
      </c>
      <c r="D15" s="214">
        <v>867416</v>
      </c>
      <c r="E15" s="214">
        <v>939915</v>
      </c>
      <c r="F15" s="215">
        <v>8.3580427384323031</v>
      </c>
    </row>
    <row r="16" spans="1:14" ht="15.6" customHeight="1">
      <c r="A16" s="213" t="s">
        <v>144</v>
      </c>
      <c r="B16" s="214">
        <v>33891</v>
      </c>
      <c r="C16" s="214">
        <v>45478</v>
      </c>
      <c r="D16" s="214">
        <v>92099</v>
      </c>
      <c r="E16" s="214">
        <v>120897</v>
      </c>
      <c r="F16" s="215">
        <v>31.268526259785659</v>
      </c>
      <c r="G16" s="1"/>
    </row>
    <row r="17" spans="1:7" ht="15.6" customHeight="1">
      <c r="A17" s="213" t="s">
        <v>150</v>
      </c>
      <c r="B17" s="214">
        <v>17648</v>
      </c>
      <c r="C17" s="214">
        <v>10371</v>
      </c>
      <c r="D17" s="214">
        <v>48590</v>
      </c>
      <c r="E17" s="214">
        <v>22307</v>
      </c>
      <c r="F17" s="215">
        <v>-54.091376826507513</v>
      </c>
      <c r="G17" s="2"/>
    </row>
    <row r="18" spans="1:7" ht="15.6" customHeight="1">
      <c r="A18" s="213" t="s">
        <v>147</v>
      </c>
      <c r="B18" s="214">
        <v>168</v>
      </c>
      <c r="C18" s="214">
        <v>198</v>
      </c>
      <c r="D18" s="214">
        <v>836</v>
      </c>
      <c r="E18" s="214">
        <v>398</v>
      </c>
      <c r="F18" s="215">
        <v>-52.392344497607652</v>
      </c>
    </row>
    <row r="19" spans="1:7" ht="15.6" customHeight="1">
      <c r="A19" s="213" t="s">
        <v>143</v>
      </c>
      <c r="B19" s="214">
        <v>16582</v>
      </c>
      <c r="C19" s="214">
        <v>4429</v>
      </c>
      <c r="D19" s="214">
        <v>26384</v>
      </c>
      <c r="E19" s="214">
        <v>11864</v>
      </c>
      <c r="F19" s="215">
        <v>-55.033353547604612</v>
      </c>
    </row>
    <row r="20" spans="1:7" ht="15.6" customHeight="1">
      <c r="A20" s="213" t="s">
        <v>142</v>
      </c>
      <c r="B20" s="214">
        <v>113120</v>
      </c>
      <c r="C20" s="214">
        <v>50925</v>
      </c>
      <c r="D20" s="214">
        <v>232027</v>
      </c>
      <c r="E20" s="214">
        <v>124095</v>
      </c>
      <c r="F20" s="215">
        <v>-46.517000176703583</v>
      </c>
    </row>
    <row r="21" spans="1:7" ht="15.6" customHeight="1">
      <c r="A21" s="213" t="s">
        <v>149</v>
      </c>
      <c r="B21" s="214">
        <v>18399</v>
      </c>
      <c r="C21" s="214">
        <v>9115</v>
      </c>
      <c r="D21" s="214">
        <v>21433</v>
      </c>
      <c r="E21" s="214">
        <v>11252</v>
      </c>
      <c r="F21" s="215">
        <v>-47.501516353286988</v>
      </c>
    </row>
    <row r="22" spans="1:7" ht="15.6" customHeight="1">
      <c r="A22" s="213" t="s">
        <v>146</v>
      </c>
      <c r="B22" s="214">
        <v>29920</v>
      </c>
      <c r="C22" s="214">
        <v>38600</v>
      </c>
      <c r="D22" s="214">
        <v>92452</v>
      </c>
      <c r="E22" s="214">
        <v>104339</v>
      </c>
      <c r="F22" s="215">
        <v>12.857482801886389</v>
      </c>
    </row>
    <row r="23" spans="1:7" ht="15.6" customHeight="1">
      <c r="A23" s="213" t="s">
        <v>165</v>
      </c>
      <c r="B23" s="214">
        <v>17878</v>
      </c>
      <c r="C23" s="214">
        <v>17390</v>
      </c>
      <c r="D23" s="214">
        <v>50343</v>
      </c>
      <c r="E23" s="214">
        <v>36901</v>
      </c>
      <c r="F23" s="215">
        <v>-26.700832290487259</v>
      </c>
    </row>
    <row r="24" spans="1:7" ht="15.6" customHeight="1">
      <c r="A24" s="213" t="s">
        <v>141</v>
      </c>
      <c r="B24" s="214">
        <v>21956</v>
      </c>
      <c r="C24" s="214">
        <v>32413</v>
      </c>
      <c r="D24" s="214">
        <v>71267</v>
      </c>
      <c r="E24" s="214">
        <v>102375</v>
      </c>
      <c r="F24" s="215">
        <v>43.64993615558393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22024</v>
      </c>
      <c r="C26" s="214">
        <v>32847</v>
      </c>
      <c r="D26" s="214">
        <v>72835</v>
      </c>
      <c r="E26" s="214">
        <v>88134</v>
      </c>
      <c r="F26" s="215">
        <v>21.005011326971921</v>
      </c>
    </row>
    <row r="27" spans="1:7" ht="15.6" customHeight="1">
      <c r="A27" s="213" t="s">
        <v>173</v>
      </c>
      <c r="B27" s="214">
        <v>118739</v>
      </c>
      <c r="C27" s="214">
        <v>111218</v>
      </c>
      <c r="D27" s="214">
        <v>335284</v>
      </c>
      <c r="E27" s="214">
        <v>328105</v>
      </c>
      <c r="F27" s="215">
        <v>-2.141169873897951</v>
      </c>
    </row>
    <row r="28" spans="1:7" ht="15.6" customHeight="1">
      <c r="A28" s="213" t="s">
        <v>177</v>
      </c>
      <c r="B28" s="214">
        <v>20832</v>
      </c>
      <c r="C28" s="214">
        <v>53938</v>
      </c>
      <c r="D28" s="214">
        <v>86038</v>
      </c>
      <c r="E28" s="214">
        <v>135971</v>
      </c>
      <c r="F28" s="215">
        <v>58.035984100048807</v>
      </c>
    </row>
    <row r="29" spans="1:7" ht="15.6" customHeight="1">
      <c r="A29" s="213" t="s">
        <v>178</v>
      </c>
      <c r="B29" s="214">
        <v>80768</v>
      </c>
      <c r="C29" s="214">
        <v>94715</v>
      </c>
      <c r="D29" s="214">
        <v>201260</v>
      </c>
      <c r="E29" s="214">
        <v>229039</v>
      </c>
      <c r="F29" s="215">
        <v>13.80254397297028</v>
      </c>
    </row>
    <row r="30" spans="1:7" ht="15.6" customHeight="1">
      <c r="A30" s="213" t="s">
        <v>179</v>
      </c>
      <c r="B30" s="214">
        <v>28558</v>
      </c>
      <c r="C30" s="214">
        <v>22365</v>
      </c>
      <c r="D30" s="214">
        <v>52580</v>
      </c>
      <c r="E30" s="214">
        <v>29249</v>
      </c>
      <c r="F30" s="215">
        <v>-44.372384937238493</v>
      </c>
    </row>
    <row r="31" spans="1:7" ht="15.6" customHeight="1">
      <c r="A31" s="213" t="s">
        <v>180</v>
      </c>
      <c r="B31" s="214">
        <v>120593</v>
      </c>
      <c r="C31" s="214">
        <v>83132</v>
      </c>
      <c r="D31" s="214">
        <v>242903</v>
      </c>
      <c r="E31" s="214">
        <v>240362</v>
      </c>
      <c r="F31" s="215">
        <v>-1.046096589996836</v>
      </c>
    </row>
    <row r="32" spans="1:7" ht="15.6" customHeight="1">
      <c r="A32" s="213" t="s">
        <v>181</v>
      </c>
      <c r="B32" s="214">
        <v>1091815</v>
      </c>
      <c r="C32" s="214">
        <v>1001774</v>
      </c>
      <c r="D32" s="214">
        <v>2767856</v>
      </c>
      <c r="E32" s="214">
        <v>2939393</v>
      </c>
      <c r="F32" s="215">
        <v>6.1974683654062934</v>
      </c>
    </row>
    <row r="33" spans="1:6" ht="15.6" customHeight="1">
      <c r="A33" s="213" t="s">
        <v>182</v>
      </c>
      <c r="B33" s="214">
        <v>151897</v>
      </c>
      <c r="C33" s="214">
        <v>150443</v>
      </c>
      <c r="D33" s="214">
        <v>371428</v>
      </c>
      <c r="E33" s="214">
        <v>398478</v>
      </c>
      <c r="F33" s="215">
        <v>7.2827035118515511</v>
      </c>
    </row>
    <row r="34" spans="1:6" ht="15.6" customHeight="1">
      <c r="A34" s="213" t="s">
        <v>183</v>
      </c>
      <c r="B34" s="214">
        <v>22783</v>
      </c>
      <c r="C34" s="214">
        <v>22652</v>
      </c>
      <c r="D34" s="214">
        <v>67627</v>
      </c>
      <c r="E34" s="214">
        <v>72623</v>
      </c>
      <c r="F34" s="215">
        <v>7.3875818829757378</v>
      </c>
    </row>
    <row r="35" spans="1:6" ht="15.6" customHeight="1">
      <c r="A35" s="217" t="s">
        <v>153</v>
      </c>
      <c r="B35" s="218">
        <f>SUM(B7:B34)</f>
        <v>3636706</v>
      </c>
      <c r="C35" s="218">
        <f>SUM(C7:C34)</f>
        <v>3418750</v>
      </c>
      <c r="D35" s="218">
        <f>SUM(D7:D34)</f>
        <v>9305902</v>
      </c>
      <c r="E35" s="218">
        <f>SUM(E7:E34)</f>
        <v>9747622</v>
      </c>
      <c r="F35" s="219">
        <f>E35*100/D35-100</f>
        <v>4.7466650734125437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558D-8D29-478F-917B-35452680771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276563</v>
      </c>
      <c r="C7" s="214">
        <v>266275</v>
      </c>
      <c r="D7" s="214">
        <v>635277</v>
      </c>
      <c r="E7" s="214">
        <v>594282</v>
      </c>
      <c r="F7" s="215">
        <v>-6.4530905416062581</v>
      </c>
      <c r="G7" s="6"/>
    </row>
    <row r="8" spans="1:14" s="33" customFormat="1" ht="15.6" customHeight="1">
      <c r="A8" s="213" t="s">
        <v>11</v>
      </c>
      <c r="B8" s="214">
        <v>74753</v>
      </c>
      <c r="C8" s="214">
        <v>56830</v>
      </c>
      <c r="D8" s="214">
        <v>252049</v>
      </c>
      <c r="E8" s="214">
        <v>124716</v>
      </c>
      <c r="F8" s="215">
        <v>-50.519145086868029</v>
      </c>
      <c r="G8" s="216"/>
    </row>
    <row r="9" spans="1:14" ht="15.6" customHeight="1">
      <c r="A9" s="213" t="s">
        <v>8</v>
      </c>
      <c r="B9" s="214">
        <v>182962</v>
      </c>
      <c r="C9" s="214">
        <v>267554</v>
      </c>
      <c r="D9" s="214">
        <v>631021</v>
      </c>
      <c r="E9" s="214">
        <v>864463</v>
      </c>
      <c r="F9" s="215">
        <v>36.994331408938848</v>
      </c>
      <c r="G9" s="6"/>
    </row>
    <row r="10" spans="1:14" ht="15.6" customHeight="1">
      <c r="A10" s="213" t="s">
        <v>10</v>
      </c>
      <c r="B10" s="214">
        <v>163422</v>
      </c>
      <c r="C10" s="214">
        <v>125330</v>
      </c>
      <c r="D10" s="214">
        <v>390084</v>
      </c>
      <c r="E10" s="214">
        <v>581168</v>
      </c>
      <c r="F10" s="215">
        <v>48.985346745829098</v>
      </c>
    </row>
    <row r="11" spans="1:14" ht="15.6" customHeight="1">
      <c r="A11" s="213" t="s">
        <v>9</v>
      </c>
      <c r="B11" s="214">
        <v>785544</v>
      </c>
      <c r="C11" s="214">
        <v>845983</v>
      </c>
      <c r="D11" s="214">
        <v>2340442</v>
      </c>
      <c r="E11" s="214">
        <v>2187105</v>
      </c>
      <c r="F11" s="215">
        <v>-6.5516257185608566</v>
      </c>
    </row>
    <row r="12" spans="1:14" ht="15.6" customHeight="1">
      <c r="A12" s="213" t="s">
        <v>6</v>
      </c>
      <c r="B12" s="214">
        <v>40552</v>
      </c>
      <c r="C12" s="214">
        <v>95865</v>
      </c>
      <c r="D12" s="214">
        <v>161277</v>
      </c>
      <c r="E12" s="214">
        <v>264537</v>
      </c>
      <c r="F12" s="215">
        <v>64.026488587957374</v>
      </c>
    </row>
    <row r="13" spans="1:14" ht="15.6" customHeight="1">
      <c r="A13" s="213" t="s">
        <v>175</v>
      </c>
      <c r="B13" s="214">
        <v>2022</v>
      </c>
      <c r="C13" s="214">
        <v>334</v>
      </c>
      <c r="D13" s="214">
        <v>2767</v>
      </c>
      <c r="E13" s="214">
        <v>1066</v>
      </c>
      <c r="F13" s="215">
        <v>-61.47452114203108</v>
      </c>
    </row>
    <row r="14" spans="1:14" ht="15.6" customHeight="1">
      <c r="A14" s="213" t="s">
        <v>148</v>
      </c>
      <c r="B14" s="214">
        <v>1015932</v>
      </c>
      <c r="C14" s="214">
        <v>1133070</v>
      </c>
      <c r="D14" s="214">
        <v>2793774</v>
      </c>
      <c r="E14" s="214">
        <v>2915978</v>
      </c>
      <c r="F14" s="215">
        <v>4.3741548171040279</v>
      </c>
    </row>
    <row r="15" spans="1:14" ht="15.6" customHeight="1">
      <c r="A15" s="213" t="s">
        <v>145</v>
      </c>
      <c r="B15" s="214">
        <v>811293</v>
      </c>
      <c r="C15" s="214">
        <v>833361</v>
      </c>
      <c r="D15" s="214">
        <v>2011137</v>
      </c>
      <c r="E15" s="214">
        <v>2035834</v>
      </c>
      <c r="F15" s="215">
        <v>1.228011816201487</v>
      </c>
    </row>
    <row r="16" spans="1:14" ht="15.6" customHeight="1">
      <c r="A16" s="213" t="s">
        <v>144</v>
      </c>
      <c r="B16" s="214">
        <v>906423</v>
      </c>
      <c r="C16" s="214">
        <v>623341</v>
      </c>
      <c r="D16" s="214">
        <v>2208408</v>
      </c>
      <c r="E16" s="214">
        <v>1726451</v>
      </c>
      <c r="F16" s="215">
        <v>-21.823730035392021</v>
      </c>
      <c r="G16" s="1"/>
    </row>
    <row r="17" spans="1:7" ht="15.6" customHeight="1">
      <c r="A17" s="213" t="s">
        <v>150</v>
      </c>
      <c r="B17" s="214">
        <v>243082</v>
      </c>
      <c r="C17" s="214">
        <v>248525</v>
      </c>
      <c r="D17" s="214">
        <v>762039</v>
      </c>
      <c r="E17" s="214">
        <v>722636</v>
      </c>
      <c r="F17" s="215">
        <v>-5.1707327315268694</v>
      </c>
      <c r="G17" s="2"/>
    </row>
    <row r="18" spans="1:7" ht="15.6" customHeight="1">
      <c r="A18" s="213" t="s">
        <v>147</v>
      </c>
      <c r="B18" s="214">
        <v>0</v>
      </c>
      <c r="C18" s="214">
        <v>1501</v>
      </c>
      <c r="D18" s="214">
        <v>0</v>
      </c>
      <c r="E18" s="214">
        <v>4537</v>
      </c>
      <c r="F18" s="215"/>
    </row>
    <row r="19" spans="1:7" ht="15.6" customHeight="1">
      <c r="A19" s="213" t="s">
        <v>143</v>
      </c>
      <c r="B19" s="214">
        <v>166928</v>
      </c>
      <c r="C19" s="214">
        <v>124723</v>
      </c>
      <c r="D19" s="214">
        <v>374821</v>
      </c>
      <c r="E19" s="214">
        <v>386702</v>
      </c>
      <c r="F19" s="215">
        <v>3.1697797081806982</v>
      </c>
    </row>
    <row r="20" spans="1:7" ht="15.6" customHeight="1">
      <c r="A20" s="213" t="s">
        <v>142</v>
      </c>
      <c r="B20" s="214">
        <v>247744</v>
      </c>
      <c r="C20" s="214">
        <v>332157</v>
      </c>
      <c r="D20" s="214">
        <v>724115</v>
      </c>
      <c r="E20" s="214">
        <v>870770</v>
      </c>
      <c r="F20" s="215">
        <v>20.252998487809251</v>
      </c>
    </row>
    <row r="21" spans="1:7" ht="15.6" customHeight="1">
      <c r="A21" s="213" t="s">
        <v>149</v>
      </c>
      <c r="B21" s="214">
        <v>590644</v>
      </c>
      <c r="C21" s="214">
        <v>407447</v>
      </c>
      <c r="D21" s="214">
        <v>1698284</v>
      </c>
      <c r="E21" s="214">
        <v>1333038</v>
      </c>
      <c r="F21" s="215">
        <v>-21.506768008177669</v>
      </c>
    </row>
    <row r="22" spans="1:7" ht="15.6" customHeight="1">
      <c r="A22" s="213" t="s">
        <v>146</v>
      </c>
      <c r="B22" s="214">
        <v>22872</v>
      </c>
      <c r="C22" s="214">
        <v>327016</v>
      </c>
      <c r="D22" s="214">
        <v>85475</v>
      </c>
      <c r="E22" s="214">
        <v>403260</v>
      </c>
      <c r="F22" s="215">
        <v>371.78707224334607</v>
      </c>
    </row>
    <row r="23" spans="1:7" ht="15.6" customHeight="1">
      <c r="A23" s="213" t="s">
        <v>165</v>
      </c>
      <c r="B23" s="214">
        <v>41260</v>
      </c>
      <c r="C23" s="214">
        <v>46125</v>
      </c>
      <c r="D23" s="214">
        <v>114984</v>
      </c>
      <c r="E23" s="214">
        <v>104882</v>
      </c>
      <c r="F23" s="215">
        <v>-8.7855701662840033</v>
      </c>
    </row>
    <row r="24" spans="1:7" ht="15.6" customHeight="1">
      <c r="A24" s="213" t="s">
        <v>141</v>
      </c>
      <c r="B24" s="214">
        <v>51784</v>
      </c>
      <c r="C24" s="214">
        <v>52756</v>
      </c>
      <c r="D24" s="214">
        <v>162282</v>
      </c>
      <c r="E24" s="214">
        <v>143597</v>
      </c>
      <c r="F24" s="215">
        <v>-11.513907888736901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62810</v>
      </c>
      <c r="C26" s="214">
        <v>75020</v>
      </c>
      <c r="D26" s="214">
        <v>174151</v>
      </c>
      <c r="E26" s="214">
        <v>130436</v>
      </c>
      <c r="F26" s="215">
        <v>-25.101779490212522</v>
      </c>
    </row>
    <row r="27" spans="1:7" ht="15.6" customHeight="1">
      <c r="A27" s="213" t="s">
        <v>173</v>
      </c>
      <c r="B27" s="214">
        <v>131994</v>
      </c>
      <c r="C27" s="214">
        <v>122731</v>
      </c>
      <c r="D27" s="214">
        <v>304334</v>
      </c>
      <c r="E27" s="214">
        <v>267107</v>
      </c>
      <c r="F27" s="215">
        <v>-12.23228426662811</v>
      </c>
    </row>
    <row r="28" spans="1:7" ht="15.6" customHeight="1">
      <c r="A28" s="213" t="s">
        <v>177</v>
      </c>
      <c r="B28" s="214">
        <v>17446</v>
      </c>
      <c r="C28" s="214">
        <v>35219</v>
      </c>
      <c r="D28" s="214">
        <v>48974</v>
      </c>
      <c r="E28" s="214">
        <v>79004</v>
      </c>
      <c r="F28" s="215">
        <v>61.318250500265442</v>
      </c>
    </row>
    <row r="29" spans="1:7" ht="15.6" customHeight="1">
      <c r="A29" s="213" t="s">
        <v>178</v>
      </c>
      <c r="B29" s="214">
        <v>240355</v>
      </c>
      <c r="C29" s="214">
        <v>287488</v>
      </c>
      <c r="D29" s="214">
        <v>617233</v>
      </c>
      <c r="E29" s="214">
        <v>708870</v>
      </c>
      <c r="F29" s="215">
        <v>14.84641942345921</v>
      </c>
    </row>
    <row r="30" spans="1:7" ht="15.6" customHeight="1">
      <c r="A30" s="213" t="s">
        <v>179</v>
      </c>
      <c r="B30" s="214">
        <v>40808</v>
      </c>
      <c r="C30" s="214">
        <v>51029</v>
      </c>
      <c r="D30" s="214">
        <v>146147</v>
      </c>
      <c r="E30" s="214">
        <v>189073</v>
      </c>
      <c r="F30" s="215">
        <v>29.371796889433259</v>
      </c>
    </row>
    <row r="31" spans="1:7" ht="15.6" customHeight="1">
      <c r="A31" s="213" t="s">
        <v>180</v>
      </c>
      <c r="B31" s="214">
        <v>524912</v>
      </c>
      <c r="C31" s="214">
        <v>239343</v>
      </c>
      <c r="D31" s="214">
        <v>1010804</v>
      </c>
      <c r="E31" s="214">
        <v>838984</v>
      </c>
      <c r="F31" s="215">
        <v>-16.998349828453389</v>
      </c>
    </row>
    <row r="32" spans="1:7" ht="15.6" customHeight="1">
      <c r="A32" s="213" t="s">
        <v>181</v>
      </c>
      <c r="B32" s="214">
        <v>1218411</v>
      </c>
      <c r="C32" s="214">
        <v>1264931</v>
      </c>
      <c r="D32" s="214">
        <v>3425746</v>
      </c>
      <c r="E32" s="214">
        <v>3698639</v>
      </c>
      <c r="F32" s="215">
        <v>7.9659437681602716</v>
      </c>
    </row>
    <row r="33" spans="1:6" ht="15.6" customHeight="1">
      <c r="A33" s="213" t="s">
        <v>182</v>
      </c>
      <c r="B33" s="214">
        <v>153305</v>
      </c>
      <c r="C33" s="214">
        <v>178333</v>
      </c>
      <c r="D33" s="214">
        <v>467687</v>
      </c>
      <c r="E33" s="214">
        <v>457951</v>
      </c>
      <c r="F33" s="215">
        <v>-2.0817341512592829</v>
      </c>
    </row>
    <row r="34" spans="1:6" ht="15.6" customHeight="1">
      <c r="A34" s="213" t="s">
        <v>183</v>
      </c>
      <c r="B34" s="214">
        <v>31374</v>
      </c>
      <c r="C34" s="214">
        <v>29029</v>
      </c>
      <c r="D34" s="214">
        <v>74013</v>
      </c>
      <c r="E34" s="214">
        <v>80674</v>
      </c>
      <c r="F34" s="215">
        <v>8.999770310621102</v>
      </c>
    </row>
    <row r="35" spans="1:6" ht="15.6" customHeight="1">
      <c r="A35" s="217" t="s">
        <v>153</v>
      </c>
      <c r="B35" s="218">
        <f>SUM(B7:B34)</f>
        <v>8045195</v>
      </c>
      <c r="C35" s="218">
        <f>SUM(C7:C34)</f>
        <v>8071316</v>
      </c>
      <c r="D35" s="218">
        <f>SUM(D7:D34)</f>
        <v>21617325</v>
      </c>
      <c r="E35" s="218">
        <f>SUM(E7:E34)</f>
        <v>21715760</v>
      </c>
      <c r="F35" s="219">
        <f>E35*100/D35-100</f>
        <v>0.45535236205219576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D393-F244-41BF-81A8-2BD6504AB73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160564</v>
      </c>
      <c r="C7" s="214">
        <v>159623</v>
      </c>
      <c r="D7" s="214">
        <v>444140</v>
      </c>
      <c r="E7" s="214">
        <v>381384</v>
      </c>
      <c r="F7" s="215">
        <v>-14.12977889854551</v>
      </c>
      <c r="G7" s="6"/>
    </row>
    <row r="8" spans="1:14" s="33" customFormat="1" ht="15.6" customHeight="1">
      <c r="A8" s="213" t="s">
        <v>11</v>
      </c>
      <c r="B8" s="214">
        <v>3346</v>
      </c>
      <c r="C8" s="214">
        <v>3</v>
      </c>
      <c r="D8" s="214">
        <v>3351</v>
      </c>
      <c r="E8" s="214">
        <v>3</v>
      </c>
      <c r="F8" s="215">
        <v>-99.910474485228292</v>
      </c>
      <c r="G8" s="222"/>
    </row>
    <row r="9" spans="1:14" ht="15.6" customHeight="1">
      <c r="A9" s="213" t="s">
        <v>8</v>
      </c>
      <c r="B9" s="214">
        <v>7131</v>
      </c>
      <c r="C9" s="214">
        <v>7140</v>
      </c>
      <c r="D9" s="214">
        <v>26359</v>
      </c>
      <c r="E9" s="214">
        <v>14231</v>
      </c>
      <c r="F9" s="215">
        <v>-46.010850183997867</v>
      </c>
      <c r="G9" s="223"/>
    </row>
    <row r="10" spans="1:14" ht="15.6" customHeight="1">
      <c r="A10" s="213" t="s">
        <v>10</v>
      </c>
      <c r="B10" s="214">
        <v>28408</v>
      </c>
      <c r="C10" s="214">
        <v>23577</v>
      </c>
      <c r="D10" s="214">
        <v>49661</v>
      </c>
      <c r="E10" s="214">
        <v>43409</v>
      </c>
      <c r="F10" s="215">
        <v>-12.58935583254465</v>
      </c>
    </row>
    <row r="11" spans="1:14" ht="15.6" customHeight="1">
      <c r="A11" s="213" t="s">
        <v>9</v>
      </c>
      <c r="B11" s="214">
        <v>352821</v>
      </c>
      <c r="C11" s="214">
        <v>317044</v>
      </c>
      <c r="D11" s="214">
        <v>1096287</v>
      </c>
      <c r="E11" s="214">
        <v>742704</v>
      </c>
      <c r="F11" s="215">
        <v>-32.252776873209299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0</v>
      </c>
      <c r="E12" s="214">
        <v>4009</v>
      </c>
      <c r="F12" s="215"/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35768</v>
      </c>
      <c r="C14" s="214">
        <v>19547</v>
      </c>
      <c r="D14" s="214">
        <v>127045</v>
      </c>
      <c r="E14" s="214">
        <v>65541</v>
      </c>
      <c r="F14" s="215">
        <v>-48.411192884411037</v>
      </c>
    </row>
    <row r="15" spans="1:14" ht="15.6" customHeight="1">
      <c r="A15" s="213" t="s">
        <v>145</v>
      </c>
      <c r="B15" s="214">
        <v>356825</v>
      </c>
      <c r="C15" s="214">
        <v>334277</v>
      </c>
      <c r="D15" s="214">
        <v>912687</v>
      </c>
      <c r="E15" s="214">
        <v>742938</v>
      </c>
      <c r="F15" s="215">
        <v>-18.59881865305411</v>
      </c>
    </row>
    <row r="16" spans="1:14" ht="15.6" customHeight="1">
      <c r="A16" s="213" t="s">
        <v>144</v>
      </c>
      <c r="B16" s="214">
        <v>561458</v>
      </c>
      <c r="C16" s="214">
        <v>411335</v>
      </c>
      <c r="D16" s="214">
        <v>1325048</v>
      </c>
      <c r="E16" s="214">
        <v>1125211</v>
      </c>
      <c r="F16" s="215">
        <v>-15.081491387481821</v>
      </c>
      <c r="G16" s="1"/>
    </row>
    <row r="17" spans="1:10" ht="15.6" customHeight="1">
      <c r="A17" s="213" t="s">
        <v>150</v>
      </c>
      <c r="B17" s="214">
        <v>130112</v>
      </c>
      <c r="C17" s="214">
        <v>106273</v>
      </c>
      <c r="D17" s="214">
        <v>364848</v>
      </c>
      <c r="E17" s="214">
        <v>262777</v>
      </c>
      <c r="F17" s="215">
        <v>-27.97630794193746</v>
      </c>
      <c r="G17" s="2"/>
    </row>
    <row r="18" spans="1:10" ht="15.6" customHeight="1">
      <c r="A18" s="213" t="s">
        <v>147</v>
      </c>
      <c r="B18" s="214">
        <v>0</v>
      </c>
      <c r="C18" s="214">
        <v>1501</v>
      </c>
      <c r="D18" s="214">
        <v>0</v>
      </c>
      <c r="E18" s="214">
        <v>4537</v>
      </c>
      <c r="F18" s="215"/>
    </row>
    <row r="19" spans="1:10" ht="15.6" customHeight="1">
      <c r="A19" s="213" t="s">
        <v>143</v>
      </c>
      <c r="B19" s="214">
        <v>0</v>
      </c>
      <c r="C19" s="214">
        <v>1385</v>
      </c>
      <c r="D19" s="214">
        <v>15637</v>
      </c>
      <c r="E19" s="214">
        <v>26405</v>
      </c>
      <c r="F19" s="215">
        <v>68.862313743045348</v>
      </c>
    </row>
    <row r="20" spans="1:10" ht="15.6" customHeight="1">
      <c r="A20" s="213" t="s">
        <v>142</v>
      </c>
      <c r="B20" s="214">
        <v>1850</v>
      </c>
      <c r="C20" s="214">
        <v>7638</v>
      </c>
      <c r="D20" s="214">
        <v>8958</v>
      </c>
      <c r="E20" s="214">
        <v>17753</v>
      </c>
      <c r="F20" s="215">
        <v>98.18039741013618</v>
      </c>
      <c r="J20" s="224"/>
    </row>
    <row r="21" spans="1:10" ht="15.6" customHeight="1">
      <c r="A21" s="213" t="s">
        <v>149</v>
      </c>
      <c r="B21" s="214">
        <v>417438</v>
      </c>
      <c r="C21" s="214">
        <v>266072</v>
      </c>
      <c r="D21" s="214">
        <v>1231494</v>
      </c>
      <c r="E21" s="214">
        <v>831541</v>
      </c>
      <c r="F21" s="215">
        <v>-32.477056323457518</v>
      </c>
    </row>
    <row r="22" spans="1:10" ht="15.6" customHeight="1">
      <c r="A22" s="213" t="s">
        <v>146</v>
      </c>
      <c r="B22" s="214">
        <v>6171</v>
      </c>
      <c r="C22" s="214">
        <v>15381</v>
      </c>
      <c r="D22" s="214">
        <v>33692</v>
      </c>
      <c r="E22" s="214">
        <v>56432</v>
      </c>
      <c r="F22" s="215">
        <v>67.493767066365905</v>
      </c>
    </row>
    <row r="23" spans="1:10" ht="15.6" customHeight="1">
      <c r="A23" s="213" t="s">
        <v>165</v>
      </c>
      <c r="B23" s="214">
        <v>3140</v>
      </c>
      <c r="C23" s="214">
        <v>6435</v>
      </c>
      <c r="D23" s="214">
        <v>7356</v>
      </c>
      <c r="E23" s="214">
        <v>9144</v>
      </c>
      <c r="F23" s="215">
        <v>24.306688417618279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1502</v>
      </c>
      <c r="C26" s="214">
        <v>0</v>
      </c>
      <c r="D26" s="214">
        <v>1502</v>
      </c>
      <c r="E26" s="214">
        <v>0</v>
      </c>
      <c r="F26" s="215">
        <v>-100</v>
      </c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9522</v>
      </c>
      <c r="C28" s="214">
        <v>9351</v>
      </c>
      <c r="D28" s="214">
        <v>18984</v>
      </c>
      <c r="E28" s="214">
        <v>29348</v>
      </c>
      <c r="F28" s="215">
        <v>54.593341761483337</v>
      </c>
    </row>
    <row r="29" spans="1:10" ht="15.6" customHeight="1">
      <c r="A29" s="213" t="s">
        <v>178</v>
      </c>
      <c r="B29" s="214">
        <v>2368</v>
      </c>
      <c r="C29" s="214">
        <v>0</v>
      </c>
      <c r="D29" s="214">
        <v>2368</v>
      </c>
      <c r="E29" s="214">
        <v>2304</v>
      </c>
      <c r="F29" s="215">
        <v>-2.7027027027027088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382297</v>
      </c>
      <c r="C31" s="214">
        <v>159794</v>
      </c>
      <c r="D31" s="214">
        <v>789196</v>
      </c>
      <c r="E31" s="214">
        <v>642380</v>
      </c>
      <c r="F31" s="215">
        <v>-18.603236711792761</v>
      </c>
    </row>
    <row r="32" spans="1:10" ht="15.6" customHeight="1">
      <c r="A32" s="213" t="s">
        <v>181</v>
      </c>
      <c r="B32" s="214">
        <v>29276</v>
      </c>
      <c r="C32" s="214">
        <v>5591</v>
      </c>
      <c r="D32" s="214">
        <v>69484</v>
      </c>
      <c r="E32" s="214">
        <v>33786</v>
      </c>
      <c r="F32" s="215">
        <v>-51.375856312244537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2489997</v>
      </c>
      <c r="C35" s="218">
        <f>SUM(C7:C34)</f>
        <v>1851967</v>
      </c>
      <c r="D35" s="218">
        <f>SUM(D7:D34)</f>
        <v>6528097</v>
      </c>
      <c r="E35" s="218">
        <f>SUM(E7:E34)</f>
        <v>5035837</v>
      </c>
      <c r="F35" s="219">
        <f>E35*100/D35-100</f>
        <v>-22.859035336025187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8FE9-853E-4288-9115-05044DD9281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102120</v>
      </c>
      <c r="C7" s="214">
        <v>97296</v>
      </c>
      <c r="D7" s="214">
        <v>169019</v>
      </c>
      <c r="E7" s="214">
        <v>193978</v>
      </c>
      <c r="F7" s="215">
        <v>14.766978860364819</v>
      </c>
      <c r="G7" s="6"/>
    </row>
    <row r="8" spans="1:14" s="33" customFormat="1" ht="15.6" customHeight="1">
      <c r="A8" s="213" t="s">
        <v>11</v>
      </c>
      <c r="B8" s="214">
        <v>67171</v>
      </c>
      <c r="C8" s="214">
        <v>43994</v>
      </c>
      <c r="D8" s="214">
        <v>238141</v>
      </c>
      <c r="E8" s="214">
        <v>94768</v>
      </c>
      <c r="F8" s="215">
        <v>-60.205088581974543</v>
      </c>
      <c r="G8" s="216"/>
    </row>
    <row r="9" spans="1:14" ht="15.6" customHeight="1">
      <c r="A9" s="213" t="s">
        <v>8</v>
      </c>
      <c r="B9" s="214">
        <v>137548</v>
      </c>
      <c r="C9" s="214">
        <v>220714</v>
      </c>
      <c r="D9" s="214">
        <v>514394</v>
      </c>
      <c r="E9" s="214">
        <v>729095</v>
      </c>
      <c r="F9" s="215">
        <v>41.738628366582823</v>
      </c>
      <c r="G9" s="6"/>
    </row>
    <row r="10" spans="1:14" ht="15.6" customHeight="1">
      <c r="A10" s="213" t="s">
        <v>10</v>
      </c>
      <c r="B10" s="214">
        <v>65424</v>
      </c>
      <c r="C10" s="214">
        <v>26918</v>
      </c>
      <c r="D10" s="214">
        <v>157043</v>
      </c>
      <c r="E10" s="214">
        <v>258463</v>
      </c>
      <c r="F10" s="215">
        <v>64.581038314347012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5140</v>
      </c>
      <c r="F11" s="215"/>
    </row>
    <row r="12" spans="1:14" ht="15.6" customHeight="1">
      <c r="A12" s="213" t="s">
        <v>6</v>
      </c>
      <c r="B12" s="214">
        <v>20091</v>
      </c>
      <c r="C12" s="214">
        <v>41244</v>
      </c>
      <c r="D12" s="214">
        <v>108064</v>
      </c>
      <c r="E12" s="214">
        <v>171001</v>
      </c>
      <c r="F12" s="215">
        <v>58.240487118744447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121130</v>
      </c>
      <c r="C14" s="214">
        <v>144368</v>
      </c>
      <c r="D14" s="214">
        <v>342648</v>
      </c>
      <c r="E14" s="214">
        <v>315633</v>
      </c>
      <c r="F14" s="215">
        <v>-7.8841843524549926</v>
      </c>
    </row>
    <row r="15" spans="1:14" ht="15.6" customHeight="1">
      <c r="A15" s="213" t="s">
        <v>145</v>
      </c>
      <c r="B15" s="214">
        <v>168295</v>
      </c>
      <c r="C15" s="214">
        <v>216766</v>
      </c>
      <c r="D15" s="214">
        <v>356311</v>
      </c>
      <c r="E15" s="214">
        <v>543710</v>
      </c>
      <c r="F15" s="215">
        <v>52.594222462960722</v>
      </c>
    </row>
    <row r="16" spans="1:14" ht="15.6" customHeight="1">
      <c r="A16" s="213" t="s">
        <v>144</v>
      </c>
      <c r="B16" s="214">
        <v>309967</v>
      </c>
      <c r="C16" s="214">
        <v>185114</v>
      </c>
      <c r="D16" s="214">
        <v>802943</v>
      </c>
      <c r="E16" s="214">
        <v>518582</v>
      </c>
      <c r="F16" s="215">
        <v>-35.414842647610101</v>
      </c>
      <c r="G16" s="1"/>
    </row>
    <row r="17" spans="1:7" ht="15.6" customHeight="1">
      <c r="A17" s="213" t="s">
        <v>150</v>
      </c>
      <c r="B17" s="214">
        <v>54462</v>
      </c>
      <c r="C17" s="214">
        <v>75723</v>
      </c>
      <c r="D17" s="214">
        <v>244544</v>
      </c>
      <c r="E17" s="214">
        <v>265140</v>
      </c>
      <c r="F17" s="215">
        <v>8.4222062287359307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122975</v>
      </c>
      <c r="C19" s="214">
        <v>75749</v>
      </c>
      <c r="D19" s="214">
        <v>243685</v>
      </c>
      <c r="E19" s="214">
        <v>227337</v>
      </c>
      <c r="F19" s="215">
        <v>-6.708660771077418</v>
      </c>
    </row>
    <row r="20" spans="1:7" ht="15.6" customHeight="1">
      <c r="A20" s="213" t="s">
        <v>142</v>
      </c>
      <c r="B20" s="214">
        <v>135700</v>
      </c>
      <c r="C20" s="214">
        <v>242007</v>
      </c>
      <c r="D20" s="214">
        <v>496982</v>
      </c>
      <c r="E20" s="214">
        <v>636056</v>
      </c>
      <c r="F20" s="215">
        <v>27.983709671577639</v>
      </c>
    </row>
    <row r="21" spans="1:7" ht="15.6" customHeight="1">
      <c r="A21" s="213" t="s">
        <v>149</v>
      </c>
      <c r="B21" s="214">
        <v>149843</v>
      </c>
      <c r="C21" s="214">
        <v>121005</v>
      </c>
      <c r="D21" s="214">
        <v>408007</v>
      </c>
      <c r="E21" s="214">
        <v>443839</v>
      </c>
      <c r="F21" s="215">
        <v>8.7822022661375883</v>
      </c>
    </row>
    <row r="22" spans="1:7" ht="15.6" customHeight="1">
      <c r="A22" s="213" t="s">
        <v>146</v>
      </c>
      <c r="B22" s="214">
        <v>250</v>
      </c>
      <c r="C22" s="214">
        <v>6</v>
      </c>
      <c r="D22" s="214">
        <v>441</v>
      </c>
      <c r="E22" s="214">
        <v>9</v>
      </c>
      <c r="F22" s="215">
        <v>-97.959183673469383</v>
      </c>
    </row>
    <row r="23" spans="1:7" ht="15.6" customHeight="1">
      <c r="A23" s="213" t="s">
        <v>165</v>
      </c>
      <c r="B23" s="214">
        <v>24665</v>
      </c>
      <c r="C23" s="214">
        <v>28636</v>
      </c>
      <c r="D23" s="214">
        <v>62803</v>
      </c>
      <c r="E23" s="214">
        <v>64463</v>
      </c>
      <c r="F23" s="215">
        <v>2.6431858350715771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2904</v>
      </c>
      <c r="E24" s="214">
        <v>2596</v>
      </c>
      <c r="F24" s="215">
        <v>-10.606060606060611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54524</v>
      </c>
      <c r="C26" s="214">
        <v>67829</v>
      </c>
      <c r="D26" s="214">
        <v>157013</v>
      </c>
      <c r="E26" s="214">
        <v>109821</v>
      </c>
      <c r="F26" s="215">
        <v>-30.05611000363027</v>
      </c>
    </row>
    <row r="27" spans="1:7" ht="15.6" customHeight="1">
      <c r="A27" s="213" t="s">
        <v>173</v>
      </c>
      <c r="B27" s="214">
        <v>31500</v>
      </c>
      <c r="C27" s="214">
        <v>27501</v>
      </c>
      <c r="D27" s="214">
        <v>35500</v>
      </c>
      <c r="E27" s="214">
        <v>33329</v>
      </c>
      <c r="F27" s="215">
        <v>-6.1154929577464836</v>
      </c>
    </row>
    <row r="28" spans="1:7" ht="15.6" customHeight="1">
      <c r="A28" s="213" t="s">
        <v>177</v>
      </c>
      <c r="B28" s="214">
        <v>0</v>
      </c>
      <c r="C28" s="214">
        <v>486</v>
      </c>
      <c r="D28" s="214">
        <v>0</v>
      </c>
      <c r="E28" s="214">
        <v>1869</v>
      </c>
      <c r="F28" s="215"/>
    </row>
    <row r="29" spans="1:7" ht="15.6" customHeight="1">
      <c r="A29" s="213" t="s">
        <v>178</v>
      </c>
      <c r="B29" s="214">
        <v>109252</v>
      </c>
      <c r="C29" s="214">
        <v>110620</v>
      </c>
      <c r="D29" s="214">
        <v>258710</v>
      </c>
      <c r="E29" s="214">
        <v>299562</v>
      </c>
      <c r="F29" s="215">
        <v>15.79065362761394</v>
      </c>
    </row>
    <row r="30" spans="1:7" ht="15.6" customHeight="1">
      <c r="A30" s="213" t="s">
        <v>179</v>
      </c>
      <c r="B30" s="214">
        <v>14649</v>
      </c>
      <c r="C30" s="214">
        <v>38420</v>
      </c>
      <c r="D30" s="214">
        <v>83574</v>
      </c>
      <c r="E30" s="214">
        <v>123876</v>
      </c>
      <c r="F30" s="215">
        <v>48.223131595950889</v>
      </c>
    </row>
    <row r="31" spans="1:7" ht="15.6" customHeight="1">
      <c r="A31" s="213" t="s">
        <v>180</v>
      </c>
      <c r="B31" s="214">
        <v>103430</v>
      </c>
      <c r="C31" s="214">
        <v>303</v>
      </c>
      <c r="D31" s="214">
        <v>103846</v>
      </c>
      <c r="E31" s="214">
        <v>12299</v>
      </c>
      <c r="F31" s="215">
        <v>-88.156500972594031</v>
      </c>
    </row>
    <row r="32" spans="1:7" ht="15.6" customHeight="1">
      <c r="A32" s="213" t="s">
        <v>181</v>
      </c>
      <c r="B32" s="214">
        <v>20922</v>
      </c>
      <c r="C32" s="214">
        <v>24892</v>
      </c>
      <c r="D32" s="214">
        <v>111329</v>
      </c>
      <c r="E32" s="214">
        <v>139990</v>
      </c>
      <c r="F32" s="215">
        <v>25.744415201789291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14267</v>
      </c>
      <c r="C34" s="214">
        <v>5005</v>
      </c>
      <c r="D34" s="214">
        <v>14267</v>
      </c>
      <c r="E34" s="214">
        <v>14622</v>
      </c>
      <c r="F34" s="215">
        <v>2.4882596201023399</v>
      </c>
    </row>
    <row r="35" spans="1:6" ht="15.6" customHeight="1">
      <c r="A35" s="217" t="s">
        <v>153</v>
      </c>
      <c r="B35" s="218">
        <f>SUM(B7:B34)</f>
        <v>1828185</v>
      </c>
      <c r="C35" s="218">
        <f>SUM(C7:C34)</f>
        <v>1794596</v>
      </c>
      <c r="D35" s="218">
        <f>SUM(D7:D34)</f>
        <v>4912168</v>
      </c>
      <c r="E35" s="218">
        <f>SUM(E7:E34)</f>
        <v>5205178</v>
      </c>
      <c r="F35" s="219">
        <f>E35*100/D35-100</f>
        <v>5.9649832823307349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1057C-0F76-4619-8981-015585887D2A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0" t="s">
        <v>3</v>
      </c>
      <c r="D5" s="270"/>
      <c r="E5" s="270"/>
      <c r="F5" s="270"/>
      <c r="G5" s="270" t="s">
        <v>4</v>
      </c>
      <c r="H5" s="270"/>
      <c r="I5" s="270"/>
      <c r="J5" s="270"/>
      <c r="K5" s="270" t="s">
        <v>5</v>
      </c>
      <c r="L5" s="270"/>
      <c r="M5" s="270"/>
      <c r="N5" s="270"/>
    </row>
    <row r="6" spans="1:15">
      <c r="A6" s="273" t="s">
        <v>88</v>
      </c>
      <c r="B6" s="273"/>
      <c r="C6" s="271" t="s">
        <v>89</v>
      </c>
      <c r="D6" s="271"/>
      <c r="E6" s="272" t="s">
        <v>12</v>
      </c>
      <c r="F6" s="272"/>
      <c r="G6" s="272" t="s">
        <v>89</v>
      </c>
      <c r="H6" s="272"/>
      <c r="I6" s="272" t="s">
        <v>12</v>
      </c>
      <c r="J6" s="272"/>
      <c r="K6" s="272" t="s">
        <v>89</v>
      </c>
      <c r="L6" s="272"/>
      <c r="M6" s="272" t="s">
        <v>12</v>
      </c>
      <c r="N6" s="272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5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5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5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5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5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5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5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5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5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5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5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5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5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5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5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5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5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5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5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5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5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5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5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5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5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5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5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6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6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6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7" t="s">
        <v>139</v>
      </c>
      <c r="B48" s="277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2A0F-40E2-479B-96AC-90158E9B8A1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13879</v>
      </c>
      <c r="C7" s="214">
        <v>9356</v>
      </c>
      <c r="D7" s="214">
        <v>22118</v>
      </c>
      <c r="E7" s="214">
        <v>18920</v>
      </c>
      <c r="F7" s="215">
        <v>-14.458811827470839</v>
      </c>
      <c r="G7" s="6"/>
    </row>
    <row r="8" spans="1:14" s="33" customFormat="1" ht="15.6" customHeight="1">
      <c r="A8" s="213" t="s">
        <v>11</v>
      </c>
      <c r="B8" s="214">
        <v>4236</v>
      </c>
      <c r="C8" s="214">
        <v>12833</v>
      </c>
      <c r="D8" s="214">
        <v>10557</v>
      </c>
      <c r="E8" s="214">
        <v>29945</v>
      </c>
      <c r="F8" s="215">
        <v>183.65065833096531</v>
      </c>
    </row>
    <row r="9" spans="1:14" ht="15.6" customHeight="1">
      <c r="A9" s="213" t="s">
        <v>8</v>
      </c>
      <c r="B9" s="214">
        <v>38283</v>
      </c>
      <c r="C9" s="214">
        <v>39700</v>
      </c>
      <c r="D9" s="214">
        <v>90268</v>
      </c>
      <c r="E9" s="214">
        <v>121137</v>
      </c>
      <c r="F9" s="215">
        <v>34.197057650551699</v>
      </c>
      <c r="G9" s="6"/>
    </row>
    <row r="10" spans="1:14" ht="15.6" customHeight="1">
      <c r="A10" s="213" t="s">
        <v>10</v>
      </c>
      <c r="B10" s="214">
        <v>69590</v>
      </c>
      <c r="C10" s="214">
        <v>74835</v>
      </c>
      <c r="D10" s="214">
        <v>183380</v>
      </c>
      <c r="E10" s="214">
        <v>279296</v>
      </c>
      <c r="F10" s="215">
        <v>52.304504307994343</v>
      </c>
    </row>
    <row r="11" spans="1:14" ht="15.6" customHeight="1">
      <c r="A11" s="213" t="s">
        <v>9</v>
      </c>
      <c r="B11" s="214">
        <v>432723</v>
      </c>
      <c r="C11" s="214">
        <v>528939</v>
      </c>
      <c r="D11" s="214">
        <v>1244155</v>
      </c>
      <c r="E11" s="214">
        <v>1439261</v>
      </c>
      <c r="F11" s="215">
        <v>15.6818081348385</v>
      </c>
    </row>
    <row r="12" spans="1:14" ht="15.6" customHeight="1">
      <c r="A12" s="213" t="s">
        <v>6</v>
      </c>
      <c r="B12" s="214">
        <v>20461</v>
      </c>
      <c r="C12" s="214">
        <v>54621</v>
      </c>
      <c r="D12" s="214">
        <v>53213</v>
      </c>
      <c r="E12" s="214">
        <v>89527</v>
      </c>
      <c r="F12" s="215">
        <v>68.242722642963173</v>
      </c>
    </row>
    <row r="13" spans="1:14" ht="15.6" customHeight="1">
      <c r="A13" s="213" t="s">
        <v>175</v>
      </c>
      <c r="B13" s="214">
        <v>2022</v>
      </c>
      <c r="C13" s="214">
        <v>334</v>
      </c>
      <c r="D13" s="214">
        <v>2767</v>
      </c>
      <c r="E13" s="214">
        <v>1066</v>
      </c>
      <c r="F13" s="215">
        <v>-61.47452114203108</v>
      </c>
    </row>
    <row r="14" spans="1:14" ht="15.6" customHeight="1">
      <c r="A14" s="213" t="s">
        <v>148</v>
      </c>
      <c r="B14" s="214">
        <v>859034</v>
      </c>
      <c r="C14" s="214">
        <v>969155</v>
      </c>
      <c r="D14" s="214">
        <v>2324081</v>
      </c>
      <c r="E14" s="214">
        <v>2534804</v>
      </c>
      <c r="F14" s="215">
        <v>9.0669387168519506</v>
      </c>
    </row>
    <row r="15" spans="1:14" ht="15.6" customHeight="1">
      <c r="A15" s="213" t="s">
        <v>145</v>
      </c>
      <c r="B15" s="214">
        <v>286173</v>
      </c>
      <c r="C15" s="214">
        <v>282318</v>
      </c>
      <c r="D15" s="214">
        <v>742139</v>
      </c>
      <c r="E15" s="214">
        <v>749186</v>
      </c>
      <c r="F15" s="215">
        <v>0.94955257707788121</v>
      </c>
    </row>
    <row r="16" spans="1:14" ht="15.6" customHeight="1">
      <c r="A16" s="213" t="s">
        <v>144</v>
      </c>
      <c r="B16" s="214">
        <v>34998</v>
      </c>
      <c r="C16" s="214">
        <v>26892</v>
      </c>
      <c r="D16" s="214">
        <v>80417</v>
      </c>
      <c r="E16" s="214">
        <v>82658</v>
      </c>
      <c r="F16" s="215">
        <v>2.7867242001069461</v>
      </c>
      <c r="G16" s="1"/>
    </row>
    <row r="17" spans="1:8" ht="15.6" customHeight="1">
      <c r="A17" s="213" t="s">
        <v>150</v>
      </c>
      <c r="B17" s="214">
        <v>58508</v>
      </c>
      <c r="C17" s="214">
        <v>66529</v>
      </c>
      <c r="D17" s="214">
        <v>152647</v>
      </c>
      <c r="E17" s="214">
        <v>194719</v>
      </c>
      <c r="F17" s="215">
        <v>27.561629118161509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>
      <c r="A19" s="213" t="s">
        <v>143</v>
      </c>
      <c r="B19" s="214">
        <v>43953</v>
      </c>
      <c r="C19" s="214">
        <v>47589</v>
      </c>
      <c r="D19" s="214">
        <v>115499</v>
      </c>
      <c r="E19" s="214">
        <v>132960</v>
      </c>
      <c r="F19" s="215">
        <v>15.117879808483201</v>
      </c>
      <c r="H19" s="225"/>
    </row>
    <row r="20" spans="1:8" ht="15.6" customHeight="1">
      <c r="A20" s="213" t="s">
        <v>142</v>
      </c>
      <c r="B20" s="214">
        <v>110194</v>
      </c>
      <c r="C20" s="214">
        <v>82512</v>
      </c>
      <c r="D20" s="214">
        <v>218175</v>
      </c>
      <c r="E20" s="214">
        <v>216961</v>
      </c>
      <c r="F20" s="215">
        <v>-0.55643405523089484</v>
      </c>
    </row>
    <row r="21" spans="1:8" ht="15.6" customHeight="1">
      <c r="A21" s="213" t="s">
        <v>149</v>
      </c>
      <c r="B21" s="214">
        <v>23363</v>
      </c>
      <c r="C21" s="214">
        <v>20370</v>
      </c>
      <c r="D21" s="214">
        <v>58783</v>
      </c>
      <c r="E21" s="214">
        <v>57658</v>
      </c>
      <c r="F21" s="215">
        <v>-1.91381862102989</v>
      </c>
    </row>
    <row r="22" spans="1:8" ht="15.6" customHeight="1">
      <c r="A22" s="213" t="s">
        <v>146</v>
      </c>
      <c r="B22" s="214">
        <v>16451</v>
      </c>
      <c r="C22" s="214">
        <v>311629</v>
      </c>
      <c r="D22" s="214">
        <v>51342</v>
      </c>
      <c r="E22" s="214">
        <v>346819</v>
      </c>
      <c r="F22" s="215">
        <v>575.50738187059324</v>
      </c>
    </row>
    <row r="23" spans="1:8" ht="15.6" customHeight="1">
      <c r="A23" s="213" t="s">
        <v>165</v>
      </c>
      <c r="B23" s="214">
        <v>13455</v>
      </c>
      <c r="C23" s="214">
        <v>11054</v>
      </c>
      <c r="D23" s="214">
        <v>44825</v>
      </c>
      <c r="E23" s="214">
        <v>31275</v>
      </c>
      <c r="F23" s="215">
        <v>-30.228667038483</v>
      </c>
    </row>
    <row r="24" spans="1:8" ht="15.6" customHeight="1">
      <c r="A24" s="213" t="s">
        <v>141</v>
      </c>
      <c r="B24" s="214">
        <v>51784</v>
      </c>
      <c r="C24" s="214">
        <v>52756</v>
      </c>
      <c r="D24" s="214">
        <v>159378</v>
      </c>
      <c r="E24" s="214">
        <v>141001</v>
      </c>
      <c r="F24" s="215">
        <v>-11.53044962290906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6784</v>
      </c>
      <c r="C26" s="214">
        <v>7191</v>
      </c>
      <c r="D26" s="214">
        <v>15636</v>
      </c>
      <c r="E26" s="214">
        <v>20615</v>
      </c>
      <c r="F26" s="215">
        <v>31.843182399590692</v>
      </c>
    </row>
    <row r="27" spans="1:8" ht="15.6" customHeight="1">
      <c r="A27" s="213" t="s">
        <v>173</v>
      </c>
      <c r="B27" s="214">
        <v>100494</v>
      </c>
      <c r="C27" s="214">
        <v>95230</v>
      </c>
      <c r="D27" s="214">
        <v>268834</v>
      </c>
      <c r="E27" s="214">
        <v>233778</v>
      </c>
      <c r="F27" s="215">
        <v>-13.04001725972161</v>
      </c>
    </row>
    <row r="28" spans="1:8" ht="15.6" customHeight="1">
      <c r="A28" s="213" t="s">
        <v>177</v>
      </c>
      <c r="B28" s="214">
        <v>7924</v>
      </c>
      <c r="C28" s="214">
        <v>25382</v>
      </c>
      <c r="D28" s="214">
        <v>29990</v>
      </c>
      <c r="E28" s="214">
        <v>47787</v>
      </c>
      <c r="F28" s="215">
        <v>59.343114371457148</v>
      </c>
    </row>
    <row r="29" spans="1:8" ht="15.6" customHeight="1">
      <c r="A29" s="213" t="s">
        <v>178</v>
      </c>
      <c r="B29" s="214">
        <v>128735</v>
      </c>
      <c r="C29" s="214">
        <v>176868</v>
      </c>
      <c r="D29" s="214">
        <v>356155</v>
      </c>
      <c r="E29" s="214">
        <v>407004</v>
      </c>
      <c r="F29" s="215">
        <v>14.277210764975919</v>
      </c>
    </row>
    <row r="30" spans="1:8" ht="15.6" customHeight="1">
      <c r="A30" s="213" t="s">
        <v>179</v>
      </c>
      <c r="B30" s="214">
        <v>26159</v>
      </c>
      <c r="C30" s="214">
        <v>12609</v>
      </c>
      <c r="D30" s="214">
        <v>62573</v>
      </c>
      <c r="E30" s="214">
        <v>65197</v>
      </c>
      <c r="F30" s="215">
        <v>4.193501989676065</v>
      </c>
    </row>
    <row r="31" spans="1:8" ht="15.6" customHeight="1">
      <c r="A31" s="213" t="s">
        <v>180</v>
      </c>
      <c r="B31" s="214">
        <v>39185</v>
      </c>
      <c r="C31" s="214">
        <v>79246</v>
      </c>
      <c r="D31" s="214">
        <v>117762</v>
      </c>
      <c r="E31" s="214">
        <v>184305</v>
      </c>
      <c r="F31" s="215">
        <v>56.506343302593358</v>
      </c>
    </row>
    <row r="32" spans="1:8" ht="15.6" customHeight="1">
      <c r="A32" s="213" t="s">
        <v>181</v>
      </c>
      <c r="B32" s="214">
        <v>1168213</v>
      </c>
      <c r="C32" s="214">
        <v>1234448</v>
      </c>
      <c r="D32" s="214">
        <v>3244933</v>
      </c>
      <c r="E32" s="214">
        <v>3524863</v>
      </c>
      <c r="F32" s="215">
        <v>8.626680427608207</v>
      </c>
    </row>
    <row r="33" spans="1:6" ht="15.6" customHeight="1">
      <c r="A33" s="213" t="s">
        <v>182</v>
      </c>
      <c r="B33" s="214">
        <v>153305</v>
      </c>
      <c r="C33" s="214">
        <v>178333</v>
      </c>
      <c r="D33" s="214">
        <v>467687</v>
      </c>
      <c r="E33" s="214">
        <v>457951</v>
      </c>
      <c r="F33" s="215">
        <v>-2.0817341512592829</v>
      </c>
    </row>
    <row r="34" spans="1:6" ht="15.6" customHeight="1">
      <c r="A34" s="213" t="s">
        <v>183</v>
      </c>
      <c r="B34" s="214">
        <v>17107</v>
      </c>
      <c r="C34" s="214">
        <v>24024</v>
      </c>
      <c r="D34" s="214">
        <v>59746</v>
      </c>
      <c r="E34" s="214">
        <v>66052</v>
      </c>
      <c r="F34" s="215">
        <v>10.554681484952971</v>
      </c>
    </row>
    <row r="35" spans="1:6" ht="15.6" customHeight="1">
      <c r="A35" s="217" t="s">
        <v>153</v>
      </c>
      <c r="B35" s="218">
        <f>SUM(B7:B34)</f>
        <v>3727013</v>
      </c>
      <c r="C35" s="218">
        <f>SUM(C7:C34)</f>
        <v>4424753</v>
      </c>
      <c r="D35" s="218">
        <f>SUM(D7:D34)</f>
        <v>10177060</v>
      </c>
      <c r="E35" s="218">
        <f>SUM(E7:E34)</f>
        <v>11474745</v>
      </c>
      <c r="F35" s="219">
        <f>E35*100/D35-100</f>
        <v>12.751079388349879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7F4AA-2D20-49E1-BD23-6FDFF8A6EFA8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BC91-FC46-4677-B5AB-6C35BC03AB8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0"/>
    <col min="26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196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  <c r="AF6" s="234" t="s">
        <v>202</v>
      </c>
      <c r="AG6" s="234"/>
      <c r="AL6" s="234" t="s">
        <v>203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204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204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205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205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206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206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207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207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208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208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209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209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210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210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36">
        <v>42978437</v>
      </c>
      <c r="AC15" s="236">
        <v>48800280</v>
      </c>
      <c r="AD15" s="236"/>
      <c r="AF15" s="230" t="s">
        <v>211</v>
      </c>
      <c r="AG15" s="236">
        <v>17632595</v>
      </c>
      <c r="AH15" s="236">
        <v>14001773</v>
      </c>
      <c r="AI15" s="236">
        <v>16512152</v>
      </c>
      <c r="AJ15" s="236"/>
      <c r="AL15" s="230" t="s">
        <v>211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36">
        <v>43349327</v>
      </c>
      <c r="AC16" s="236">
        <v>45052533</v>
      </c>
      <c r="AD16" s="236"/>
      <c r="AF16" s="230" t="s">
        <v>212</v>
      </c>
      <c r="AG16" s="236">
        <v>15419568</v>
      </c>
      <c r="AH16" s="236">
        <v>13231512</v>
      </c>
      <c r="AI16" s="236">
        <v>14197332</v>
      </c>
      <c r="AJ16" s="236"/>
      <c r="AL16" s="230" t="s">
        <v>212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36">
        <v>45985008</v>
      </c>
      <c r="AC17" s="236">
        <v>46987477</v>
      </c>
      <c r="AD17" s="236"/>
      <c r="AF17" s="230" t="s">
        <v>213</v>
      </c>
      <c r="AG17" s="236">
        <v>15747355</v>
      </c>
      <c r="AH17" s="236">
        <v>13918205</v>
      </c>
      <c r="AI17" s="236">
        <v>15124052</v>
      </c>
      <c r="AJ17" s="236"/>
      <c r="AL17" s="230" t="s">
        <v>213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36">
        <v>43641437</v>
      </c>
      <c r="AC18" s="236">
        <v>45669918</v>
      </c>
      <c r="AD18" s="236"/>
      <c r="AF18" s="230" t="s">
        <v>214</v>
      </c>
      <c r="AG18" s="236">
        <v>13891905</v>
      </c>
      <c r="AH18" s="236">
        <v>12143165</v>
      </c>
      <c r="AI18" s="236">
        <v>14606259</v>
      </c>
      <c r="AJ18" s="236"/>
      <c r="AL18" s="230" t="s">
        <v>214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36">
        <v>43897248</v>
      </c>
      <c r="AC19" s="236">
        <v>46519669</v>
      </c>
      <c r="AD19" s="236"/>
      <c r="AF19" s="230" t="s">
        <v>215</v>
      </c>
      <c r="AG19" s="236">
        <v>15094063</v>
      </c>
      <c r="AH19" s="236">
        <v>13745088</v>
      </c>
      <c r="AI19" s="236">
        <v>14827296</v>
      </c>
      <c r="AJ19" s="236"/>
      <c r="AL19" s="230" t="s">
        <v>215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  <c r="AB33" s="234"/>
      <c r="AF33" s="234" t="s">
        <v>217</v>
      </c>
      <c r="AG33" s="234"/>
      <c r="AL33" s="234" t="s">
        <v>218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204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204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205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205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206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206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207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207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208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208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209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209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210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210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36">
        <v>21829983</v>
      </c>
      <c r="AC42" s="236">
        <v>23119760</v>
      </c>
      <c r="AD42" s="236"/>
      <c r="AF42" s="230" t="s">
        <v>211</v>
      </c>
      <c r="AG42" s="236">
        <v>16173912</v>
      </c>
      <c r="AH42" s="236">
        <v>16721585</v>
      </c>
      <c r="AI42" s="236">
        <v>16886911</v>
      </c>
      <c r="AJ42" s="236"/>
      <c r="AL42" s="230" t="s">
        <v>211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36">
        <v>21967773</v>
      </c>
      <c r="AC43" s="236">
        <v>22394269</v>
      </c>
      <c r="AD43" s="236"/>
      <c r="AF43" s="230" t="s">
        <v>212</v>
      </c>
      <c r="AG43" s="236">
        <v>15730480</v>
      </c>
      <c r="AH43" s="236">
        <v>16527782</v>
      </c>
      <c r="AI43" s="236">
        <v>15999030</v>
      </c>
      <c r="AJ43" s="236"/>
      <c r="AL43" s="230" t="s">
        <v>212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36">
        <v>23542586</v>
      </c>
      <c r="AC44" s="236">
        <v>23042069</v>
      </c>
      <c r="AD44" s="236"/>
      <c r="AF44" s="230" t="s">
        <v>213</v>
      </c>
      <c r="AG44" s="236">
        <v>16909291</v>
      </c>
      <c r="AH44" s="236">
        <v>17663441</v>
      </c>
      <c r="AI44" s="236">
        <v>16285920</v>
      </c>
      <c r="AJ44" s="236"/>
      <c r="AL44" s="230" t="s">
        <v>213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36">
        <v>23498333</v>
      </c>
      <c r="AC45" s="236">
        <v>23050267</v>
      </c>
      <c r="AD45" s="236"/>
      <c r="AF45" s="230" t="s">
        <v>214</v>
      </c>
      <c r="AG45" s="236">
        <v>15188037</v>
      </c>
      <c r="AH45" s="236">
        <v>17495635</v>
      </c>
      <c r="AI45" s="236">
        <v>16197439</v>
      </c>
      <c r="AJ45" s="236"/>
      <c r="AL45" s="230" t="s">
        <v>214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36">
        <v>23129018</v>
      </c>
      <c r="AC46" s="236">
        <v>23101926</v>
      </c>
      <c r="AD46" s="236"/>
      <c r="AF46" s="230" t="s">
        <v>215</v>
      </c>
      <c r="AG46" s="236">
        <v>15091336</v>
      </c>
      <c r="AH46" s="236">
        <v>17404768</v>
      </c>
      <c r="AI46" s="236">
        <v>16403302</v>
      </c>
      <c r="AJ46" s="236"/>
      <c r="AL46" s="230" t="s">
        <v>215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C13FC-A92D-497D-A650-C0D57AC45DEB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7" width="12.88671875" style="240" customWidth="1"/>
    <col min="28" max="29" width="12.88671875" style="241" customWidth="1"/>
    <col min="30" max="31" width="12.88671875" style="240" customWidth="1"/>
    <col min="32" max="33" width="12.88671875" style="241" customWidth="1"/>
    <col min="34" max="35" width="12.88671875" style="240" customWidth="1"/>
    <col min="36" max="37" width="12.88671875" style="241" customWidth="1"/>
    <col min="38" max="43" width="12.88671875" style="240" customWidth="1"/>
    <col min="44" max="63" width="12.88671875" style="224" customWidth="1"/>
    <col min="64" max="16384" width="11.44140625" style="224"/>
  </cols>
  <sheetData>
    <row r="1" spans="1:39" ht="24.6">
      <c r="B1" s="228" t="s">
        <v>219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220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221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222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223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  <c r="Z6" s="242" t="s">
        <v>201</v>
      </c>
      <c r="AA6" s="241"/>
      <c r="AC6" s="240"/>
      <c r="AD6" s="242" t="s">
        <v>202</v>
      </c>
      <c r="AE6" s="241"/>
      <c r="AG6" s="240"/>
      <c r="AH6" s="242" t="s">
        <v>203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204</v>
      </c>
      <c r="AA8" s="241">
        <v>-7.2201224602575137E-2</v>
      </c>
      <c r="AB8" s="241">
        <v>0.10032763489485419</v>
      </c>
      <c r="AC8" s="240"/>
      <c r="AD8" s="240" t="s">
        <v>204</v>
      </c>
      <c r="AE8" s="241">
        <v>-0.17792630991703062</v>
      </c>
      <c r="AF8" s="241">
        <v>0.14856750269498575</v>
      </c>
      <c r="AG8" s="240"/>
      <c r="AH8" s="240" t="s">
        <v>204</v>
      </c>
      <c r="AI8" s="241">
        <v>-8.8871832047763069E-2</v>
      </c>
      <c r="AJ8" s="241">
        <v>0.26391040888376266</v>
      </c>
      <c r="AK8" s="240"/>
      <c r="AL8" s="244" t="s">
        <v>224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205</v>
      </c>
      <c r="AA9" s="241">
        <v>-6.6668414505015788E-2</v>
      </c>
      <c r="AB9" s="241">
        <v>9.3288286965419326E-2</v>
      </c>
      <c r="AC9" s="240"/>
      <c r="AD9" s="240" t="s">
        <v>205</v>
      </c>
      <c r="AE9" s="241">
        <v>-0.15681915443965877</v>
      </c>
      <c r="AF9" s="241">
        <v>0.14900524483073341</v>
      </c>
      <c r="AG9" s="240"/>
      <c r="AH9" s="240" t="s">
        <v>205</v>
      </c>
      <c r="AI9" s="241">
        <v>-7.108549272914047E-2</v>
      </c>
      <c r="AJ9" s="241">
        <v>0.24027416704411322</v>
      </c>
      <c r="AK9" s="240"/>
      <c r="AL9" s="246" t="s">
        <v>225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206</v>
      </c>
      <c r="AA10" s="241">
        <v>-2.8344070185333834E-2</v>
      </c>
      <c r="AB10" s="241">
        <v>5.6148488778304542E-2</v>
      </c>
      <c r="AC10" s="240"/>
      <c r="AD10" s="240" t="s">
        <v>206</v>
      </c>
      <c r="AE10" s="241">
        <v>-0.11696213495499108</v>
      </c>
      <c r="AF10" s="241">
        <v>0.11245768695199644</v>
      </c>
      <c r="AG10" s="240"/>
      <c r="AH10" s="240" t="s">
        <v>206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207</v>
      </c>
      <c r="AA11" s="241">
        <v>-5.7325572809745044E-4</v>
      </c>
      <c r="AB11" s="241">
        <v>5.8997513498875519E-2</v>
      </c>
      <c r="AC11" s="240"/>
      <c r="AD11" s="240" t="s">
        <v>207</v>
      </c>
      <c r="AE11" s="241">
        <v>-0.11595235834858542</v>
      </c>
      <c r="AF11" s="241">
        <v>0.13223409586123908</v>
      </c>
      <c r="AG11" s="240"/>
      <c r="AH11" s="240" t="s">
        <v>207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208</v>
      </c>
      <c r="AA12" s="241">
        <v>3.390670658299328E-2</v>
      </c>
      <c r="AB12" s="241">
        <v>7.3313610554215536E-2</v>
      </c>
      <c r="AC12" s="240"/>
      <c r="AD12" s="240" t="s">
        <v>208</v>
      </c>
      <c r="AE12" s="241">
        <v>-7.7024265100422581E-2</v>
      </c>
      <c r="AF12" s="241">
        <v>0.12498097655058843</v>
      </c>
      <c r="AG12" s="240"/>
      <c r="AH12" s="240" t="s">
        <v>208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209</v>
      </c>
      <c r="AA13" s="241">
        <v>4.6953426504110073E-2</v>
      </c>
      <c r="AB13" s="241">
        <v>7.3439596797486642E-2</v>
      </c>
      <c r="AC13" s="240"/>
      <c r="AD13" s="240" t="s">
        <v>209</v>
      </c>
      <c r="AE13" s="241">
        <v>-5.9606414433635138E-2</v>
      </c>
      <c r="AF13" s="241">
        <v>0.12482933296494295</v>
      </c>
      <c r="AG13" s="240"/>
      <c r="AH13" s="240" t="s">
        <v>209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210</v>
      </c>
      <c r="AA14" s="241">
        <v>5.321626473091072E-2</v>
      </c>
      <c r="AB14" s="241">
        <v>6.9328686383827859E-2</v>
      </c>
      <c r="AC14" s="240"/>
      <c r="AD14" s="240" t="s">
        <v>210</v>
      </c>
      <c r="AE14" s="241">
        <v>-4.2766537305600705E-2</v>
      </c>
      <c r="AF14" s="241">
        <v>0.12420096505996853</v>
      </c>
      <c r="AG14" s="240"/>
      <c r="AH14" s="240" t="s">
        <v>210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211</v>
      </c>
      <c r="AA15" s="241">
        <v>6.3655221527360764E-2</v>
      </c>
      <c r="AC15" s="240"/>
      <c r="AD15" s="240" t="s">
        <v>211</v>
      </c>
      <c r="AE15" s="241">
        <v>-1.5460735481822497E-2</v>
      </c>
      <c r="AG15" s="240"/>
      <c r="AH15" s="240" t="s">
        <v>211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212</v>
      </c>
      <c r="AA16" s="241">
        <v>6.0889961969038495E-2</v>
      </c>
      <c r="AC16" s="240"/>
      <c r="AD16" s="240" t="s">
        <v>212</v>
      </c>
      <c r="AE16" s="241">
        <v>-6.2521025784393206E-3</v>
      </c>
      <c r="AG16" s="240"/>
      <c r="AH16" s="240" t="s">
        <v>212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213</v>
      </c>
      <c r="AA17" s="241">
        <v>5.6689476150910849E-2</v>
      </c>
      <c r="AC17" s="240"/>
      <c r="AD17" s="240" t="s">
        <v>213</v>
      </c>
      <c r="AE17" s="241">
        <v>2.9161693914144847E-3</v>
      </c>
      <c r="AG17" s="240"/>
      <c r="AH17" s="240" t="s">
        <v>213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214</v>
      </c>
      <c r="AA18" s="241">
        <v>5.5744720786396015E-2</v>
      </c>
      <c r="AC18" s="240"/>
      <c r="AD18" s="240" t="s">
        <v>214</v>
      </c>
      <c r="AE18" s="241">
        <v>1.8766975941681495E-2</v>
      </c>
      <c r="AG18" s="240"/>
      <c r="AH18" s="240" t="s">
        <v>214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215</v>
      </c>
      <c r="AA19" s="241">
        <v>5.608495042650645E-2</v>
      </c>
      <c r="AC19" s="240"/>
      <c r="AD19" s="240" t="s">
        <v>215</v>
      </c>
      <c r="AE19" s="241">
        <v>2.3705487428082678E-2</v>
      </c>
      <c r="AG19" s="240"/>
      <c r="AH19" s="240" t="s">
        <v>215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216</v>
      </c>
      <c r="AA33" s="241"/>
      <c r="AC33" s="240"/>
      <c r="AD33" s="242" t="s">
        <v>217</v>
      </c>
      <c r="AE33" s="241"/>
      <c r="AG33" s="240"/>
      <c r="AH33" s="242" t="s">
        <v>218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204</v>
      </c>
      <c r="AA35" s="241">
        <v>1.107712372789095E-2</v>
      </c>
      <c r="AB35" s="241">
        <v>1.3617729202092192E-2</v>
      </c>
      <c r="AC35" s="240"/>
      <c r="AD35" s="240" t="s">
        <v>204</v>
      </c>
      <c r="AE35" s="241">
        <v>5.7702178807125935E-2</v>
      </c>
      <c r="AF35" s="241">
        <v>-4.2899690826657774E-2</v>
      </c>
      <c r="AG35" s="240"/>
      <c r="AH35" s="240" t="s">
        <v>204</v>
      </c>
      <c r="AI35" s="241">
        <v>3.5561986624737897E-2</v>
      </c>
      <c r="AJ35" s="241">
        <v>-1.7596698122723069E-2</v>
      </c>
      <c r="AK35" s="240"/>
      <c r="AL35" s="244" t="s">
        <v>226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205</v>
      </c>
      <c r="AA36" s="241">
        <v>-2.6407888128539979E-3</v>
      </c>
      <c r="AB36" s="241">
        <v>5.0830838375992473E-3</v>
      </c>
      <c r="AC36" s="240"/>
      <c r="AD36" s="240" t="s">
        <v>205</v>
      </c>
      <c r="AE36" s="241">
        <v>3.552762386362019E-2</v>
      </c>
      <c r="AF36" s="241">
        <v>-4.7422795923507836E-2</v>
      </c>
      <c r="AG36" s="240"/>
      <c r="AH36" s="240" t="s">
        <v>205</v>
      </c>
      <c r="AI36" s="241">
        <v>1.2245191833654018E-2</v>
      </c>
      <c r="AJ36" s="241">
        <v>-1.5256137090447481E-2</v>
      </c>
      <c r="AK36" s="240"/>
      <c r="AL36" s="246" t="s">
        <v>227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206</v>
      </c>
      <c r="AA37" s="241">
        <v>2.8855395171990778E-2</v>
      </c>
      <c r="AB37" s="241">
        <v>-1.284478356427286E-2</v>
      </c>
      <c r="AC37" s="240"/>
      <c r="AD37" s="240" t="s">
        <v>206</v>
      </c>
      <c r="AE37" s="241">
        <v>5.0681658217141885E-2</v>
      </c>
      <c r="AF37" s="241">
        <v>-5.55630587123494E-2</v>
      </c>
      <c r="AG37" s="240"/>
      <c r="AH37" s="240" t="s">
        <v>206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207</v>
      </c>
      <c r="AA38" s="241">
        <v>6.8715312845533699E-2</v>
      </c>
      <c r="AB38" s="241">
        <v>-1.2023722822037683E-2</v>
      </c>
      <c r="AC38" s="240"/>
      <c r="AD38" s="240" t="s">
        <v>207</v>
      </c>
      <c r="AE38" s="241">
        <v>6.7634882360427612E-2</v>
      </c>
      <c r="AF38" s="241">
        <v>-5.2026269293068451E-2</v>
      </c>
      <c r="AG38" s="240"/>
      <c r="AH38" s="240" t="s">
        <v>207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208</v>
      </c>
      <c r="AA39" s="241">
        <v>9.2903636992539868E-2</v>
      </c>
      <c r="AB39" s="241">
        <v>1.3513406253361638E-2</v>
      </c>
      <c r="AC39" s="240"/>
      <c r="AD39" s="240" t="s">
        <v>208</v>
      </c>
      <c r="AE39" s="241">
        <v>8.0935625370566977E-2</v>
      </c>
      <c r="AF39" s="241">
        <v>-2.376697641821451E-2</v>
      </c>
      <c r="AG39" s="240"/>
      <c r="AH39" s="240" t="s">
        <v>208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209</v>
      </c>
      <c r="AA40" s="241">
        <v>0.10074488478716503</v>
      </c>
      <c r="AB40" s="241">
        <v>1.4873865078394033E-2</v>
      </c>
      <c r="AC40" s="240"/>
      <c r="AD40" s="240" t="s">
        <v>209</v>
      </c>
      <c r="AE40" s="241">
        <v>8.4121339467344292E-2</v>
      </c>
      <c r="AF40" s="241">
        <v>-2.3986076114950662E-2</v>
      </c>
      <c r="AG40" s="240"/>
      <c r="AH40" s="240" t="s">
        <v>209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210</v>
      </c>
      <c r="AA41" s="241">
        <v>9.4909456423107053E-2</v>
      </c>
      <c r="AB41" s="241">
        <v>1.2042047645319798E-2</v>
      </c>
      <c r="AC41" s="240"/>
      <c r="AD41" s="240" t="s">
        <v>210</v>
      </c>
      <c r="AE41" s="241">
        <v>7.7750834127204627E-2</v>
      </c>
      <c r="AF41" s="241">
        <v>-2.5859921395592948E-2</v>
      </c>
      <c r="AG41" s="240"/>
      <c r="AH41" s="240" t="s">
        <v>210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211</v>
      </c>
      <c r="AA42" s="241">
        <v>9.0290162283593392E-2</v>
      </c>
      <c r="AC42" s="240"/>
      <c r="AD42" s="240" t="s">
        <v>211</v>
      </c>
      <c r="AE42" s="241">
        <v>6.8637918315036045E-2</v>
      </c>
      <c r="AG42" s="240"/>
      <c r="AH42" s="240" t="s">
        <v>211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212</v>
      </c>
      <c r="AA43" s="241">
        <v>8.2150303625241602E-2</v>
      </c>
      <c r="AC43" s="240"/>
      <c r="AD43" s="240" t="s">
        <v>212</v>
      </c>
      <c r="AE43" s="241">
        <v>5.6846746119525449E-2</v>
      </c>
      <c r="AG43" s="240"/>
      <c r="AH43" s="240" t="s">
        <v>212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213</v>
      </c>
      <c r="AA44" s="241">
        <v>7.0817381667195894E-2</v>
      </c>
      <c r="AC44" s="240"/>
      <c r="AD44" s="240" t="s">
        <v>213</v>
      </c>
      <c r="AE44" s="241">
        <v>4.1841214184188825E-2</v>
      </c>
      <c r="AG44" s="240"/>
      <c r="AH44" s="240" t="s">
        <v>213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214</v>
      </c>
      <c r="AA45" s="241">
        <v>6.1954659598844726E-2</v>
      </c>
      <c r="AC45" s="240"/>
      <c r="AD45" s="240" t="s">
        <v>214</v>
      </c>
      <c r="AE45" s="241">
        <v>3.0319697512395861E-2</v>
      </c>
      <c r="AG45" s="240"/>
      <c r="AH45" s="240" t="s">
        <v>214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215</v>
      </c>
      <c r="AA46" s="241">
        <v>5.6370216489294196E-2</v>
      </c>
      <c r="AC46" s="240"/>
      <c r="AD46" s="240" t="s">
        <v>215</v>
      </c>
      <c r="AE46" s="241">
        <v>2.2421777253976812E-2</v>
      </c>
      <c r="AG46" s="240"/>
      <c r="AH46" s="240" t="s">
        <v>215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69E72-2697-4EBD-8BC1-4B17E693DB6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0" customWidth="1"/>
    <col min="26" max="27" width="12.88671875" style="230" customWidth="1"/>
    <col min="28" max="28" width="12.88671875" style="39" customWidth="1"/>
    <col min="29" max="29" width="12.88671875" style="231" customWidth="1"/>
    <col min="30" max="31" width="12.88671875" style="39" customWidth="1"/>
    <col min="32" max="32" width="12.88671875" style="231" customWidth="1"/>
    <col min="33" max="34" width="12.88671875" style="39" customWidth="1"/>
    <col min="35" max="35" width="12.88671875" style="231" customWidth="1"/>
    <col min="36" max="41" width="12.88671875" style="39" customWidth="1"/>
    <col min="42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228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 t="s">
        <v>229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198</v>
      </c>
      <c r="AB2" s="39" t="s">
        <v>230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  <c r="AB3" s="39" t="s">
        <v>231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232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233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201</v>
      </c>
      <c r="AE7" s="248" t="s">
        <v>202</v>
      </c>
      <c r="AH7" s="248" t="s">
        <v>203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224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234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216</v>
      </c>
      <c r="AE34" s="248" t="s">
        <v>217</v>
      </c>
      <c r="AH34" s="248" t="s">
        <v>235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226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236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DAA8-3AA4-43CD-9AFA-EA6DCFB5350E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6" width="12.88671875" style="240" customWidth="1"/>
    <col min="27" max="27" width="12.88671875" style="241" customWidth="1"/>
    <col min="28" max="29" width="12.88671875" style="240" customWidth="1"/>
    <col min="30" max="30" width="12.88671875" style="241" customWidth="1"/>
    <col min="31" max="32" width="12.88671875" style="240" customWidth="1"/>
    <col min="33" max="33" width="12.88671875" style="241" customWidth="1"/>
    <col min="34" max="43" width="12.88671875" style="240" customWidth="1"/>
    <col min="44" max="45" width="12.88671875" style="239" customWidth="1"/>
    <col min="46" max="47" width="12.88671875" style="259" customWidth="1"/>
    <col min="48" max="63" width="12.88671875" style="224" customWidth="1"/>
    <col min="64" max="16384" width="11.44140625" style="224"/>
  </cols>
  <sheetData>
    <row r="1" spans="1:36" ht="24.6">
      <c r="B1" s="228" t="s">
        <v>237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229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238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239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232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233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201</v>
      </c>
      <c r="AC7" s="242" t="s">
        <v>202</v>
      </c>
      <c r="AF7" s="242" t="s">
        <v>203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224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234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240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241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216</v>
      </c>
      <c r="AC34" s="242" t="s">
        <v>217</v>
      </c>
      <c r="AF34" s="242" t="s">
        <v>218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226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236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242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243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A685D-69D3-478F-ABC8-6CE23F5317D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0" t="s">
        <v>3</v>
      </c>
      <c r="D5" s="270"/>
      <c r="E5" s="270"/>
      <c r="F5" s="270"/>
      <c r="G5" s="270" t="s">
        <v>4</v>
      </c>
      <c r="H5" s="270"/>
      <c r="I5" s="270"/>
      <c r="J5" s="270"/>
      <c r="K5" s="270" t="s">
        <v>5</v>
      </c>
      <c r="L5" s="270"/>
      <c r="M5" s="270"/>
      <c r="N5" s="270"/>
    </row>
    <row r="6" spans="1:15" ht="19.5" customHeight="1">
      <c r="A6" s="278" t="s">
        <v>88</v>
      </c>
      <c r="B6" s="278"/>
      <c r="C6" s="271" t="s">
        <v>89</v>
      </c>
      <c r="D6" s="271"/>
      <c r="E6" s="272" t="s">
        <v>12</v>
      </c>
      <c r="F6" s="272"/>
      <c r="G6" s="272" t="s">
        <v>89</v>
      </c>
      <c r="H6" s="272"/>
      <c r="I6" s="272" t="s">
        <v>12</v>
      </c>
      <c r="J6" s="272"/>
      <c r="K6" s="272" t="s">
        <v>89</v>
      </c>
      <c r="L6" s="272"/>
      <c r="M6" s="272" t="s">
        <v>12</v>
      </c>
      <c r="N6" s="272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4669942</v>
      </c>
      <c r="D9" s="184">
        <v>2382557</v>
      </c>
      <c r="E9" s="185">
        <v>-2287385</v>
      </c>
      <c r="F9" s="186">
        <v>-48.981015181773138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126433</v>
      </c>
      <c r="M9" s="185">
        <v>12733</v>
      </c>
      <c r="N9" s="186">
        <v>11.198768689533861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5791383</v>
      </c>
      <c r="D10" s="184">
        <v>5875402</v>
      </c>
      <c r="E10" s="185">
        <v>84019</v>
      </c>
      <c r="F10" s="186">
        <v>1.450758825655285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4249822</v>
      </c>
      <c r="D11" s="184">
        <v>4910472</v>
      </c>
      <c r="E11" s="185">
        <v>660650</v>
      </c>
      <c r="F11" s="186">
        <v>15.545356958479671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2135671</v>
      </c>
      <c r="D12" s="184">
        <v>1321136</v>
      </c>
      <c r="E12" s="185">
        <v>-814535</v>
      </c>
      <c r="F12" s="186">
        <v>-38.139535537074757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88139</v>
      </c>
      <c r="M12" s="185">
        <v>-980</v>
      </c>
      <c r="N12" s="186">
        <v>-1.099653272590587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39773</v>
      </c>
      <c r="M13" s="185">
        <v>5816</v>
      </c>
      <c r="N13" s="186">
        <v>17.127543658155901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75565</v>
      </c>
      <c r="M14" s="185">
        <v>481</v>
      </c>
      <c r="N14" s="186">
        <v>0.64061584358852031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4122199</v>
      </c>
      <c r="D15" s="184">
        <v>4394430</v>
      </c>
      <c r="E15" s="185">
        <v>272231</v>
      </c>
      <c r="F15" s="186">
        <v>6.6040237261713903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940424</v>
      </c>
      <c r="E16" s="185">
        <v>-156561</v>
      </c>
      <c r="F16" s="186">
        <v>-14.271936261662651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242638</v>
      </c>
      <c r="M16" s="185">
        <v>27237</v>
      </c>
      <c r="N16" s="186">
        <v>12.644788092905779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1998602</v>
      </c>
      <c r="I17" s="185">
        <v>793169</v>
      </c>
      <c r="J17" s="186">
        <v>65.799509387912877</v>
      </c>
      <c r="K17" s="187">
        <v>7992</v>
      </c>
      <c r="L17" s="184">
        <v>18055</v>
      </c>
      <c r="M17" s="185">
        <v>10063</v>
      </c>
      <c r="N17" s="186">
        <v>125.91341341341339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515610</v>
      </c>
      <c r="M18" s="185">
        <v>4647</v>
      </c>
      <c r="N18" s="186">
        <v>0.90945919763269956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412043</v>
      </c>
      <c r="I19" s="185">
        <v>83997</v>
      </c>
      <c r="J19" s="186">
        <v>25.605250483163939</v>
      </c>
      <c r="K19" s="187">
        <v>544639</v>
      </c>
      <c r="L19" s="184">
        <v>337297</v>
      </c>
      <c r="M19" s="185">
        <v>-207342</v>
      </c>
      <c r="N19" s="186">
        <v>-38.069620427475812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3944463</v>
      </c>
      <c r="L20" s="184">
        <v>3718089</v>
      </c>
      <c r="M20" s="185">
        <v>-226374</v>
      </c>
      <c r="N20" s="186">
        <v>-5.7390321572290048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963702</v>
      </c>
      <c r="M21" s="185">
        <v>19419</v>
      </c>
      <c r="N21" s="186">
        <v>2.0564809490375211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71006</v>
      </c>
      <c r="M22" s="185">
        <v>-25952</v>
      </c>
      <c r="N22" s="186">
        <v>-26.76622867633408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682395</v>
      </c>
      <c r="M23" s="185">
        <v>-200898</v>
      </c>
      <c r="N23" s="186">
        <v>-22.744208320455389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133539</v>
      </c>
      <c r="I25" s="185">
        <v>-43368</v>
      </c>
      <c r="J25" s="186">
        <v>-24.514575454900029</v>
      </c>
      <c r="K25" s="187">
        <v>41818</v>
      </c>
      <c r="L25" s="184">
        <v>49080</v>
      </c>
      <c r="M25" s="185">
        <v>7262</v>
      </c>
      <c r="N25" s="186">
        <v>17.365727677076858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865387</v>
      </c>
      <c r="I26" s="185">
        <v>69753</v>
      </c>
      <c r="J26" s="186">
        <v>8.7669707428289883</v>
      </c>
      <c r="K26" s="187">
        <v>528497</v>
      </c>
      <c r="L26" s="184">
        <v>526771</v>
      </c>
      <c r="M26" s="185">
        <v>-1726</v>
      </c>
      <c r="N26" s="186">
        <v>-0.32658652745426758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5601402</v>
      </c>
      <c r="E27" s="185">
        <v>1350883</v>
      </c>
      <c r="F27" s="186">
        <v>31.781601258575709</v>
      </c>
      <c r="G27" s="187">
        <v>624149</v>
      </c>
      <c r="H27" s="184">
        <v>672476</v>
      </c>
      <c r="I27" s="185">
        <v>48327</v>
      </c>
      <c r="J27" s="186">
        <v>7.7428626818275754</v>
      </c>
      <c r="K27" s="187">
        <v>5900443</v>
      </c>
      <c r="L27" s="184">
        <v>6487120</v>
      </c>
      <c r="M27" s="185">
        <v>586677</v>
      </c>
      <c r="N27" s="186">
        <v>9.9429314036251242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441802</v>
      </c>
      <c r="E28" s="185">
        <v>-13361</v>
      </c>
      <c r="F28" s="186">
        <v>-2.9354319221905172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27606</v>
      </c>
      <c r="M28" s="185">
        <v>-5418</v>
      </c>
      <c r="N28" s="186">
        <v>-16.40625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1730222</v>
      </c>
      <c r="I29" s="185">
        <v>299036</v>
      </c>
      <c r="J29" s="186">
        <v>20.894279290043361</v>
      </c>
      <c r="K29" s="187">
        <v>276517</v>
      </c>
      <c r="L29" s="184">
        <v>320990</v>
      </c>
      <c r="M29" s="185">
        <v>44473</v>
      </c>
      <c r="N29" s="186">
        <v>16.083278785752771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4474037</v>
      </c>
      <c r="L30" s="184">
        <v>4606877</v>
      </c>
      <c r="M30" s="185">
        <v>132840</v>
      </c>
      <c r="N30" s="186">
        <v>2.969130563739184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4801574</v>
      </c>
      <c r="I31" s="185">
        <v>-741220</v>
      </c>
      <c r="J31" s="186">
        <v>-13.372678111436221</v>
      </c>
      <c r="K31" s="187">
        <v>702690</v>
      </c>
      <c r="L31" s="184">
        <v>562397</v>
      </c>
      <c r="M31" s="185">
        <v>-140293</v>
      </c>
      <c r="N31" s="186">
        <v>-19.965133985114349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41982</v>
      </c>
      <c r="M32" s="185">
        <v>-142540</v>
      </c>
      <c r="N32" s="186">
        <v>-77.24824140210923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2697001</v>
      </c>
      <c r="M33" s="185">
        <v>-410704</v>
      </c>
      <c r="N33" s="186">
        <v>-13.215668797392279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2171005</v>
      </c>
      <c r="M34" s="185">
        <v>66815</v>
      </c>
      <c r="N34" s="186">
        <v>3.1753311250409841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854696</v>
      </c>
      <c r="M35" s="185">
        <v>31285</v>
      </c>
      <c r="N35" s="186">
        <v>3.7994391622166859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1091605</v>
      </c>
      <c r="M36" s="185">
        <v>37727</v>
      </c>
      <c r="N36" s="186">
        <v>3.5798261278819719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698313</v>
      </c>
      <c r="M37" s="185">
        <v>74866</v>
      </c>
      <c r="N37" s="186">
        <v>12.008398468514571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61669</v>
      </c>
      <c r="I38" s="185">
        <v>-53687</v>
      </c>
      <c r="J38" s="186">
        <v>-46.540275321613088</v>
      </c>
      <c r="K38" s="187">
        <v>5519329</v>
      </c>
      <c r="L38" s="184">
        <v>5075217</v>
      </c>
      <c r="M38" s="185">
        <v>-444112</v>
      </c>
      <c r="N38" s="186">
        <v>-8.0464853608110758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818642</v>
      </c>
      <c r="M39" s="185">
        <v>-17243</v>
      </c>
      <c r="N39" s="186">
        <v>-2.0628435729795309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884911</v>
      </c>
      <c r="I40" s="185">
        <v>-173088</v>
      </c>
      <c r="J40" s="186">
        <v>-16.359939848714419</v>
      </c>
      <c r="K40" s="187">
        <v>861645</v>
      </c>
      <c r="L40" s="184">
        <v>1215217</v>
      </c>
      <c r="M40" s="185">
        <v>353572</v>
      </c>
      <c r="N40" s="186">
        <v>41.034532783222801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146549</v>
      </c>
      <c r="I41" s="185">
        <v>-20911</v>
      </c>
      <c r="J41" s="186">
        <v>-12.48716111310164</v>
      </c>
      <c r="K41" s="187">
        <v>1233484</v>
      </c>
      <c r="L41" s="184">
        <v>1259503</v>
      </c>
      <c r="M41" s="185">
        <v>26019</v>
      </c>
      <c r="N41" s="186">
        <v>2.109390960888021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2727213</v>
      </c>
      <c r="M42" s="185">
        <v>-178565</v>
      </c>
      <c r="N42" s="186">
        <v>-6.1451700714920463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3299692</v>
      </c>
      <c r="L43" s="184">
        <v>3380389</v>
      </c>
      <c r="M43" s="185">
        <v>80697</v>
      </c>
      <c r="N43" s="186">
        <v>2.4455918916068531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6704959</v>
      </c>
      <c r="L44" s="184">
        <v>7772383</v>
      </c>
      <c r="M44" s="185">
        <v>1067424</v>
      </c>
      <c r="N44" s="186">
        <v>15.919918376831239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2432551</v>
      </c>
      <c r="M45" s="185">
        <v>-100428</v>
      </c>
      <c r="N45" s="186">
        <v>-3.9648177106876972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7112176</v>
      </c>
      <c r="L46" s="184">
        <v>7410844</v>
      </c>
      <c r="M46" s="185">
        <v>298668</v>
      </c>
      <c r="N46" s="186">
        <v>4.1993898913637651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8962850</v>
      </c>
      <c r="M47" s="185">
        <v>46941</v>
      </c>
      <c r="N47" s="186">
        <v>0.52648585803197534</v>
      </c>
      <c r="O47" s="152"/>
    </row>
    <row r="48" spans="1:15" ht="19.5" customHeight="1">
      <c r="A48" s="277" t="s">
        <v>162</v>
      </c>
      <c r="B48" s="277"/>
      <c r="C48" s="175">
        <f>SUM(C8:C47)</f>
        <v>45049601</v>
      </c>
      <c r="D48" s="175">
        <f>SUM(D8:D47)</f>
        <v>43084945</v>
      </c>
      <c r="E48" s="175">
        <f>D48-C48</f>
        <v>-1964656</v>
      </c>
      <c r="F48" s="176">
        <f t="shared" ref="F48" si="0">((D48*100/C48)-100)</f>
        <v>-4.3610952292341096</v>
      </c>
      <c r="G48" s="175">
        <f>SUM(G8:G47)</f>
        <v>20227426</v>
      </c>
      <c r="H48" s="175">
        <f>SUM(H8:H47)</f>
        <v>20316872</v>
      </c>
      <c r="I48" s="175">
        <f>H48-G48</f>
        <v>89446</v>
      </c>
      <c r="J48" s="176">
        <f t="shared" ref="J48" si="1">((H48*100/G48)-100)</f>
        <v>0.44220159302523143</v>
      </c>
      <c r="K48" s="175">
        <f>SUM(K8:K47)</f>
        <v>67245733</v>
      </c>
      <c r="L48" s="175">
        <f>SUM(L8:L47)</f>
        <v>68099010</v>
      </c>
      <c r="M48" s="175">
        <f>L48-K48</f>
        <v>853277</v>
      </c>
      <c r="N48" s="176">
        <f t="shared" ref="N48" si="2">((L48*100/K48)-100)</f>
        <v>1.2688938939813426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C955D-A0E7-4E67-8703-B3314CEF457A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2" t="s">
        <v>155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1260996.1429999999</v>
      </c>
      <c r="D7" s="189">
        <v>3413978.8190000001</v>
      </c>
      <c r="E7" s="189">
        <v>3262683.1949999998</v>
      </c>
      <c r="F7" s="190">
        <v>-4.4316509275917753</v>
      </c>
      <c r="G7" s="37"/>
    </row>
    <row r="8" spans="1:27" ht="15.6" customHeight="1">
      <c r="A8" s="188" t="s">
        <v>11</v>
      </c>
      <c r="B8" s="189">
        <v>342659.14600000001</v>
      </c>
      <c r="C8" s="189">
        <v>259782</v>
      </c>
      <c r="D8" s="189">
        <v>820328.32900000003</v>
      </c>
      <c r="E8" s="189">
        <v>685367</v>
      </c>
      <c r="F8" s="190">
        <v>-16.452111213143301</v>
      </c>
      <c r="G8" s="6"/>
    </row>
    <row r="9" spans="1:27" ht="15.6" customHeight="1">
      <c r="A9" s="188" t="s">
        <v>8</v>
      </c>
      <c r="B9" s="189">
        <v>303156.78100000002</v>
      </c>
      <c r="C9" s="189">
        <v>419976.30599999998</v>
      </c>
      <c r="D9" s="189">
        <v>1090340.9469999999</v>
      </c>
      <c r="E9" s="189">
        <v>1374549.344</v>
      </c>
      <c r="F9" s="190">
        <v>26.066011533546501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8645781.9010000005</v>
      </c>
      <c r="D11" s="189">
        <v>26782909.226</v>
      </c>
      <c r="E11" s="189">
        <v>25088086.857000001</v>
      </c>
      <c r="F11" s="190">
        <v>-6.327999526484291</v>
      </c>
    </row>
    <row r="12" spans="1:27" ht="15.6" customHeight="1">
      <c r="A12" s="188" t="s">
        <v>6</v>
      </c>
      <c r="B12" s="189">
        <v>399458.29399999999</v>
      </c>
      <c r="C12" s="189">
        <v>389839.587</v>
      </c>
      <c r="D12" s="189">
        <v>1159947.007</v>
      </c>
      <c r="E12" s="189">
        <v>1286987.003</v>
      </c>
      <c r="F12" s="190">
        <v>10.952224130356329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6476430.8250000002</v>
      </c>
      <c r="D14" s="189">
        <v>16842980.061999999</v>
      </c>
      <c r="E14" s="189">
        <v>16586612.493000001</v>
      </c>
      <c r="F14" s="190">
        <v>-1.522103381089877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4425676.6969999997</v>
      </c>
      <c r="F17" s="190">
        <v>13.71369091483446</v>
      </c>
      <c r="G17" s="2"/>
    </row>
    <row r="18" spans="1:7" ht="15.6" customHeight="1">
      <c r="A18" s="188" t="s">
        <v>147</v>
      </c>
      <c r="B18" s="189">
        <v>123023</v>
      </c>
      <c r="C18" s="189">
        <v>166917</v>
      </c>
      <c r="D18" s="189">
        <v>386757</v>
      </c>
      <c r="E18" s="189">
        <v>503455</v>
      </c>
      <c r="F18" s="190">
        <v>30.17346809495368</v>
      </c>
    </row>
    <row r="19" spans="1:7" ht="15.6" customHeight="1">
      <c r="A19" s="188" t="s">
        <v>143</v>
      </c>
      <c r="B19" s="189">
        <v>728575.755</v>
      </c>
      <c r="C19" s="189">
        <v>594681.77399999998</v>
      </c>
      <c r="D19" s="189">
        <v>1775617.574</v>
      </c>
      <c r="E19" s="189">
        <v>1450489.1089999999</v>
      </c>
      <c r="F19" s="190">
        <v>-18.31072578694808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3442408.1860000002</v>
      </c>
      <c r="D22" s="189">
        <v>7610226.5219999999</v>
      </c>
      <c r="E22" s="189">
        <v>8844761.0390000008</v>
      </c>
      <c r="F22" s="190">
        <v>16.222046918460979</v>
      </c>
    </row>
    <row r="23" spans="1:7" ht="15.6" customHeight="1">
      <c r="A23" s="188" t="s">
        <v>165</v>
      </c>
      <c r="B23" s="189">
        <v>332678.74800000002</v>
      </c>
      <c r="C23" s="189">
        <v>544199.89500000002</v>
      </c>
      <c r="D23" s="189">
        <v>808951.88300000003</v>
      </c>
      <c r="E23" s="189">
        <v>1289229.8640000001</v>
      </c>
      <c r="F23" s="190">
        <v>59.370401514968727</v>
      </c>
    </row>
    <row r="24" spans="1:7" ht="15.6" customHeight="1">
      <c r="A24" s="188" t="s">
        <v>141</v>
      </c>
      <c r="B24" s="189">
        <v>178054.95600000001</v>
      </c>
      <c r="C24" s="189">
        <v>182296.62599999999</v>
      </c>
      <c r="D24" s="189">
        <v>591275.85600000003</v>
      </c>
      <c r="E24" s="189">
        <v>589513.38800000004</v>
      </c>
      <c r="F24" s="190">
        <v>-0.29807880401597231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326224.25400000002</v>
      </c>
      <c r="D27" s="189">
        <v>837910.17200000002</v>
      </c>
      <c r="E27" s="189">
        <v>870091.56299999997</v>
      </c>
      <c r="F27" s="190">
        <v>3.8406731503433629</v>
      </c>
    </row>
    <row r="28" spans="1:7" ht="15.6" customHeight="1">
      <c r="A28" s="188" t="s">
        <v>177</v>
      </c>
      <c r="B28" s="189">
        <v>1082529.811</v>
      </c>
      <c r="C28" s="189">
        <v>1279003.3500000001</v>
      </c>
      <c r="D28" s="189">
        <v>3340200.3050000002</v>
      </c>
      <c r="E28" s="189">
        <v>3821085.7549999999</v>
      </c>
      <c r="F28" s="190">
        <v>14.3969045592911</v>
      </c>
    </row>
    <row r="29" spans="1:7" ht="15.6" customHeight="1">
      <c r="A29" s="188" t="s">
        <v>178</v>
      </c>
      <c r="B29" s="189">
        <v>630869.75300000003</v>
      </c>
      <c r="C29" s="189">
        <v>748005.16700000002</v>
      </c>
      <c r="D29" s="189">
        <v>1861503.352</v>
      </c>
      <c r="E29" s="189">
        <v>1751804.477</v>
      </c>
      <c r="F29" s="190">
        <v>-5.8930259181182549</v>
      </c>
    </row>
    <row r="30" spans="1:7" ht="15.6" customHeight="1">
      <c r="A30" s="188" t="s">
        <v>179</v>
      </c>
      <c r="B30" s="189">
        <v>305756</v>
      </c>
      <c r="C30" s="189">
        <v>374631</v>
      </c>
      <c r="D30" s="189">
        <v>1021735</v>
      </c>
      <c r="E30" s="189">
        <v>1089864</v>
      </c>
      <c r="F30" s="190">
        <v>6.6679716364810844</v>
      </c>
    </row>
    <row r="31" spans="1:7" ht="15.6" customHeight="1">
      <c r="A31" s="188" t="s">
        <v>180</v>
      </c>
      <c r="B31" s="189">
        <v>2808052.213</v>
      </c>
      <c r="C31" s="189">
        <v>2273321.1370000001</v>
      </c>
      <c r="D31" s="189">
        <v>8175239.4349999996</v>
      </c>
      <c r="E31" s="189">
        <v>7174925.3700000001</v>
      </c>
      <c r="F31" s="190">
        <v>-12.23589930244043</v>
      </c>
    </row>
    <row r="32" spans="1:7" ht="15.6" customHeight="1">
      <c r="A32" s="188" t="s">
        <v>181</v>
      </c>
      <c r="B32" s="189">
        <v>7174894.9019999998</v>
      </c>
      <c r="C32" s="189">
        <v>6714847.8849999998</v>
      </c>
      <c r="D32" s="189">
        <v>19499256.498</v>
      </c>
      <c r="E32" s="189">
        <v>19443701.942000002</v>
      </c>
      <c r="F32" s="190">
        <v>-0.2849060219588182</v>
      </c>
    </row>
    <row r="33" spans="1:6" ht="15.6" customHeight="1">
      <c r="A33" s="188" t="s">
        <v>182</v>
      </c>
      <c r="B33" s="189">
        <v>454562.51799999998</v>
      </c>
      <c r="C33" s="189">
        <v>482321.00699999998</v>
      </c>
      <c r="D33" s="189">
        <v>1223609.108</v>
      </c>
      <c r="E33" s="189">
        <v>1234878.9680000001</v>
      </c>
      <c r="F33" s="190">
        <v>0.92103433411185165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358427</v>
      </c>
      <c r="F34" s="190">
        <v>8.6801091570648907</v>
      </c>
    </row>
    <row r="35" spans="1:6" ht="15.6" customHeight="1">
      <c r="A35" s="179" t="s">
        <v>153</v>
      </c>
      <c r="B35" s="178">
        <f>SUM(B7:B34)</f>
        <v>47402194.138999999</v>
      </c>
      <c r="C35" s="77">
        <f>SUM(C7:C34)</f>
        <v>48130491.751000002</v>
      </c>
      <c r="D35" s="76">
        <f>SUM(D7:D34)</f>
        <v>136258389.56900004</v>
      </c>
      <c r="E35" s="78">
        <f>SUM(E7:E34)</f>
        <v>135171249.68000001</v>
      </c>
      <c r="F35" s="177">
        <f>E35*100/D35-100</f>
        <v>-0.79785170838931663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4CB3-92A8-44DB-BAC2-8D22B835F8F1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1249467</v>
      </c>
      <c r="D7" s="189">
        <v>3398217</v>
      </c>
      <c r="E7" s="189">
        <v>3242685</v>
      </c>
      <c r="F7" s="190">
        <v>-4.576870753103762</v>
      </c>
      <c r="G7" s="13"/>
    </row>
    <row r="8" spans="1:14" ht="15.6" customHeight="1">
      <c r="A8" s="188" t="s">
        <v>11</v>
      </c>
      <c r="B8" s="189">
        <v>340300</v>
      </c>
      <c r="C8" s="189">
        <v>258913</v>
      </c>
      <c r="D8" s="189">
        <v>814674</v>
      </c>
      <c r="E8" s="189">
        <v>683205</v>
      </c>
      <c r="F8" s="190">
        <v>-16.13762069244876</v>
      </c>
      <c r="G8" s="6"/>
    </row>
    <row r="9" spans="1:14" ht="15.6" customHeight="1">
      <c r="A9" s="188" t="s">
        <v>8</v>
      </c>
      <c r="B9" s="189">
        <v>297571</v>
      </c>
      <c r="C9" s="189">
        <v>415304</v>
      </c>
      <c r="D9" s="189">
        <v>1073218</v>
      </c>
      <c r="E9" s="189">
        <v>1359000</v>
      </c>
      <c r="F9" s="190">
        <v>26.628513498655451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8157266</v>
      </c>
      <c r="D11" s="189">
        <v>24953023</v>
      </c>
      <c r="E11" s="189">
        <v>23506684</v>
      </c>
      <c r="F11" s="190">
        <v>-5.7962476129645628</v>
      </c>
    </row>
    <row r="12" spans="1:14" ht="15.6" customHeight="1">
      <c r="A12" s="188" t="s">
        <v>6</v>
      </c>
      <c r="B12" s="189">
        <v>389964</v>
      </c>
      <c r="C12" s="189">
        <v>377957</v>
      </c>
      <c r="D12" s="189">
        <v>1131651</v>
      </c>
      <c r="E12" s="189">
        <v>1258799</v>
      </c>
      <c r="F12" s="190">
        <v>11.235619462184021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6334809</v>
      </c>
      <c r="D14" s="189">
        <v>16520020</v>
      </c>
      <c r="E14" s="189">
        <v>16211563</v>
      </c>
      <c r="F14" s="190">
        <v>-1.8671708629892689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4421142</v>
      </c>
      <c r="F17" s="190">
        <v>13.811968381831649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3167166</v>
      </c>
      <c r="D22" s="189">
        <v>6911727</v>
      </c>
      <c r="E22" s="189">
        <v>8109511</v>
      </c>
      <c r="F22" s="190">
        <v>17.329735390301149</v>
      </c>
    </row>
    <row r="23" spans="1:7" ht="15.6" customHeight="1">
      <c r="A23" s="188" t="s">
        <v>165</v>
      </c>
      <c r="B23" s="189">
        <v>328084</v>
      </c>
      <c r="C23" s="189">
        <v>537731</v>
      </c>
      <c r="D23" s="189">
        <v>794367</v>
      </c>
      <c r="E23" s="189">
        <v>1277790</v>
      </c>
      <c r="F23" s="190">
        <v>60.856379985573433</v>
      </c>
    </row>
    <row r="24" spans="1:7" ht="15.6" customHeight="1">
      <c r="A24" s="188" t="s">
        <v>141</v>
      </c>
      <c r="B24" s="189">
        <v>176091</v>
      </c>
      <c r="C24" s="189">
        <v>181106</v>
      </c>
      <c r="D24" s="189">
        <v>584925</v>
      </c>
      <c r="E24" s="189">
        <v>582702</v>
      </c>
      <c r="F24" s="190">
        <v>-0.38004872419540447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318187</v>
      </c>
      <c r="D27" s="189">
        <v>826921</v>
      </c>
      <c r="E27" s="189">
        <v>854759</v>
      </c>
      <c r="F27" s="190">
        <v>3.3664642692590978</v>
      </c>
    </row>
    <row r="28" spans="1:7" ht="15.6" customHeight="1">
      <c r="A28" s="188" t="s">
        <v>177</v>
      </c>
      <c r="B28" s="189">
        <v>965828</v>
      </c>
      <c r="C28" s="189">
        <v>1195033</v>
      </c>
      <c r="D28" s="189">
        <v>3078750</v>
      </c>
      <c r="E28" s="189">
        <v>3606837</v>
      </c>
      <c r="F28" s="190">
        <v>17.1526431181486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1737381</v>
      </c>
      <c r="F29" s="190">
        <v>-5.9039499217662978</v>
      </c>
    </row>
    <row r="30" spans="1:7" ht="15.6" customHeight="1">
      <c r="A30" s="188" t="s">
        <v>179</v>
      </c>
      <c r="B30" s="189">
        <v>303602</v>
      </c>
      <c r="C30" s="189">
        <v>371238</v>
      </c>
      <c r="D30" s="189">
        <v>1014997</v>
      </c>
      <c r="E30" s="189">
        <v>1081956</v>
      </c>
      <c r="F30" s="190">
        <v>6.5969653112275211</v>
      </c>
    </row>
    <row r="31" spans="1:7" ht="15.6" customHeight="1">
      <c r="A31" s="188" t="s">
        <v>180</v>
      </c>
      <c r="B31" s="189">
        <v>2799588</v>
      </c>
      <c r="C31" s="189">
        <v>2264724</v>
      </c>
      <c r="D31" s="189">
        <v>8147313</v>
      </c>
      <c r="E31" s="189">
        <v>7081491</v>
      </c>
      <c r="F31" s="190">
        <v>-13.081883560874619</v>
      </c>
    </row>
    <row r="32" spans="1:7" ht="15.6" customHeight="1">
      <c r="A32" s="188" t="s">
        <v>181</v>
      </c>
      <c r="B32" s="189">
        <v>7125499</v>
      </c>
      <c r="C32" s="189">
        <v>6668339</v>
      </c>
      <c r="D32" s="189">
        <v>19342887</v>
      </c>
      <c r="E32" s="189">
        <v>19315294</v>
      </c>
      <c r="F32" s="190">
        <v>-0.1426519216081914</v>
      </c>
    </row>
    <row r="33" spans="1:6" ht="15.6" customHeight="1">
      <c r="A33" s="188" t="s">
        <v>182</v>
      </c>
      <c r="B33" s="189">
        <v>444692</v>
      </c>
      <c r="C33" s="189">
        <v>468958</v>
      </c>
      <c r="D33" s="189">
        <v>1192059</v>
      </c>
      <c r="E33" s="189">
        <v>1202365</v>
      </c>
      <c r="F33" s="190">
        <v>0.86455452288855383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356632</v>
      </c>
      <c r="F34" s="190">
        <v>9.0577715802478167</v>
      </c>
    </row>
    <row r="35" spans="1:6" ht="15.6" customHeight="1">
      <c r="A35" s="156" t="s">
        <v>153</v>
      </c>
      <c r="B35" s="178">
        <f>SUM(B7:B34)</f>
        <v>46209787</v>
      </c>
      <c r="C35" s="178">
        <f>SUM(C7:C34)</f>
        <v>46893007</v>
      </c>
      <c r="D35" s="76">
        <f>SUM(D7:D34)</f>
        <v>132522760</v>
      </c>
      <c r="E35" s="78">
        <f>SUM(E7:E34)</f>
        <v>131500827</v>
      </c>
      <c r="F35" s="140">
        <f>E35*100/D35-100</f>
        <v>-0.77113772758731614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96BB3-3815-4747-BF91-C8F01FF0C544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2533139</v>
      </c>
      <c r="D11" s="189">
        <v>7658218</v>
      </c>
      <c r="E11" s="189">
        <v>7234437</v>
      </c>
      <c r="F11" s="190">
        <v>-5.533676372231767</v>
      </c>
    </row>
    <row r="12" spans="1:14" ht="15.6" customHeight="1">
      <c r="A12" s="188" t="s">
        <v>6</v>
      </c>
      <c r="B12" s="189">
        <v>79614</v>
      </c>
      <c r="C12" s="189">
        <v>41755</v>
      </c>
      <c r="D12" s="189">
        <v>120716</v>
      </c>
      <c r="E12" s="189">
        <v>151411</v>
      </c>
      <c r="F12" s="190">
        <v>25.427449551012291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1410453</v>
      </c>
      <c r="D14" s="189">
        <v>2971620</v>
      </c>
      <c r="E14" s="189">
        <v>3192667</v>
      </c>
      <c r="F14" s="190">
        <v>7.4386025131073268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51764</v>
      </c>
      <c r="D18" s="189">
        <v>138895</v>
      </c>
      <c r="E18" s="189">
        <v>174311</v>
      </c>
      <c r="F18" s="190">
        <v>25.4983980704849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1042526</v>
      </c>
      <c r="D22" s="189">
        <v>2037863</v>
      </c>
      <c r="E22" s="189">
        <v>2540241</v>
      </c>
      <c r="F22" s="190">
        <v>24.652196933748741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253343</v>
      </c>
      <c r="C28" s="189">
        <v>277604</v>
      </c>
      <c r="D28" s="189">
        <v>867181</v>
      </c>
      <c r="E28" s="189">
        <v>908596</v>
      </c>
      <c r="F28" s="190">
        <v>4.7758195809179398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471200</v>
      </c>
      <c r="D32" s="189">
        <v>1002961</v>
      </c>
      <c r="E32" s="189">
        <v>1026998</v>
      </c>
      <c r="F32" s="190">
        <v>2.3966036565728932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15149848</v>
      </c>
      <c r="C35" s="77">
        <f>SUM(C7:C34)</f>
        <v>15267631</v>
      </c>
      <c r="D35" s="76">
        <f>SUM(D7:D34)</f>
        <v>45049601</v>
      </c>
      <c r="E35" s="78">
        <f>SUM(E7:E34)</f>
        <v>43084945</v>
      </c>
      <c r="F35" s="140">
        <f>E35*100/D35-100</f>
        <v>-4.3610952292341096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417F6-3B0E-47F3-8135-3764EBD22B5E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2" t="s">
        <v>176</v>
      </c>
      <c r="C5" s="262"/>
      <c r="D5" s="262" t="s">
        <v>0</v>
      </c>
      <c r="E5" s="262"/>
      <c r="F5" s="262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343483</v>
      </c>
      <c r="D7" s="189">
        <v>973287</v>
      </c>
      <c r="E7" s="189">
        <v>982466</v>
      </c>
      <c r="F7" s="190">
        <v>0.94309283900842911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90941</v>
      </c>
      <c r="F11" s="190">
        <v>36.556249624602088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471691</v>
      </c>
      <c r="F12" s="190">
        <v>1.510964770697484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88332</v>
      </c>
      <c r="D24" s="189">
        <v>324062</v>
      </c>
      <c r="E24" s="189">
        <v>316801</v>
      </c>
      <c r="F24" s="190">
        <v>-2.240620621979744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33638</v>
      </c>
      <c r="D28" s="189">
        <v>84741</v>
      </c>
      <c r="E28" s="189">
        <v>114934</v>
      </c>
      <c r="F28" s="190">
        <v>35.629742391522399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766076</v>
      </c>
      <c r="F29" s="190">
        <v>-16.075528912727211</v>
      </c>
    </row>
    <row r="30" spans="1:7" ht="15.6" customHeight="1">
      <c r="A30" s="188" t="s">
        <v>179</v>
      </c>
      <c r="B30" s="189">
        <v>107305</v>
      </c>
      <c r="C30" s="189">
        <v>205698</v>
      </c>
      <c r="D30" s="189">
        <v>461409</v>
      </c>
      <c r="E30" s="189">
        <v>581046</v>
      </c>
      <c r="F30" s="190">
        <v>25.92862297874554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194458</v>
      </c>
      <c r="D32" s="189">
        <v>665538</v>
      </c>
      <c r="E32" s="189">
        <v>609603</v>
      </c>
      <c r="F32" s="190">
        <v>-8.4044787825789058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7341607</v>
      </c>
      <c r="D35" s="76">
        <f>SUM(D7:D34)</f>
        <v>20227426</v>
      </c>
      <c r="E35" s="78">
        <f>SUM(E7:E34)</f>
        <v>20316872</v>
      </c>
      <c r="F35" s="140">
        <f>E35*100/D35-100</f>
        <v>0.44220159302523143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2026-01-26T09:23:40Z</cp:lastPrinted>
  <dcterms:created xsi:type="dcterms:W3CDTF">2014-04-30T10:51:23Z</dcterms:created>
  <dcterms:modified xsi:type="dcterms:W3CDTF">2026-01-26T10:37:17Z</dcterms:modified>
  <cp:category/>
</cp:coreProperties>
</file>