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9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drawings/drawing33.xml" ContentType="application/vnd.openxmlformats-officedocument.drawing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charts/chart29.xml" ContentType="application/vnd.openxmlformats-officedocument.drawingml.chart+xml"/>
  <Override PartName="/xl/theme/themeOverride27.xml" ContentType="application/vnd.openxmlformats-officedocument.themeOverride+xml"/>
  <Override PartName="/xl/drawings/drawing35.xml" ContentType="application/vnd.openxmlformats-officedocument.drawing+xml"/>
  <Override PartName="/xl/charts/chart30.xml" ContentType="application/vnd.openxmlformats-officedocument.drawingml.chart+xml"/>
  <Override PartName="/xl/theme/themeOverride28.xml" ContentType="application/vnd.openxmlformats-officedocument.themeOverride+xml"/>
  <Override PartName="/xl/drawings/drawing36.xml" ContentType="application/vnd.openxmlformats-officedocument.drawing+xml"/>
  <Override PartName="/xl/charts/chart31.xml" ContentType="application/vnd.openxmlformats-officedocument.drawingml.chart+xml"/>
  <Override PartName="/xl/theme/themeOverride29.xml" ContentType="application/vnd.openxmlformats-officedocument.themeOverride+xml"/>
  <Override PartName="/xl/drawings/drawing37.xml" ContentType="application/vnd.openxmlformats-officedocument.drawing+xml"/>
  <Override PartName="/xl/charts/chart32.xml" ContentType="application/vnd.openxmlformats-officedocument.drawingml.chart+xml"/>
  <Override PartName="/xl/theme/themeOverride30.xml" ContentType="application/vnd.openxmlformats-officedocument.themeOverride+xml"/>
  <Override PartName="/xl/drawings/drawing38.xml" ContentType="application/vnd.openxmlformats-officedocument.drawing+xml"/>
  <Override PartName="/xl/charts/chart33.xml" ContentType="application/vnd.openxmlformats-officedocument.drawingml.chart+xml"/>
  <Override PartName="/xl/theme/themeOverride31.xml" ContentType="application/vnd.openxmlformats-officedocument.themeOverride+xml"/>
  <Override PartName="/xl/drawings/drawing39.xml" ContentType="application/vnd.openxmlformats-officedocument.drawing+xml"/>
  <Override PartName="/xl/charts/chart34.xml" ContentType="application/vnd.openxmlformats-officedocument.drawingml.chart+xml"/>
  <Override PartName="/xl/theme/themeOverride32.xml" ContentType="application/vnd.openxmlformats-officedocument.themeOverride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4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4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ThisWorkbook"/>
  <mc:AlternateContent xmlns:mc="http://schemas.openxmlformats.org/markup-compatibility/2006">
    <mc:Choice Requires="x15">
      <x15ac:absPath xmlns:x15ac="http://schemas.microsoft.com/office/spreadsheetml/2010/11/ac" url="Z:\Resumen\"/>
    </mc:Choice>
  </mc:AlternateContent>
  <xr:revisionPtr revIDLastSave="0" documentId="13_ncr:1_{7819D85C-55A3-411E-ADF2-39F50F9FBD53}" xr6:coauthVersionLast="47" xr6:coauthVersionMax="47" xr10:uidLastSave="{00000000-0000-0000-0000-000000000000}"/>
  <bookViews>
    <workbookView xWindow="-28920" yWindow="-120" windowWidth="29040" windowHeight="15720" tabRatio="863" xr2:uid="{00000000-000D-0000-FFFF-FFFF00000000}"/>
  </bookViews>
  <sheets>
    <sheet name="Portada" sheetId="41" r:id="rId1"/>
    <sheet name="Cálculo" sheetId="37" state="hidden" r:id="rId2"/>
    <sheet name="Resumen general" sheetId="6" r:id="rId3"/>
    <sheet name="Resumen naturalezas3" sheetId="39" state="hidden" r:id="rId4"/>
    <sheet name="Resumen naturalezas" sheetId="40" r:id="rId5"/>
    <sheet name="Total tráfico" sheetId="7" r:id="rId6"/>
    <sheet name="Total presentación" sheetId="9" r:id="rId7"/>
    <sheet name="Líquidos" sheetId="10" r:id="rId8"/>
    <sheet name="Sólidos" sheetId="11" r:id="rId9"/>
    <sheet name="Mercancía general" sheetId="12" r:id="rId10"/>
    <sheet name="Mercancías contenedores" sheetId="13" r:id="rId11"/>
    <sheet name="Pesca" sheetId="14" r:id="rId12"/>
    <sheet name="Avituallamiento" sheetId="15" r:id="rId13"/>
    <sheet name="Avi. combustibles" sheetId="16" r:id="rId14"/>
    <sheet name="Tráfico interior" sheetId="17" r:id="rId15"/>
    <sheet name="Mercancías tránsito" sheetId="18" r:id="rId16"/>
    <sheet name="Mercan. contene. tránsito" sheetId="19" r:id="rId17"/>
    <sheet name="Ro-Ro" sheetId="20" r:id="rId18"/>
    <sheet name="Ro-Ro UTIS" sheetId="21" r:id="rId19"/>
    <sheet name="TEUS" sheetId="22" r:id="rId20"/>
    <sheet name="TEUS tránsito" sheetId="24" r:id="rId21"/>
    <sheet name="TEUS nacional" sheetId="25" r:id="rId22"/>
    <sheet name="TEUS exterior" sheetId="26" r:id="rId23"/>
    <sheet name="Buques número" sheetId="32" r:id="rId24"/>
    <sheet name="Buques GT" sheetId="33" r:id="rId25"/>
    <sheet name="Cruceros" sheetId="34" r:id="rId26"/>
    <sheet name="Pasajeros total" sheetId="28" r:id="rId27"/>
    <sheet name="Pasajeros regulares" sheetId="38" r:id="rId28"/>
    <sheet name="Pasajeros crucero" sheetId="29" r:id="rId29"/>
    <sheet name="Automóviles régimen pasaje" sheetId="30" r:id="rId30"/>
    <sheet name="Automóviles régimen mercancía" sheetId="31" r:id="rId31"/>
    <sheet name="Portada (2)" sheetId="42" r:id="rId32"/>
    <sheet name="Import total" sheetId="43" r:id="rId33"/>
    <sheet name="Import GL" sheetId="44" r:id="rId34"/>
    <sheet name="Import GS" sheetId="45" r:id="rId35"/>
    <sheet name="Import MG" sheetId="46" r:id="rId36"/>
    <sheet name="Export total" sheetId="47" r:id="rId37"/>
    <sheet name="Export GL" sheetId="48" r:id="rId38"/>
    <sheet name="Export GS" sheetId="49" r:id="rId39"/>
    <sheet name="Export MG" sheetId="50" r:id="rId40"/>
    <sheet name="Portada (3)" sheetId="51" r:id="rId41"/>
    <sheet name="Evolución Mensual (t)" sheetId="52" r:id="rId42"/>
    <sheet name="Evolución Mensual %" sheetId="53" r:id="rId43"/>
    <sheet name="Evolución Interanual (t)" sheetId="54" r:id="rId44"/>
    <sheet name="Evolución Interanual %" sheetId="55" r:id="rId45"/>
  </sheets>
  <definedNames>
    <definedName name="_xlnm.Print_Area" localSheetId="30">'Automóviles régimen mercancía'!$A$1:$N$36</definedName>
    <definedName name="_xlnm.Print_Area" localSheetId="29">'Automóviles régimen pasaje'!$A$1:$N$36</definedName>
    <definedName name="_xlnm.Print_Area" localSheetId="13">'Avi. combustibles'!$A$1:$N$36</definedName>
    <definedName name="_xlnm.Print_Area" localSheetId="12">Avituallamiento!$A$1:$N$36</definedName>
    <definedName name="_xlnm.Print_Area" localSheetId="24">'Buques GT'!$A$1:$N$36</definedName>
    <definedName name="_xlnm.Print_Area" localSheetId="23">'Buques número'!$A$1:$N$36</definedName>
    <definedName name="_xlnm.Print_Area" localSheetId="25">Cruceros!$A$1:$N$36</definedName>
    <definedName name="_xlnm.Print_Area" localSheetId="44">'Evolución Interanual %'!$A$1:$X$59</definedName>
    <definedName name="_xlnm.Print_Area" localSheetId="43">'Evolución Interanual (t)'!$A$1:$X$58</definedName>
    <definedName name="_xlnm.Print_Area" localSheetId="42">'Evolución Mensual %'!$A$1:$X$58</definedName>
    <definedName name="_xlnm.Print_Area" localSheetId="41">'Evolución Mensual (t)'!$A$1:$X$58</definedName>
    <definedName name="_xlnm.Print_Area" localSheetId="37">'Export GL'!$A$1:$N$36</definedName>
    <definedName name="_xlnm.Print_Area" localSheetId="38">'Export GS'!$A$1:$N$36</definedName>
    <definedName name="_xlnm.Print_Area" localSheetId="39">'Export MG'!$A$1:$N$36</definedName>
    <definedName name="_xlnm.Print_Area" localSheetId="36">'Export total'!$A$1:$N$36</definedName>
    <definedName name="_xlnm.Print_Area" localSheetId="33">'Import GL'!$A$1:$N$36</definedName>
    <definedName name="_xlnm.Print_Area" localSheetId="34">'Import GS'!$A$1:$N$36</definedName>
    <definedName name="_xlnm.Print_Area" localSheetId="35">'Import MG'!$A$1:$N$36</definedName>
    <definedName name="_xlnm.Print_Area" localSheetId="32">'Import total'!$A$1:$N$36</definedName>
    <definedName name="_xlnm.Print_Area" localSheetId="7">Líquidos!$A$1:$N$36</definedName>
    <definedName name="_xlnm.Print_Area" localSheetId="16">'Mercan. contene. tránsito'!$A$1:$N$36</definedName>
    <definedName name="_xlnm.Print_Area" localSheetId="9">'Mercancía general'!$A$1:$N$36</definedName>
    <definedName name="_xlnm.Print_Area" localSheetId="10">'Mercancías contenedores'!$A$1:$N$36</definedName>
    <definedName name="_xlnm.Print_Area" localSheetId="15">'Mercancías tránsito'!$A$1:$N$36</definedName>
    <definedName name="_xlnm.Print_Area" localSheetId="28">'Pasajeros crucero'!$A$1:$N$36</definedName>
    <definedName name="_xlnm.Print_Area" localSheetId="27">'Pasajeros regulares'!$A$1:$N$36</definedName>
    <definedName name="_xlnm.Print_Area" localSheetId="26">'Pasajeros total'!$A$1:$N$36</definedName>
    <definedName name="_xlnm.Print_Area" localSheetId="11">Pesca!$A$1:$N$36</definedName>
    <definedName name="_xlnm.Print_Area" localSheetId="0">Portada!$A$1:$K$47</definedName>
    <definedName name="_xlnm.Print_Area" localSheetId="31">'Portada (2)'!$A$1:$K$47</definedName>
    <definedName name="_xlnm.Print_Area" localSheetId="40">'Portada (3)'!$A$1:$K$47</definedName>
    <definedName name="_xlnm.Print_Area" localSheetId="2">'Resumen general'!$A$1:$I$36</definedName>
    <definedName name="_xlnm.Print_Area" localSheetId="4">'Resumen naturalezas'!$A$1:$N$49</definedName>
    <definedName name="_xlnm.Print_Area" localSheetId="3">'Resumen naturalezas3'!$A$1:$N$50</definedName>
    <definedName name="_xlnm.Print_Area" localSheetId="17">'Ro-Ro'!$A$1:$N$36</definedName>
    <definedName name="_xlnm.Print_Area" localSheetId="18">'Ro-Ro UTIS'!$A$1:$N$36</definedName>
    <definedName name="_xlnm.Print_Area" localSheetId="8">Sólidos!$A$1:$N$36</definedName>
    <definedName name="_xlnm.Print_Area" localSheetId="19">TEUS!$A$1:$N$36</definedName>
    <definedName name="_xlnm.Print_Area" localSheetId="22">'TEUS exterior'!$A$1:$N$36</definedName>
    <definedName name="_xlnm.Print_Area" localSheetId="21">'TEUS nacional'!$A$1:$N$36</definedName>
    <definedName name="_xlnm.Print_Area" localSheetId="20">'TEUS tránsito'!$A$1:$N$36</definedName>
    <definedName name="_xlnm.Print_Area" localSheetId="6">'Total presentación'!$A$1:$N$36</definedName>
    <definedName name="_xlnm.Print_Area" localSheetId="5">'Total tráfico'!$A$1:$N$36</definedName>
    <definedName name="_xlnm.Print_Area" localSheetId="14">'Tráfico interior'!$A$1:$N$36</definedName>
    <definedName name="CABECERA">#REF!</definedName>
    <definedName name="CONCEPTO">#REF!</definedName>
    <definedName name="LblRes00_Acum">#REF!</definedName>
    <definedName name="LblRes00_Mes">#REF!</definedName>
    <definedName name="LblRes00_Var">#REF!</definedName>
    <definedName name="LblRes01_1_Acum">#REF!</definedName>
    <definedName name="LblRes01_1_Mes">#REF!</definedName>
    <definedName name="LblRes01_Acum">#REF!</definedName>
    <definedName name="LblRes01_Mes">#REF!</definedName>
    <definedName name="LblRes02_Acum">#REF!</definedName>
    <definedName name="LblRes02_Mes">#REF!</definedName>
    <definedName name="LblRes03_Acum">#REF!</definedName>
    <definedName name="LblRes03_Mes">#REF!</definedName>
    <definedName name="LblRes04_Acum">#REF!</definedName>
    <definedName name="LblRes04_Mes">#REF!</definedName>
    <definedName name="LblRes05_Acum">#REF!</definedName>
    <definedName name="LblRes05_Mes">#REF!</definedName>
    <definedName name="LblRes06_Acum">#REF!</definedName>
    <definedName name="LblRes06_Mes">#REF!</definedName>
    <definedName name="LblRes07_1_Acum">#REF!</definedName>
    <definedName name="LblRes07_1_Mes">#REF!</definedName>
    <definedName name="LblRes07_Acum">#REF!</definedName>
    <definedName name="LblRes07_Mes">#REF!</definedName>
    <definedName name="LblRes08_Acum">#REF!</definedName>
    <definedName name="LblRes08_Mes">#REF!</definedName>
    <definedName name="LblRes09_Acum">#REF!</definedName>
    <definedName name="LblRes09_Mes">#REF!</definedName>
    <definedName name="LblRes10_1_Acum">#REF!</definedName>
    <definedName name="LblRes10_1_Mes">#REF!</definedName>
    <definedName name="LblRes10_2_Acum">#REF!</definedName>
    <definedName name="LblRes10_2_Mes">#REF!</definedName>
    <definedName name="LblRes10_3_Acum">#REF!</definedName>
    <definedName name="LblRes10_3_Mes">#REF!</definedName>
    <definedName name="LblRes10_4_Acum">#REF!</definedName>
    <definedName name="LblRes10_4_Mes">#REF!</definedName>
    <definedName name="LblRes10_Acum">#REF!</definedName>
    <definedName name="LblRes10_Mes">#REF!</definedName>
    <definedName name="LblRes11_1_Acum">#REF!</definedName>
    <definedName name="LblRes11_1_Mes">#REF!</definedName>
    <definedName name="LblRes11_2_Acum">#REF!</definedName>
    <definedName name="LblRes11_2_Mes">#REF!</definedName>
    <definedName name="LblRes11_Acum">#REF!</definedName>
    <definedName name="LblRes11_Mes">#REF!</definedName>
    <definedName name="LblRes12_1_Acum">#REF!</definedName>
    <definedName name="LblRes12_1_Mes">#REF!</definedName>
    <definedName name="LblRes12_2_Acum">#REF!</definedName>
    <definedName name="LblRes12_2_Mes">#REF!</definedName>
    <definedName name="LblRes12_3_Acum">#REF!</definedName>
    <definedName name="LblRes12_3_Mes">#REF!</definedName>
    <definedName name="PROVINCIAS">#REF!</definedName>
    <definedName name="TxtFech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5" i="50" l="1"/>
  <c r="E35" i="50"/>
  <c r="D35" i="50"/>
  <c r="C35" i="50"/>
  <c r="B35" i="50"/>
  <c r="E35" i="49"/>
  <c r="F35" i="49" s="1"/>
  <c r="D35" i="49"/>
  <c r="C35" i="49"/>
  <c r="B35" i="49"/>
  <c r="E35" i="48"/>
  <c r="F35" i="48" s="1"/>
  <c r="D35" i="48"/>
  <c r="C35" i="48"/>
  <c r="B35" i="48"/>
  <c r="F35" i="47"/>
  <c r="E35" i="47"/>
  <c r="D35" i="47"/>
  <c r="C35" i="47"/>
  <c r="B35" i="47"/>
  <c r="E35" i="46"/>
  <c r="F35" i="46" s="1"/>
  <c r="D35" i="46"/>
  <c r="C35" i="46"/>
  <c r="B35" i="46"/>
  <c r="E35" i="45"/>
  <c r="F35" i="45" s="1"/>
  <c r="D35" i="45"/>
  <c r="C35" i="45"/>
  <c r="B35" i="45"/>
  <c r="F35" i="44"/>
  <c r="E35" i="44"/>
  <c r="D35" i="44"/>
  <c r="C35" i="44"/>
  <c r="B35" i="44"/>
  <c r="E35" i="43"/>
  <c r="F35" i="43" s="1"/>
  <c r="D35" i="43"/>
  <c r="C35" i="43"/>
  <c r="B35" i="43"/>
  <c r="AA2" i="43"/>
  <c r="AA1" i="43"/>
  <c r="E35" i="31"/>
  <c r="F35" i="31" s="1"/>
  <c r="D35" i="31"/>
  <c r="C35" i="31"/>
  <c r="B35" i="31"/>
  <c r="F35" i="30"/>
  <c r="E35" i="30"/>
  <c r="D35" i="30"/>
  <c r="C35" i="30"/>
  <c r="D34" i="6" s="1" a="1"/>
  <c r="B35" i="30"/>
  <c r="F35" i="29"/>
  <c r="E35" i="29"/>
  <c r="D35" i="29"/>
  <c r="C35" i="29"/>
  <c r="B35" i="29"/>
  <c r="E35" i="38"/>
  <c r="F35" i="38" s="1"/>
  <c r="D35" i="38"/>
  <c r="C35" i="38"/>
  <c r="B35" i="38"/>
  <c r="F35" i="28"/>
  <c r="E35" i="28"/>
  <c r="D35" i="28"/>
  <c r="C35" i="28"/>
  <c r="B35" i="28"/>
  <c r="F35" i="34"/>
  <c r="E35" i="34"/>
  <c r="D35" i="34"/>
  <c r="C35" i="34"/>
  <c r="B35" i="34"/>
  <c r="E35" i="33"/>
  <c r="F35" i="33" s="1"/>
  <c r="D35" i="33"/>
  <c r="C35" i="33"/>
  <c r="B35" i="33"/>
  <c r="F35" i="32"/>
  <c r="E35" i="32"/>
  <c r="D35" i="32"/>
  <c r="C35" i="32"/>
  <c r="B35" i="32"/>
  <c r="E35" i="26"/>
  <c r="F35" i="26" s="1"/>
  <c r="D35" i="26"/>
  <c r="C35" i="26"/>
  <c r="B35" i="26"/>
  <c r="E35" i="25"/>
  <c r="F35" i="25" s="1"/>
  <c r="D35" i="25"/>
  <c r="C35" i="25"/>
  <c r="B35" i="25"/>
  <c r="E35" i="24"/>
  <c r="F35" i="24" s="1"/>
  <c r="D35" i="24"/>
  <c r="C35" i="24"/>
  <c r="B35" i="24"/>
  <c r="E35" i="22"/>
  <c r="F35" i="22" s="1"/>
  <c r="D35" i="22"/>
  <c r="C35" i="22"/>
  <c r="B35" i="22"/>
  <c r="E35" i="21"/>
  <c r="F35" i="21" s="1"/>
  <c r="D35" i="21"/>
  <c r="C35" i="21"/>
  <c r="B35" i="21"/>
  <c r="F35" i="20"/>
  <c r="E35" i="20"/>
  <c r="D35" i="20"/>
  <c r="C35" i="20"/>
  <c r="B35" i="20"/>
  <c r="F35" i="19"/>
  <c r="E35" i="19"/>
  <c r="D35" i="19"/>
  <c r="C35" i="19"/>
  <c r="B35" i="19"/>
  <c r="E35" i="18"/>
  <c r="F35" i="18" s="1"/>
  <c r="D35" i="18"/>
  <c r="C35" i="18"/>
  <c r="B35" i="18"/>
  <c r="F35" i="17"/>
  <c r="E35" i="17"/>
  <c r="D35" i="17"/>
  <c r="C35" i="17"/>
  <c r="B35" i="17"/>
  <c r="E35" i="16"/>
  <c r="F35" i="16" s="1"/>
  <c r="D35" i="16"/>
  <c r="C35" i="16"/>
  <c r="B35" i="16"/>
  <c r="E35" i="15"/>
  <c r="F35" i="15" s="1"/>
  <c r="D35" i="15"/>
  <c r="C35" i="15"/>
  <c r="B35" i="15"/>
  <c r="F35" i="14"/>
  <c r="E35" i="14"/>
  <c r="D35" i="14"/>
  <c r="C35" i="14"/>
  <c r="B35" i="14"/>
  <c r="E35" i="13"/>
  <c r="F35" i="13" s="1"/>
  <c r="D35" i="13"/>
  <c r="C35" i="13"/>
  <c r="B35" i="13"/>
  <c r="E35" i="12"/>
  <c r="F35" i="12" s="1"/>
  <c r="D35" i="12"/>
  <c r="C35" i="12"/>
  <c r="B35" i="12"/>
  <c r="E35" i="11"/>
  <c r="D35" i="11"/>
  <c r="F35" i="11" s="1"/>
  <c r="C35" i="11"/>
  <c r="B35" i="11"/>
  <c r="E35" i="10"/>
  <c r="F35" i="10" s="1"/>
  <c r="D35" i="10"/>
  <c r="C35" i="10"/>
  <c r="B35" i="10"/>
  <c r="E35" i="9"/>
  <c r="D35" i="9"/>
  <c r="F35" i="9" s="1"/>
  <c r="C35" i="9"/>
  <c r="B35" i="9"/>
  <c r="F35" i="7"/>
  <c r="E35" i="7"/>
  <c r="D35" i="7"/>
  <c r="C35" i="7"/>
  <c r="B35" i="7"/>
  <c r="AA2" i="7"/>
  <c r="AA1" i="7"/>
  <c r="L48" i="40"/>
  <c r="N48" i="40" s="1"/>
  <c r="K48" i="40"/>
  <c r="J48" i="40"/>
  <c r="I48" i="40"/>
  <c r="H48" i="40"/>
  <c r="G48" i="40"/>
  <c r="F48" i="40"/>
  <c r="D48" i="40"/>
  <c r="E48" i="40" s="1"/>
  <c r="C48" i="40"/>
  <c r="L48" i="39"/>
  <c r="N48" i="39" s="1"/>
  <c r="K48" i="39"/>
  <c r="J48" i="39"/>
  <c r="I48" i="39"/>
  <c r="H48" i="39"/>
  <c r="G48" i="39"/>
  <c r="F48" i="39"/>
  <c r="D48" i="39"/>
  <c r="E48" i="39" s="1"/>
  <c r="C48" i="39"/>
  <c r="N47" i="39"/>
  <c r="M47" i="39"/>
  <c r="J47" i="39"/>
  <c r="I47" i="39"/>
  <c r="F47" i="39"/>
  <c r="E47" i="39"/>
  <c r="N46" i="39"/>
  <c r="M46" i="39"/>
  <c r="J46" i="39"/>
  <c r="I46" i="39"/>
  <c r="F46" i="39"/>
  <c r="E46" i="39"/>
  <c r="N45" i="39"/>
  <c r="M45" i="39"/>
  <c r="J45" i="39"/>
  <c r="I45" i="39"/>
  <c r="F45" i="39"/>
  <c r="E45" i="39"/>
  <c r="N44" i="39"/>
  <c r="M44" i="39"/>
  <c r="J44" i="39"/>
  <c r="I44" i="39"/>
  <c r="F44" i="39"/>
  <c r="E44" i="39"/>
  <c r="N43" i="39"/>
  <c r="M43" i="39"/>
  <c r="J43" i="39"/>
  <c r="I43" i="39"/>
  <c r="F43" i="39"/>
  <c r="E43" i="39"/>
  <c r="N42" i="39"/>
  <c r="M42" i="39"/>
  <c r="J42" i="39"/>
  <c r="I42" i="39"/>
  <c r="F42" i="39"/>
  <c r="E42" i="39"/>
  <c r="N41" i="39"/>
  <c r="M41" i="39"/>
  <c r="J41" i="39"/>
  <c r="I41" i="39"/>
  <c r="F41" i="39"/>
  <c r="E41" i="39"/>
  <c r="N40" i="39"/>
  <c r="M40" i="39"/>
  <c r="J40" i="39"/>
  <c r="I40" i="39"/>
  <c r="F40" i="39"/>
  <c r="E40" i="39"/>
  <c r="N39" i="39"/>
  <c r="M39" i="39"/>
  <c r="J39" i="39"/>
  <c r="I39" i="39"/>
  <c r="F39" i="39"/>
  <c r="E39" i="39"/>
  <c r="N38" i="39"/>
  <c r="M38" i="39"/>
  <c r="J38" i="39"/>
  <c r="I38" i="39"/>
  <c r="F38" i="39"/>
  <c r="E38" i="39"/>
  <c r="N37" i="39"/>
  <c r="M37" i="39"/>
  <c r="J37" i="39"/>
  <c r="I37" i="39"/>
  <c r="F37" i="39"/>
  <c r="E37" i="39"/>
  <c r="N36" i="39"/>
  <c r="M36" i="39"/>
  <c r="J36" i="39"/>
  <c r="I36" i="39"/>
  <c r="F36" i="39"/>
  <c r="E36" i="39"/>
  <c r="N35" i="39"/>
  <c r="M35" i="39"/>
  <c r="J35" i="39"/>
  <c r="I35" i="39"/>
  <c r="F35" i="39"/>
  <c r="E35" i="39"/>
  <c r="N34" i="39"/>
  <c r="M34" i="39"/>
  <c r="J34" i="39"/>
  <c r="I34" i="39"/>
  <c r="F34" i="39"/>
  <c r="E34" i="39"/>
  <c r="N33" i="39"/>
  <c r="M33" i="39"/>
  <c r="J33" i="39"/>
  <c r="I33" i="39"/>
  <c r="F33" i="39"/>
  <c r="E33" i="39"/>
  <c r="N32" i="39"/>
  <c r="M32" i="39"/>
  <c r="J32" i="39"/>
  <c r="I32" i="39"/>
  <c r="F32" i="39"/>
  <c r="E32" i="39"/>
  <c r="N31" i="39"/>
  <c r="M31" i="39"/>
  <c r="J31" i="39"/>
  <c r="I31" i="39"/>
  <c r="F31" i="39"/>
  <c r="E31" i="39"/>
  <c r="N30" i="39"/>
  <c r="M30" i="39"/>
  <c r="J30" i="39"/>
  <c r="I30" i="39"/>
  <c r="F30" i="39"/>
  <c r="E30" i="39"/>
  <c r="N29" i="39"/>
  <c r="M29" i="39"/>
  <c r="J29" i="39"/>
  <c r="I29" i="39"/>
  <c r="F29" i="39"/>
  <c r="E29" i="39"/>
  <c r="N28" i="39"/>
  <c r="M28" i="39"/>
  <c r="J28" i="39"/>
  <c r="I28" i="39"/>
  <c r="F28" i="39"/>
  <c r="E28" i="39"/>
  <c r="N27" i="39"/>
  <c r="M27" i="39"/>
  <c r="J27" i="39"/>
  <c r="I27" i="39"/>
  <c r="F27" i="39"/>
  <c r="E27" i="39"/>
  <c r="N26" i="39"/>
  <c r="M26" i="39"/>
  <c r="J26" i="39"/>
  <c r="I26" i="39"/>
  <c r="F26" i="39"/>
  <c r="E26" i="39"/>
  <c r="N25" i="39"/>
  <c r="M25" i="39"/>
  <c r="J25" i="39"/>
  <c r="I25" i="39"/>
  <c r="F25" i="39"/>
  <c r="E25" i="39"/>
  <c r="N24" i="39"/>
  <c r="M24" i="39"/>
  <c r="J24" i="39"/>
  <c r="I24" i="39"/>
  <c r="F24" i="39"/>
  <c r="E24" i="39"/>
  <c r="N23" i="39"/>
  <c r="M23" i="39"/>
  <c r="J23" i="39"/>
  <c r="I23" i="39"/>
  <c r="F23" i="39"/>
  <c r="E23" i="39"/>
  <c r="N22" i="39"/>
  <c r="M22" i="39"/>
  <c r="J22" i="39"/>
  <c r="I22" i="39"/>
  <c r="F22" i="39"/>
  <c r="E22" i="39"/>
  <c r="N21" i="39"/>
  <c r="M21" i="39"/>
  <c r="J21" i="39"/>
  <c r="I21" i="39"/>
  <c r="F21" i="39"/>
  <c r="E21" i="39"/>
  <c r="N20" i="39"/>
  <c r="M20" i="39"/>
  <c r="J20" i="39"/>
  <c r="I20" i="39"/>
  <c r="F20" i="39"/>
  <c r="E20" i="39"/>
  <c r="N19" i="39"/>
  <c r="M19" i="39"/>
  <c r="J19" i="39"/>
  <c r="I19" i="39"/>
  <c r="F19" i="39"/>
  <c r="E19" i="39"/>
  <c r="N18" i="39"/>
  <c r="M18" i="39"/>
  <c r="J18" i="39"/>
  <c r="I18" i="39"/>
  <c r="F18" i="39"/>
  <c r="E18" i="39"/>
  <c r="N17" i="39"/>
  <c r="M17" i="39"/>
  <c r="J17" i="39"/>
  <c r="I17" i="39"/>
  <c r="F17" i="39"/>
  <c r="E17" i="39"/>
  <c r="N16" i="39"/>
  <c r="M16" i="39"/>
  <c r="J16" i="39"/>
  <c r="I16" i="39"/>
  <c r="F16" i="39"/>
  <c r="E16" i="39"/>
  <c r="N15" i="39"/>
  <c r="M15" i="39"/>
  <c r="J15" i="39"/>
  <c r="I15" i="39"/>
  <c r="F15" i="39"/>
  <c r="E15" i="39"/>
  <c r="N14" i="39"/>
  <c r="M14" i="39"/>
  <c r="J14" i="39"/>
  <c r="I14" i="39"/>
  <c r="F14" i="39"/>
  <c r="E14" i="39"/>
  <c r="N13" i="39"/>
  <c r="M13" i="39"/>
  <c r="J13" i="39"/>
  <c r="I13" i="39"/>
  <c r="F13" i="39"/>
  <c r="E13" i="39"/>
  <c r="N12" i="39"/>
  <c r="M12" i="39"/>
  <c r="J12" i="39"/>
  <c r="I12" i="39"/>
  <c r="F12" i="39"/>
  <c r="E12" i="39"/>
  <c r="N11" i="39"/>
  <c r="M11" i="39"/>
  <c r="J11" i="39"/>
  <c r="I11" i="39"/>
  <c r="F11" i="39"/>
  <c r="E11" i="39"/>
  <c r="N10" i="39"/>
  <c r="M10" i="39"/>
  <c r="J10" i="39"/>
  <c r="I10" i="39"/>
  <c r="F10" i="39"/>
  <c r="E10" i="39"/>
  <c r="N9" i="39"/>
  <c r="M9" i="39"/>
  <c r="J9" i="39"/>
  <c r="I9" i="39"/>
  <c r="F9" i="39"/>
  <c r="E9" i="39"/>
  <c r="N8" i="39"/>
  <c r="M8" i="39"/>
  <c r="J8" i="39"/>
  <c r="I8" i="39"/>
  <c r="F8" i="39"/>
  <c r="E8" i="39"/>
  <c r="D35" i="6" a="1"/>
  <c r="I35" i="6" s="1"/>
  <c r="D33" i="6" a="1"/>
  <c r="I33" i="6" s="1"/>
  <c r="D32" i="6" a="1"/>
  <c r="I32" i="6" s="1"/>
  <c r="D31" i="6" a="1"/>
  <c r="D31" i="6" s="1"/>
  <c r="D30" i="6" a="1"/>
  <c r="I30" i="6" s="1"/>
  <c r="D30" i="6"/>
  <c r="D29" i="6" a="1"/>
  <c r="I29" i="6" s="1"/>
  <c r="D28" i="6" a="1"/>
  <c r="D28" i="6" s="1"/>
  <c r="D27" i="6" a="1"/>
  <c r="I27" i="6" s="1"/>
  <c r="D26" i="6" a="1"/>
  <c r="I26" i="6" s="1"/>
  <c r="D25" i="6" a="1"/>
  <c r="I25" i="6" s="1"/>
  <c r="D24" i="6" a="1"/>
  <c r="I24" i="6" s="1"/>
  <c r="D24" i="6"/>
  <c r="D23" i="6" a="1"/>
  <c r="I23" i="6" s="1"/>
  <c r="D22" i="6" a="1"/>
  <c r="I22" i="6" s="1"/>
  <c r="D22" i="6"/>
  <c r="D21" i="6" a="1"/>
  <c r="I21" i="6" s="1"/>
  <c r="D21" i="6"/>
  <c r="D20" i="6" a="1"/>
  <c r="I20" i="6" s="1"/>
  <c r="D16" i="6" a="1"/>
  <c r="I16" i="6" s="1"/>
  <c r="D16" i="6"/>
  <c r="D15" i="6" a="1"/>
  <c r="I15" i="6" s="1"/>
  <c r="D15" i="6"/>
  <c r="D14" i="6" a="1"/>
  <c r="I14" i="6" s="1"/>
  <c r="D13" i="6" a="1"/>
  <c r="G17" i="6" s="1"/>
  <c r="D13" i="6"/>
  <c r="E11" i="6"/>
  <c r="D10" i="6" a="1"/>
  <c r="I10" i="6" s="1"/>
  <c r="D10" i="6"/>
  <c r="D9" i="6" a="1"/>
  <c r="I9" i="6" s="1"/>
  <c r="D8" i="6" a="1"/>
  <c r="I8" i="6" s="1"/>
  <c r="D8" i="6"/>
  <c r="D7" i="6" a="1"/>
  <c r="E12" i="6" s="1"/>
  <c r="D7" i="6"/>
  <c r="I34" i="6" l="1"/>
  <c r="H34" i="6"/>
  <c r="D34" i="6"/>
  <c r="D25" i="6"/>
  <c r="F12" i="6"/>
  <c r="D27" i="6"/>
  <c r="D33" i="6"/>
  <c r="G12" i="6"/>
  <c r="H7" i="6"/>
  <c r="H10" i="6"/>
  <c r="H15" i="6"/>
  <c r="H21" i="6"/>
  <c r="H24" i="6"/>
  <c r="H27" i="6"/>
  <c r="H30" i="6"/>
  <c r="H33" i="6"/>
  <c r="I7" i="6"/>
  <c r="H8" i="6"/>
  <c r="F11" i="6"/>
  <c r="H13" i="6"/>
  <c r="H16" i="6"/>
  <c r="H22" i="6"/>
  <c r="H25" i="6"/>
  <c r="H28" i="6"/>
  <c r="H31" i="6"/>
  <c r="G11" i="6"/>
  <c r="I13" i="6"/>
  <c r="I28" i="6"/>
  <c r="I31" i="6"/>
  <c r="D9" i="6"/>
  <c r="D11" i="6" s="1"/>
  <c r="D14" i="6"/>
  <c r="D17" i="6" s="1"/>
  <c r="D20" i="6"/>
  <c r="D23" i="6"/>
  <c r="D26" i="6"/>
  <c r="D29" i="6"/>
  <c r="D32" i="6"/>
  <c r="D35" i="6"/>
  <c r="M48" i="39"/>
  <c r="M48" i="40"/>
  <c r="H9" i="6"/>
  <c r="H14" i="6"/>
  <c r="F17" i="6"/>
  <c r="I17" i="6" s="1"/>
  <c r="H20" i="6"/>
  <c r="H23" i="6"/>
  <c r="H26" i="6"/>
  <c r="H29" i="6"/>
  <c r="H32" i="6"/>
  <c r="H35" i="6"/>
  <c r="E17" i="6"/>
  <c r="E18" i="6" s="1"/>
  <c r="H17" i="6" l="1"/>
  <c r="F18" i="6"/>
  <c r="D12" i="6"/>
  <c r="D18" i="6" s="1"/>
  <c r="I11" i="6"/>
  <c r="H11" i="6"/>
  <c r="G18" i="6"/>
  <c r="I12" i="6"/>
  <c r="H12" i="6"/>
  <c r="I18" i="6" l="1"/>
  <c r="H18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<sst xmlns="http://schemas.openxmlformats.org/spreadsheetml/2006/main" count="1873" uniqueCount="244">
  <si>
    <t>Acumulado desde Enero</t>
  </si>
  <si>
    <t>Autoridad Portuaria</t>
  </si>
  <si>
    <t>Total</t>
  </si>
  <si>
    <t>GRANELES LÍQUIDOS</t>
  </si>
  <si>
    <t>GRANELES SÓLIDOS</t>
  </si>
  <si>
    <t>MERCANCÍA GENERAL</t>
  </si>
  <si>
    <t>Bahía de Cádiz</t>
  </si>
  <si>
    <t>Var. (%)</t>
  </si>
  <si>
    <t>Almería</t>
  </si>
  <si>
    <t>Bahía de Algeciras</t>
  </si>
  <si>
    <t>Avilés</t>
  </si>
  <si>
    <t>Alicante</t>
  </si>
  <si>
    <t>Variación</t>
  </si>
  <si>
    <t>Diferencia</t>
  </si>
  <si>
    <t>%</t>
  </si>
  <si>
    <t>CONCEPTO</t>
  </si>
  <si>
    <t>MERCANCÍAS SEGÚN SU PRESENTACIÓN</t>
  </si>
  <si>
    <t>OTRAS MERCANCÍAS</t>
  </si>
  <si>
    <t>A Coruña</t>
  </si>
  <si>
    <t>Datos en toneladas salvo indicación expresa</t>
  </si>
  <si>
    <t>RESUMEN DEL TRÁFICO PORTUARIO</t>
  </si>
  <si>
    <t>Graneles líquidos</t>
  </si>
  <si>
    <t>Graneles sólidos</t>
  </si>
  <si>
    <t>Mercancía general</t>
  </si>
  <si>
    <t>En contenedores</t>
  </si>
  <si>
    <t>Convencional</t>
  </si>
  <si>
    <t>SUBTOTAL</t>
  </si>
  <si>
    <t>Pesca</t>
  </si>
  <si>
    <t>Avituallamiento</t>
  </si>
  <si>
    <t>Combustibles líquidos</t>
  </si>
  <si>
    <t>Trafico interior</t>
  </si>
  <si>
    <t>TRÁFICO PORTUARIO TOTAL (*)</t>
  </si>
  <si>
    <t>Mercancías en tránsito</t>
  </si>
  <si>
    <t>Tráfico ro-ro</t>
  </si>
  <si>
    <t>Total (t)</t>
  </si>
  <si>
    <t>UTIS (uds.)</t>
  </si>
  <si>
    <t>Contenedores (TEUS)</t>
  </si>
  <si>
    <t>Buques mercantes</t>
  </si>
  <si>
    <t>Pasajeros (nº)</t>
  </si>
  <si>
    <t>Automóviles (uds.)</t>
  </si>
  <si>
    <t>En tránsito</t>
  </si>
  <si>
    <t>Total número</t>
  </si>
  <si>
    <t>Total GT</t>
  </si>
  <si>
    <t>Cruceros (nº)</t>
  </si>
  <si>
    <t>En régimen de transporte</t>
  </si>
  <si>
    <t>De crucero</t>
  </si>
  <si>
    <t>En régimen de pasaje</t>
  </si>
  <si>
    <t>RESUMEN DE MERCANCÍAS SEGÚN SU NATURALEZA Y PRESENTACIÓN</t>
  </si>
  <si>
    <t>OTROS DATOS DE TRÁFICO</t>
  </si>
  <si>
    <t>(*) Incluye cargas, descargas, tránsito, transbordo y taras</t>
  </si>
  <si>
    <t>1. TRÁFICO PORTUARIO TOTAL</t>
  </si>
  <si>
    <t>Datos en toneladas</t>
  </si>
  <si>
    <t>Incluye cargas, descargas, tránsito, transbordo y taras</t>
  </si>
  <si>
    <t>Taras de contenedores</t>
  </si>
  <si>
    <t>1.1. MERCANCÍAS SEGÚN SU PRESENTACIÓN</t>
  </si>
  <si>
    <t>2. GRANELES LÍQUIDOS</t>
  </si>
  <si>
    <t>Incluye cargas, descargas, tránsito y transbordo</t>
  </si>
  <si>
    <t>3. GRANELES SÓLIDOS</t>
  </si>
  <si>
    <t>4. MERCANCÍA GENERAL</t>
  </si>
  <si>
    <t>4.1. MERCANCÍA GENERAL EN CONTENEDORES</t>
  </si>
  <si>
    <t>5. PESCA</t>
  </si>
  <si>
    <t>6. AVITUALLAMIENTO</t>
  </si>
  <si>
    <t>6.1. AVITUALLAMIENTO DE COMBUSTIBLES LÍQUIDOS</t>
  </si>
  <si>
    <t>7. TRÁFICO INTERIOR</t>
  </si>
  <si>
    <t>8. MERCANCÍAS EN TRÁNSITO</t>
  </si>
  <si>
    <t>Incluye cargas y descargas en tránsito y taras</t>
  </si>
  <si>
    <t>8.1. MERCANCÍAS EN TRÁNSITO EN CONTENEDORES</t>
  </si>
  <si>
    <t>9. TRÁFICO RO-RO</t>
  </si>
  <si>
    <t>Datos en unidades</t>
  </si>
  <si>
    <t>Incluye camiones, remolques, semirremolques, plataformas, cabezas tractoras, furgones y otros equipos</t>
  </si>
  <si>
    <t>9.1. UNIDADES DE TRANSPORTE INTERMODAL RO-RO</t>
  </si>
  <si>
    <t>10. CONTENEDORES</t>
  </si>
  <si>
    <t>Datos en TEUS</t>
  </si>
  <si>
    <t>10.1. CONTENEDORES EN TRÁNSITO</t>
  </si>
  <si>
    <t>11.1. BUQUES MERCANTES (G.T.)</t>
  </si>
  <si>
    <t>11. BUQUES MERCANTES (NÚMERO)</t>
  </si>
  <si>
    <t>Datos en número</t>
  </si>
  <si>
    <t>Incluye tanques, graneleros, carga general, portacontenedores, ro-ro, de pasaje y otros buques mercantes</t>
  </si>
  <si>
    <t>Datos en GT</t>
  </si>
  <si>
    <t>11.2. BUQUES DE CRUCERO (NÚMERO)</t>
  </si>
  <si>
    <t>Incluye embarques, desembarques y tránsito</t>
  </si>
  <si>
    <t>12. PASAJEROS EN RÉGIMEN DE TRANSPORTE Y DE CRUCERO</t>
  </si>
  <si>
    <t>Incluye cargas de combustibles líquidos</t>
  </si>
  <si>
    <t>12.2. PASAJEROS DE CRUCERO</t>
  </si>
  <si>
    <t>13.1. AUTOMÓVILES EN RÉGIMEN DE PASAJE</t>
  </si>
  <si>
    <t>Incluye embarques y desembarques</t>
  </si>
  <si>
    <t>Incluye descargas de peces, moluscos, crustáceos y otros productos</t>
  </si>
  <si>
    <t>12.1. PASAJEROS EN RÉGIMEN DE TRANSPORTE</t>
  </si>
  <si>
    <t>MERCANCÍAS SEGÚN SU NATURALEZA</t>
  </si>
  <si>
    <t>Acumulado desde enero</t>
  </si>
  <si>
    <t>Grupo energético</t>
  </si>
  <si>
    <t>Petróleo crudo</t>
  </si>
  <si>
    <t>Fueloil</t>
  </si>
  <si>
    <t>Gasoil</t>
  </si>
  <si>
    <t>Gasolina</t>
  </si>
  <si>
    <t>Otros productos petrolíferos</t>
  </si>
  <si>
    <t>Gases energéticos de petróleo</t>
  </si>
  <si>
    <t>Carbón y coque de petróleo</t>
  </si>
  <si>
    <t>Gas natural</t>
  </si>
  <si>
    <t>Biocombustibles</t>
  </si>
  <si>
    <t>Grupo siderometalúrgico</t>
  </si>
  <si>
    <t>Mineral de hierro</t>
  </si>
  <si>
    <t>Otros minerales y residuos metálicos</t>
  </si>
  <si>
    <t>Chatarra de hierro</t>
  </si>
  <si>
    <t>Productos siderúrgicos</t>
  </si>
  <si>
    <t>Otros productos metalúrgicos</t>
  </si>
  <si>
    <t>Grupo minerales no metálicos</t>
  </si>
  <si>
    <t>Sal común</t>
  </si>
  <si>
    <t>Otros minerales no metálicos</t>
  </si>
  <si>
    <t>Grupo abonos</t>
  </si>
  <si>
    <t>Fosfatos</t>
  </si>
  <si>
    <t>Potasas</t>
  </si>
  <si>
    <t>Abonos naturales y artificiales</t>
  </si>
  <si>
    <t>Grupo productos químicos</t>
  </si>
  <si>
    <t>Productos químicos</t>
  </si>
  <si>
    <t>Grupo materiales de construcción</t>
  </si>
  <si>
    <t>Asfalto</t>
  </si>
  <si>
    <t>Cemento y clínker</t>
  </si>
  <si>
    <t>Materiales de construcción elaborados</t>
  </si>
  <si>
    <t>Grupo agroganadero y alimentario</t>
  </si>
  <si>
    <t>Cereales y sus harinas</t>
  </si>
  <si>
    <t>Habas de soja</t>
  </si>
  <si>
    <t>Frutas, hortalizas y legumbres</t>
  </si>
  <si>
    <t>Vinos, bebidas, alcoholes y derivados</t>
  </si>
  <si>
    <t>Conservas</t>
  </si>
  <si>
    <t>Tabaco, cacao, café y especias</t>
  </si>
  <si>
    <t>Aceites y grasas</t>
  </si>
  <si>
    <t>Otros productos alimenticios</t>
  </si>
  <si>
    <t>Pescado congelado y refrigerado</t>
  </si>
  <si>
    <t>Piensos y forrajes</t>
  </si>
  <si>
    <t>Grupo otras mercancías</t>
  </si>
  <si>
    <t>Maderas y corcho</t>
  </si>
  <si>
    <t>Papel y pasta</t>
  </si>
  <si>
    <t>Maquinaria, aparatos, herramientas y respuestos</t>
  </si>
  <si>
    <t>Resto de mercancías</t>
  </si>
  <si>
    <t>Grupo vehículos y elementos de transporte</t>
  </si>
  <si>
    <t>Vehículos y sus piezas</t>
  </si>
  <si>
    <t>Taras de equipamiento ro-ro</t>
  </si>
  <si>
    <t>Tara de contenedores</t>
  </si>
  <si>
    <t>TOTAL MERCANCÍAS SEGÚN SU NATURALEZA Y PRESENTACIÓN  (*)</t>
  </si>
  <si>
    <t>Melilla</t>
  </si>
  <si>
    <t>Marín y Ría de Pontevedra</t>
  </si>
  <si>
    <t>Gijón</t>
  </si>
  <si>
    <t>Ferrol-San Cibrao</t>
  </si>
  <si>
    <t>Cartagena</t>
  </si>
  <si>
    <t>Bilbao</t>
  </si>
  <si>
    <t>Las Palmas</t>
  </si>
  <si>
    <t>Ceuta</t>
  </si>
  <si>
    <t>Barcelona</t>
  </si>
  <si>
    <t>Huelva</t>
  </si>
  <si>
    <t>Castellón</t>
  </si>
  <si>
    <t xml:space="preserve"> </t>
  </si>
  <si>
    <t>Motril</t>
  </si>
  <si>
    <t>TOTAL</t>
  </si>
  <si>
    <t xml:space="preserve"> Junio </t>
  </si>
  <si>
    <t xml:space="preserve"> Junio</t>
  </si>
  <si>
    <t>(graneles líquidos, graneles sólidos y mercancía general)</t>
  </si>
  <si>
    <t>13.2. AUTOMÓVILES EN RÉGIMEN DE MERCANCÍA</t>
  </si>
  <si>
    <t>Incluye tractores, autobuses, turismos, camiones, vehículos especiales, motocicletas y resto</t>
  </si>
  <si>
    <t>Incluye inicio, fin de línea y tránsito</t>
  </si>
  <si>
    <t>Incluye cargas de combustibles líquidos, agua, hielo, provisiones y varios</t>
  </si>
  <si>
    <t>Incluye buques de crucero en cualquier tipo de situación (sin indicencias, en reparación, en avituallamiento, en construcción, en desguace e inactivo)</t>
  </si>
  <si>
    <t xml:space="preserve"> TOTAL MERCANCÍAS SEGÚN SU NATURALEZA Y PRESENTACIÓN  (*)</t>
  </si>
  <si>
    <t xml:space="preserve"> Junio de 2025</t>
  </si>
  <si>
    <t>En régimen de mercancía</t>
  </si>
  <si>
    <t>Málaga</t>
  </si>
  <si>
    <t>10.2. CONTENEDORES ORIGEN-DESTINO NACIONAL</t>
  </si>
  <si>
    <t>Incluye descargas y cargas sin tránsito, y el origen o el destino, respectivamente, es nacional. No incluye transbordo</t>
  </si>
  <si>
    <t>10.3. CONTENEDORES IMPORT-EXPORT</t>
  </si>
  <si>
    <t>Incluye descargas y cargas sin tránsito, y el origen o el destino, respectivamente, no es nacional. No incluye transbordo</t>
  </si>
  <si>
    <t>Import-Export</t>
  </si>
  <si>
    <t>Origen-destino nacional</t>
  </si>
  <si>
    <t>Fecha: 23/1/2026</t>
  </si>
  <si>
    <t>Pasaia</t>
  </si>
  <si>
    <t>Maquinaria, aparatos, herramientas y repuestos</t>
  </si>
  <si>
    <t>Baleares</t>
  </si>
  <si>
    <t xml:space="preserve">Junio </t>
  </si>
  <si>
    <t>Santa Cruz de Tenerife</t>
  </si>
  <si>
    <t>Santander</t>
  </si>
  <si>
    <t>Sevilla</t>
  </si>
  <si>
    <t>Tarragona</t>
  </si>
  <si>
    <t>Valencia</t>
  </si>
  <si>
    <t>Vigo</t>
  </si>
  <si>
    <t>Vilagarcía</t>
  </si>
  <si>
    <t>1. IMPORTACIONES TOTALES</t>
  </si>
  <si>
    <t>Fecha: 23/01/2026</t>
  </si>
  <si>
    <t>Var.(%)</t>
  </si>
  <si>
    <t>No incluye tránsito, ni taras ni transbordo y el país de origen es distinto a España</t>
  </si>
  <si>
    <t>1.1. IMPORTACIONES DE GRANELES LÍQUIDOS</t>
  </si>
  <si>
    <t>1.2. IMPORTACIONES DE GRANELES SÓLIDOS</t>
  </si>
  <si>
    <t>1.3. IMPORTACIONES DE MERCANCÍA GENERAL</t>
  </si>
  <si>
    <t>2. EXPORTACIONES TOTALES</t>
  </si>
  <si>
    <t>No incluye tránsito, ni taras ni transbordo y el país de destino es distinto a España</t>
  </si>
  <si>
    <t>2.1. EXPORTACIONES DE GRANELES LÍQUIDOS</t>
  </si>
  <si>
    <t>2.2. EXPORTACIONES DE GRANELES SÓLIDOS</t>
  </si>
  <si>
    <t>2.3. EXPORTACIONES DE MERCANCÍA GENERAL</t>
  </si>
  <si>
    <t>EVOLUCIÓN MENSUAL (toneladas)</t>
  </si>
  <si>
    <t>En la celda del mes actual del 2022 y 2021 copiar la fórmula del mes anterior y reemplazar el número del mes</t>
  </si>
  <si>
    <t>Año 2021: de enero al mes actual la fórmula está vinculada al resumen 2022 del mes correspondiente, para que los datos sean los más actualizados; para el resto de meses de 2021 la fórmula está vinculada al resumen 2021</t>
  </si>
  <si>
    <t xml:space="preserve">Gráfico 2022: incluir en Selcción datos el mes actual </t>
  </si>
  <si>
    <t>Fecha: 25/1/2026</t>
  </si>
  <si>
    <t>TRAFICO TOTAL</t>
  </si>
  <si>
    <t>GRANELES LIQUIDOS</t>
  </si>
  <si>
    <t>GRANELES SOLIDOS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</si>
  <si>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</si>
  <si>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</si>
  <si>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</si>
  <si>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</si>
  <si>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</si>
  <si>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</si>
  <si>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</si>
  <si>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</si>
  <si>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</si>
  <si>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</si>
  <si>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</si>
  <si>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</si>
  <si>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MERCANCIA GENERAL</t>
  </si>
  <si>
    <t>MERCANCIAS EN CONTENEDORES</t>
  </si>
  <si>
    <t>TEUS</t>
  </si>
  <si>
    <t>EVOLUCIÓN MENSUAL (%)</t>
  </si>
  <si>
    <t>Copiar la fórmula del mes anterior y actualizar de la siguiente forma:</t>
  </si>
  <si>
    <t>Tráfico total: la fórmula debe recoger de la celda AFx a la celda AF9 (para 2022) y de la celda AEx a la AE9 para 2021. Lo mismo para GL y GS pero cambiando la columna</t>
  </si>
  <si>
    <t>Mercancía General: la fórmula debe recoger de la celda AFx a la celda AF36 (para el 2022) y de la celda AEx a la AE36 para el 2021. Igual para M.en contenedores y Teus cambiando la columna</t>
  </si>
  <si>
    <t>Gráfico 2022: se incluirá en Selección datos el mes actual</t>
  </si>
  <si>
    <t>AFx a AF9</t>
  </si>
  <si>
    <t>AEx a AE9</t>
  </si>
  <si>
    <t>AFx a AF36</t>
  </si>
  <si>
    <t>AEx a AE36</t>
  </si>
  <si>
    <t>EVOLUCIÓN INTERANUAL (millones de toneladas)</t>
  </si>
  <si>
    <t>Añadir el mes actual en cada columna y copiar la fórmula del mes anterior, que habrá que cambiar de la siguiente forma:</t>
  </si>
  <si>
    <t>Tráfico total: la fórmula debe recoger de la celda AFx a la celda AF9 (para 2022) y de la celda AE20 a la AEx para 2021. Lo mismo para GL y GS pero cambiando la columna</t>
  </si>
  <si>
    <t>Mercancía General: la fórmula debe recoger de la celda AFx a la celda AF36 (para el 2022) y de la celda AE47 a la Aex para el 2021. Igual para M.en contenedores y Teus cambiando la columna</t>
  </si>
  <si>
    <t>En los gráficos se cambiará la Selección datos para que coja los datos del mes y los once meses anteriores</t>
  </si>
  <si>
    <t>Se marcará en gris la fila con los datos del mes anterior que ya no está en la Selección datos</t>
  </si>
  <si>
    <t>AE20 a AEx</t>
  </si>
  <si>
    <t xml:space="preserve">TEUS </t>
  </si>
  <si>
    <t>AE47 a AEx</t>
  </si>
  <si>
    <t>EVOLUCIÓN INTERANUAL (%)</t>
  </si>
  <si>
    <t>Tráfico total: la fórmula debe recoger de la celda AFx a la celda AF9 (para 2022) y de la celda AE20 a la AEx para 2021; también de la celda Aey a AE9 para el 2021 y de AD20 a Adx para 2020. Lo mismo para GL y GS pero cambiando la columna</t>
  </si>
  <si>
    <t>Mercancía General: la fórmula debe recoger de la celda AFx a la celda AF36 (para el 2022) y de la celda AE47 a la AEx para el 2021; además de la celda AEy a la AE36 para 2021 y de AD47 a Adx para 2020. Igual para M.en contenedores y Teus cambiando la columna</t>
  </si>
  <si>
    <t>AEy a AE9</t>
  </si>
  <si>
    <t>AD20 a ADx</t>
  </si>
  <si>
    <t>AEy a AE36</t>
  </si>
  <si>
    <t>AD47 a ADx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</si>
</sst>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\-yyyy;@"/>
    <numFmt numFmtId="165" formatCode="#,##0.0_ ;[Red]\-#,##0.0\ "/>
    <numFmt numFmtId="166" formatCode="#,##0_ ;[Red]\-#,##0\ "/>
    <numFmt numFmtId="167" formatCode="0.0"/>
    <numFmt numFmtId="168" formatCode="#,##0.0"/>
    <numFmt numFmtId="169" formatCode="[$-C0A]mmm\-yy;@"/>
    <numFmt numFmtId="170" formatCode="[$-C0A]mmmm\-yy;@"/>
  </numFmts>
  <fonts count="45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i/>
      <sz val="15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4" tint="-0.4999237037263100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28"/>
      <color rgb="FF0A0943"/>
      <name val="Archivo"/>
      <family val="2"/>
    </font>
    <font>
      <sz val="11"/>
      <color theme="1"/>
      <name val="Archivo"/>
      <family val="2"/>
    </font>
    <font>
      <sz val="11"/>
      <name val="Calibri"/>
      <family val="2"/>
      <scheme val="minor"/>
    </font>
    <font>
      <i/>
      <sz val="8"/>
      <color theme="1"/>
      <name val="Arial"/>
      <family val="2"/>
    </font>
    <font>
      <sz val="9"/>
      <color theme="1"/>
      <name val="Arial"/>
      <family val="2"/>
    </font>
    <font>
      <b/>
      <sz val="16"/>
      <color rgb="FF0A0A44"/>
      <name val="Arial"/>
      <family val="2"/>
    </font>
    <font>
      <b/>
      <sz val="8"/>
      <color rgb="FF363636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363636"/>
      <name val="Arial"/>
      <family val="2"/>
    </font>
    <font>
      <sz val="11"/>
      <color theme="0"/>
      <name val="Calibri"/>
      <family val="2"/>
      <scheme val="minor"/>
    </font>
    <font>
      <b/>
      <sz val="9"/>
      <color theme="0"/>
      <name val="Arial"/>
      <family val="2"/>
    </font>
    <font>
      <i/>
      <sz val="9"/>
      <color rgb="FFFF0000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12"/>
      <color rgb="FF0A0A44"/>
      <name val="Arial"/>
      <family val="2"/>
    </font>
    <font>
      <b/>
      <sz val="10"/>
      <color theme="0"/>
      <name val="Arial"/>
      <family val="2"/>
    </font>
    <font>
      <b/>
      <sz val="10"/>
      <color rgb="FF363636"/>
      <name val="Arial"/>
      <family val="2"/>
    </font>
    <font>
      <sz val="10"/>
      <color rgb="FF363636"/>
      <name val="Arial"/>
      <family val="2"/>
    </font>
    <font>
      <b/>
      <sz val="9"/>
      <color theme="1"/>
      <name val="Arial"/>
      <family val="2"/>
    </font>
    <font>
      <i/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rgb="FF0A0A44"/>
      <name val="Arial"/>
      <family val="2"/>
    </font>
    <font>
      <sz val="11"/>
      <color theme="0"/>
      <name val="Arial"/>
      <family val="2"/>
    </font>
    <font>
      <b/>
      <sz val="14"/>
      <color theme="1"/>
      <name val="Arial"/>
      <family val="2"/>
    </font>
    <font>
      <b/>
      <sz val="11"/>
      <color theme="0"/>
      <name val="Arial"/>
      <family val="2"/>
    </font>
    <font>
      <b/>
      <sz val="16"/>
      <color rgb="FF00408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A7BCE3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0A0A44"/>
        <bgColor indexed="64"/>
      </patternFill>
    </fill>
    <fill>
      <patternFill patternType="solid">
        <fgColor theme="0"/>
        <bgColor indexed="64"/>
      </patternFill>
    </fill>
  </fills>
  <borders count="75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A7BCE3"/>
      </left>
      <right style="thin">
        <color rgb="FFA7BCE3"/>
      </right>
      <top style="thin">
        <color theme="0"/>
      </top>
      <bottom/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 style="thin">
        <color rgb="FF0A0A44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/>
      <bottom style="thin">
        <color theme="0"/>
      </bottom>
      <diagonal/>
    </border>
    <border>
      <left/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auto="1"/>
      </top>
      <bottom style="thin">
        <color auto="1"/>
      </bottom>
      <diagonal/>
    </border>
    <border>
      <left style="thin">
        <color rgb="FFFFFFFF"/>
      </left>
      <right style="thin">
        <color rgb="FF0A0A44"/>
      </right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rgb="FFFFFFFF"/>
      </bottom>
      <diagonal/>
    </border>
    <border>
      <left/>
      <right/>
      <top style="thin">
        <color auto="1"/>
      </top>
      <bottom style="thin">
        <color rgb="FFFFFFFF"/>
      </bottom>
      <diagonal/>
    </border>
    <border>
      <left/>
      <right style="thin">
        <color auto="1"/>
      </right>
      <top style="thin">
        <color auto="1"/>
      </top>
      <bottom style="thin">
        <color rgb="FFFFFFFF"/>
      </bottom>
      <diagonal/>
    </border>
    <border>
      <left style="thin">
        <color auto="1"/>
      </left>
      <right/>
      <top style="thin">
        <color auto="1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auto="1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theme="0"/>
      </right>
      <top style="thin">
        <color theme="0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/>
      <top/>
      <bottom style="thin">
        <color theme="2" tint="-9.9948118533890809E-2"/>
      </bottom>
      <diagonal/>
    </border>
    <border>
      <left/>
      <right/>
      <top style="thin">
        <color theme="2" tint="-9.9948118533890809E-2"/>
      </top>
      <bottom/>
      <diagonal/>
    </border>
    <border>
      <left style="thin">
        <color theme="0"/>
      </left>
      <right/>
      <top/>
      <bottom style="thin">
        <color theme="2" tint="-9.9948118533890809E-2"/>
      </bottom>
      <diagonal/>
    </border>
    <border>
      <left style="thin">
        <color theme="0"/>
      </left>
      <right/>
      <top style="thin">
        <color theme="2" tint="-9.9948118533890809E-2"/>
      </top>
      <bottom/>
      <diagonal/>
    </border>
    <border>
      <left/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38" fillId="0" borderId="0"/>
  </cellStyleXfs>
  <cellXfs count="284">
    <xf numFmtId="0" fontId="0" fillId="0" borderId="0" xfId="0"/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/>
    <xf numFmtId="0" fontId="2" fillId="0" borderId="0" xfId="0" applyFont="1"/>
    <xf numFmtId="0" fontId="6" fillId="0" borderId="0" xfId="0" applyFont="1"/>
    <xf numFmtId="0" fontId="0" fillId="0" borderId="1" xfId="0" applyBorder="1"/>
    <xf numFmtId="164" fontId="7" fillId="0" borderId="0" xfId="0" applyNumberFormat="1" applyFont="1"/>
    <xf numFmtId="0" fontId="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left" vertical="top"/>
    </xf>
    <xf numFmtId="0" fontId="7" fillId="0" borderId="0" xfId="0" applyFont="1"/>
    <xf numFmtId="0" fontId="13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4" fillId="0" borderId="7" xfId="0" applyFont="1" applyBorder="1"/>
    <xf numFmtId="0" fontId="15" fillId="0" borderId="7" xfId="0" applyFont="1" applyBorder="1"/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1" fillId="0" borderId="0" xfId="0" applyFont="1"/>
    <xf numFmtId="0" fontId="22" fillId="0" borderId="0" xfId="0" applyFont="1" applyAlignment="1">
      <alignment horizontal="right"/>
    </xf>
    <xf numFmtId="0" fontId="23" fillId="2" borderId="4" xfId="0" applyFont="1" applyFill="1" applyBorder="1" applyAlignment="1">
      <alignment horizontal="left" vertical="center"/>
    </xf>
    <xf numFmtId="0" fontId="23" fillId="2" borderId="8" xfId="0" applyFont="1" applyFill="1" applyBorder="1" applyAlignment="1">
      <alignment horizontal="left" vertical="center"/>
    </xf>
    <xf numFmtId="0" fontId="7" fillId="0" borderId="1" xfId="0" applyFont="1" applyBorder="1"/>
    <xf numFmtId="0" fontId="12" fillId="0" borderId="1" xfId="0" applyFont="1" applyBorder="1"/>
    <xf numFmtId="0" fontId="24" fillId="0" borderId="0" xfId="0" applyFont="1"/>
    <xf numFmtId="0" fontId="22" fillId="3" borderId="16" xfId="0" applyFont="1" applyFill="1" applyBorder="1" applyAlignment="1">
      <alignment horizontal="left" vertical="center"/>
    </xf>
    <xf numFmtId="0" fontId="20" fillId="3" borderId="10" xfId="0" applyFont="1" applyFill="1" applyBorder="1" applyAlignment="1">
      <alignment horizontal="right" vertical="center"/>
    </xf>
    <xf numFmtId="0" fontId="20" fillId="4" borderId="4" xfId="0" applyFont="1" applyFill="1" applyBorder="1" applyAlignment="1">
      <alignment horizontal="left" vertical="center"/>
    </xf>
    <xf numFmtId="0" fontId="20" fillId="4" borderId="8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17" fillId="0" borderId="0" xfId="0" applyFont="1" applyAlignment="1">
      <alignment vertical="center"/>
    </xf>
    <xf numFmtId="3" fontId="28" fillId="4" borderId="6" xfId="0" applyNumberFormat="1" applyFont="1" applyFill="1" applyBorder="1" applyAlignment="1">
      <alignment vertical="center"/>
    </xf>
    <xf numFmtId="3" fontId="28" fillId="0" borderId="6" xfId="0" applyNumberFormat="1" applyFont="1" applyBorder="1" applyAlignment="1">
      <alignment vertical="center"/>
    </xf>
    <xf numFmtId="3" fontId="29" fillId="3" borderId="12" xfId="0" applyNumberFormat="1" applyFont="1" applyFill="1" applyBorder="1" applyAlignment="1">
      <alignment horizontal="right" vertical="center"/>
    </xf>
    <xf numFmtId="3" fontId="29" fillId="3" borderId="4" xfId="0" applyNumberFormat="1" applyFont="1" applyFill="1" applyBorder="1" applyAlignment="1">
      <alignment horizontal="right" vertical="center"/>
    </xf>
    <xf numFmtId="3" fontId="28" fillId="4" borderId="12" xfId="0" applyNumberFormat="1" applyFont="1" applyFill="1" applyBorder="1" applyAlignment="1">
      <alignment horizontal="right" vertical="center"/>
    </xf>
    <xf numFmtId="3" fontId="28" fillId="4" borderId="8" xfId="0" applyNumberFormat="1" applyFont="1" applyFill="1" applyBorder="1" applyAlignment="1">
      <alignment horizontal="right" vertical="center"/>
    </xf>
    <xf numFmtId="3" fontId="28" fillId="4" borderId="4" xfId="0" applyNumberFormat="1" applyFont="1" applyFill="1" applyBorder="1" applyAlignment="1">
      <alignment horizontal="right" vertical="center"/>
    </xf>
    <xf numFmtId="3" fontId="28" fillId="4" borderId="10" xfId="0" applyNumberFormat="1" applyFont="1" applyFill="1" applyBorder="1" applyAlignment="1">
      <alignment horizontal="right" vertical="center"/>
    </xf>
    <xf numFmtId="3" fontId="28" fillId="4" borderId="6" xfId="0" applyNumberFormat="1" applyFont="1" applyFill="1" applyBorder="1" applyAlignment="1">
      <alignment horizontal="right" vertical="center"/>
    </xf>
    <xf numFmtId="3" fontId="28" fillId="0" borderId="4" xfId="0" applyNumberFormat="1" applyFont="1" applyBorder="1" applyAlignment="1">
      <alignment horizontal="right" vertical="center"/>
    </xf>
    <xf numFmtId="3" fontId="28" fillId="0" borderId="9" xfId="0" applyNumberFormat="1" applyFont="1" applyBorder="1" applyAlignment="1">
      <alignment horizontal="right" vertical="center"/>
    </xf>
    <xf numFmtId="3" fontId="28" fillId="0" borderId="8" xfId="0" applyNumberFormat="1" applyFont="1" applyBorder="1" applyAlignment="1">
      <alignment horizontal="right" vertical="center"/>
    </xf>
    <xf numFmtId="3" fontId="28" fillId="4" borderId="3" xfId="0" applyNumberFormat="1" applyFont="1" applyFill="1" applyBorder="1" applyAlignment="1">
      <alignment horizontal="right" vertical="center"/>
    </xf>
    <xf numFmtId="3" fontId="28" fillId="4" borderId="13" xfId="0" applyNumberFormat="1" applyFont="1" applyFill="1" applyBorder="1" applyAlignment="1">
      <alignment horizontal="right" vertical="center"/>
    </xf>
    <xf numFmtId="166" fontId="28" fillId="4" borderId="4" xfId="0" applyNumberFormat="1" applyFont="1" applyFill="1" applyBorder="1" applyAlignment="1">
      <alignment horizontal="right" vertical="center"/>
    </xf>
    <xf numFmtId="165" fontId="28" fillId="4" borderId="4" xfId="0" applyNumberFormat="1" applyFont="1" applyFill="1" applyBorder="1" applyAlignment="1">
      <alignment horizontal="right" vertical="center"/>
    </xf>
    <xf numFmtId="3" fontId="28" fillId="2" borderId="4" xfId="0" applyNumberFormat="1" applyFont="1" applyFill="1" applyBorder="1" applyAlignment="1">
      <alignment horizontal="right" vertical="center"/>
    </xf>
    <xf numFmtId="166" fontId="28" fillId="2" borderId="4" xfId="0" applyNumberFormat="1" applyFont="1" applyFill="1" applyBorder="1" applyAlignment="1">
      <alignment horizontal="right" vertical="center"/>
    </xf>
    <xf numFmtId="165" fontId="28" fillId="2" borderId="4" xfId="0" applyNumberFormat="1" applyFont="1" applyFill="1" applyBorder="1" applyAlignment="1">
      <alignment horizontal="right" vertical="center"/>
    </xf>
    <xf numFmtId="3" fontId="28" fillId="4" borderId="1" xfId="0" applyNumberFormat="1" applyFont="1" applyFill="1" applyBorder="1" applyAlignment="1">
      <alignment horizontal="right" vertical="center"/>
    </xf>
    <xf numFmtId="3" fontId="28" fillId="4" borderId="0" xfId="0" applyNumberFormat="1" applyFont="1" applyFill="1" applyAlignment="1">
      <alignment horizontal="right" vertical="center"/>
    </xf>
    <xf numFmtId="3" fontId="28" fillId="0" borderId="14" xfId="0" applyNumberFormat="1" applyFont="1" applyBorder="1" applyAlignment="1">
      <alignment horizontal="right" vertical="center"/>
    </xf>
    <xf numFmtId="3" fontId="28" fillId="0" borderId="1" xfId="0" applyNumberFormat="1" applyFont="1" applyBorder="1" applyAlignment="1">
      <alignment horizontal="right" vertical="center"/>
    </xf>
    <xf numFmtId="3" fontId="28" fillId="0" borderId="6" xfId="0" applyNumberFormat="1" applyFont="1" applyBorder="1" applyAlignment="1">
      <alignment horizontal="right" vertical="center"/>
    </xf>
    <xf numFmtId="3" fontId="28" fillId="0" borderId="0" xfId="0" applyNumberFormat="1" applyFont="1" applyAlignment="1">
      <alignment horizontal="right" vertical="center"/>
    </xf>
    <xf numFmtId="0" fontId="7" fillId="0" borderId="10" xfId="0" applyFont="1" applyBorder="1"/>
    <xf numFmtId="0" fontId="17" fillId="0" borderId="10" xfId="0" applyFont="1" applyBorder="1" applyAlignment="1">
      <alignment vertical="center"/>
    </xf>
    <xf numFmtId="164" fontId="22" fillId="0" borderId="0" xfId="0" applyNumberFormat="1" applyFont="1" applyAlignment="1">
      <alignment horizontal="right" vertical="center"/>
    </xf>
    <xf numFmtId="0" fontId="16" fillId="0" borderId="0" xfId="0" applyFont="1"/>
    <xf numFmtId="3" fontId="30" fillId="5" borderId="12" xfId="0" applyNumberFormat="1" applyFont="1" applyFill="1" applyBorder="1" applyAlignment="1">
      <alignment horizontal="right" vertical="center"/>
    </xf>
    <xf numFmtId="3" fontId="30" fillId="5" borderId="8" xfId="0" applyNumberFormat="1" applyFont="1" applyFill="1" applyBorder="1" applyAlignment="1">
      <alignment horizontal="right" vertical="center"/>
    </xf>
    <xf numFmtId="3" fontId="30" fillId="5" borderId="6" xfId="0" applyNumberFormat="1" applyFont="1" applyFill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0" fontId="19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3" fontId="32" fillId="5" borderId="14" xfId="0" applyNumberFormat="1" applyFont="1" applyFill="1" applyBorder="1" applyAlignment="1">
      <alignment horizontal="right" vertical="center"/>
    </xf>
    <xf numFmtId="165" fontId="32" fillId="5" borderId="14" xfId="0" applyNumberFormat="1" applyFont="1" applyFill="1" applyBorder="1" applyAlignment="1">
      <alignment horizontal="right" vertical="center"/>
    </xf>
    <xf numFmtId="166" fontId="34" fillId="6" borderId="9" xfId="0" applyNumberFormat="1" applyFont="1" applyFill="1" applyBorder="1" applyAlignment="1">
      <alignment horizontal="right" vertical="center"/>
    </xf>
    <xf numFmtId="165" fontId="34" fillId="6" borderId="9" xfId="0" applyNumberFormat="1" applyFont="1" applyFill="1" applyBorder="1" applyAlignment="1">
      <alignment horizontal="right" vertical="center"/>
    </xf>
    <xf numFmtId="0" fontId="32" fillId="5" borderId="6" xfId="0" applyFont="1" applyFill="1" applyBorder="1" applyAlignment="1">
      <alignment horizontal="center" vertical="center"/>
    </xf>
    <xf numFmtId="165" fontId="34" fillId="6" borderId="17" xfId="0" applyNumberFormat="1" applyFont="1" applyFill="1" applyBorder="1" applyAlignment="1">
      <alignment horizontal="right" vertical="center"/>
    </xf>
    <xf numFmtId="0" fontId="33" fillId="0" borderId="8" xfId="0" applyFont="1" applyBorder="1" applyAlignment="1">
      <alignment vertical="center"/>
    </xf>
    <xf numFmtId="3" fontId="34" fillId="0" borderId="18" xfId="0" applyNumberFormat="1" applyFont="1" applyBorder="1" applyAlignment="1">
      <alignment horizontal="right" vertical="center"/>
    </xf>
    <xf numFmtId="3" fontId="34" fillId="0" borderId="19" xfId="0" applyNumberFormat="1" applyFont="1" applyBorder="1" applyAlignment="1">
      <alignment horizontal="right" vertical="center"/>
    </xf>
    <xf numFmtId="3" fontId="34" fillId="0" borderId="20" xfId="0" applyNumberFormat="1" applyFont="1" applyBorder="1" applyAlignment="1">
      <alignment horizontal="right" vertical="center"/>
    </xf>
    <xf numFmtId="3" fontId="34" fillId="0" borderId="9" xfId="0" applyNumberFormat="1" applyFont="1" applyBorder="1" applyAlignment="1">
      <alignment horizontal="right" vertical="center"/>
    </xf>
    <xf numFmtId="3" fontId="34" fillId="0" borderId="21" xfId="0" applyNumberFormat="1" applyFont="1" applyBorder="1" applyAlignment="1">
      <alignment horizontal="right" vertical="center"/>
    </xf>
    <xf numFmtId="3" fontId="34" fillId="0" borderId="22" xfId="0" applyNumberFormat="1" applyFont="1" applyBorder="1" applyAlignment="1">
      <alignment horizontal="right" vertical="center"/>
    </xf>
    <xf numFmtId="3" fontId="34" fillId="0" borderId="23" xfId="0" applyNumberFormat="1" applyFont="1" applyBorder="1" applyAlignment="1">
      <alignment horizontal="right" vertical="center"/>
    </xf>
    <xf numFmtId="166" fontId="34" fillId="6" borderId="19" xfId="0" applyNumberFormat="1" applyFont="1" applyFill="1" applyBorder="1" applyAlignment="1">
      <alignment horizontal="right" vertical="center"/>
    </xf>
    <xf numFmtId="165" fontId="34" fillId="6" borderId="24" xfId="0" applyNumberFormat="1" applyFont="1" applyFill="1" applyBorder="1" applyAlignment="1">
      <alignment horizontal="right" vertical="center"/>
    </xf>
    <xf numFmtId="166" fontId="34" fillId="6" borderId="23" xfId="0" applyNumberFormat="1" applyFont="1" applyFill="1" applyBorder="1" applyAlignment="1">
      <alignment horizontal="right" vertical="center"/>
    </xf>
    <xf numFmtId="165" fontId="34" fillId="6" borderId="25" xfId="0" applyNumberFormat="1" applyFont="1" applyFill="1" applyBorder="1" applyAlignment="1">
      <alignment horizontal="right" vertical="center"/>
    </xf>
    <xf numFmtId="0" fontId="33" fillId="0" borderId="26" xfId="0" applyFont="1" applyBorder="1" applyAlignment="1">
      <alignment vertical="center"/>
    </xf>
    <xf numFmtId="3" fontId="34" fillId="0" borderId="27" xfId="0" applyNumberFormat="1" applyFont="1" applyBorder="1" applyAlignment="1">
      <alignment horizontal="right" vertical="center"/>
    </xf>
    <xf numFmtId="165" fontId="34" fillId="6" borderId="19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vertical="center"/>
    </xf>
    <xf numFmtId="3" fontId="34" fillId="0" borderId="29" xfId="0" applyNumberFormat="1" applyFont="1" applyBorder="1" applyAlignment="1">
      <alignment horizontal="right" vertical="center"/>
    </xf>
    <xf numFmtId="165" fontId="34" fillId="6" borderId="23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horizontal="left" vertical="center"/>
    </xf>
    <xf numFmtId="166" fontId="34" fillId="6" borderId="30" xfId="0" applyNumberFormat="1" applyFont="1" applyFill="1" applyBorder="1" applyAlignment="1">
      <alignment horizontal="right" vertical="center"/>
    </xf>
    <xf numFmtId="165" fontId="34" fillId="6" borderId="30" xfId="0" applyNumberFormat="1" applyFont="1" applyFill="1" applyBorder="1" applyAlignment="1">
      <alignment horizontal="right" vertical="center"/>
    </xf>
    <xf numFmtId="165" fontId="34" fillId="6" borderId="31" xfId="0" applyNumberFormat="1" applyFont="1" applyFill="1" applyBorder="1" applyAlignment="1">
      <alignment horizontal="right" vertical="center"/>
    </xf>
    <xf numFmtId="0" fontId="33" fillId="3" borderId="32" xfId="0" applyFont="1" applyFill="1" applyBorder="1" applyAlignment="1">
      <alignment horizontal="left" vertical="center" wrapText="1"/>
    </xf>
    <xf numFmtId="0" fontId="35" fillId="0" borderId="0" xfId="0" applyFont="1" applyAlignment="1">
      <alignment horizontal="right" vertical="center"/>
    </xf>
    <xf numFmtId="0" fontId="36" fillId="0" borderId="0" xfId="0" applyFont="1" applyAlignment="1">
      <alignment vertical="center"/>
    </xf>
    <xf numFmtId="3" fontId="34" fillId="4" borderId="9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vertical="center"/>
    </xf>
    <xf numFmtId="3" fontId="34" fillId="4" borderId="20" xfId="0" applyNumberFormat="1" applyFont="1" applyFill="1" applyBorder="1" applyAlignment="1">
      <alignment horizontal="right" vertical="center"/>
    </xf>
    <xf numFmtId="0" fontId="33" fillId="4" borderId="26" xfId="0" applyFont="1" applyFill="1" applyBorder="1" applyAlignment="1">
      <alignment vertical="center"/>
    </xf>
    <xf numFmtId="3" fontId="34" fillId="4" borderId="27" xfId="0" applyNumberFormat="1" applyFont="1" applyFill="1" applyBorder="1" applyAlignment="1">
      <alignment horizontal="right" vertical="center"/>
    </xf>
    <xf numFmtId="3" fontId="34" fillId="4" borderId="19" xfId="0" applyNumberFormat="1" applyFont="1" applyFill="1" applyBorder="1" applyAlignment="1">
      <alignment horizontal="right" vertical="center"/>
    </xf>
    <xf numFmtId="0" fontId="33" fillId="4" borderId="28" xfId="0" applyFont="1" applyFill="1" applyBorder="1" applyAlignment="1">
      <alignment vertical="center"/>
    </xf>
    <xf numFmtId="3" fontId="34" fillId="4" borderId="29" xfId="0" applyNumberFormat="1" applyFont="1" applyFill="1" applyBorder="1" applyAlignment="1">
      <alignment horizontal="right" vertical="center"/>
    </xf>
    <xf numFmtId="3" fontId="34" fillId="4" borderId="23" xfId="0" applyNumberFormat="1" applyFont="1" applyFill="1" applyBorder="1" applyAlignment="1">
      <alignment horizontal="right" vertical="center"/>
    </xf>
    <xf numFmtId="0" fontId="33" fillId="4" borderId="33" xfId="0" applyFont="1" applyFill="1" applyBorder="1" applyAlignment="1">
      <alignment vertical="center"/>
    </xf>
    <xf numFmtId="3" fontId="34" fillId="4" borderId="34" xfId="0" applyNumberFormat="1" applyFont="1" applyFill="1" applyBorder="1" applyAlignment="1">
      <alignment horizontal="right" vertical="center"/>
    </xf>
    <xf numFmtId="3" fontId="34" fillId="4" borderId="30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horizontal="left" vertical="center"/>
    </xf>
    <xf numFmtId="3" fontId="34" fillId="4" borderId="21" xfId="0" applyNumberFormat="1" applyFont="1" applyFill="1" applyBorder="1" applyAlignment="1">
      <alignment horizontal="right" vertical="center"/>
    </xf>
    <xf numFmtId="3" fontId="34" fillId="4" borderId="18" xfId="0" applyNumberFormat="1" applyFont="1" applyFill="1" applyBorder="1" applyAlignment="1">
      <alignment horizontal="right" vertical="center"/>
    </xf>
    <xf numFmtId="3" fontId="34" fillId="4" borderId="22" xfId="0" applyNumberFormat="1" applyFont="1" applyFill="1" applyBorder="1" applyAlignment="1">
      <alignment horizontal="right" vertical="center"/>
    </xf>
    <xf numFmtId="3" fontId="34" fillId="4" borderId="35" xfId="0" applyNumberFormat="1" applyFont="1" applyFill="1" applyBorder="1" applyAlignment="1">
      <alignment horizontal="right" vertical="center"/>
    </xf>
    <xf numFmtId="0" fontId="0" fillId="0" borderId="36" xfId="0" applyBorder="1"/>
    <xf numFmtId="0" fontId="0" fillId="6" borderId="0" xfId="0" applyFill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0" xfId="0" applyAlignment="1">
      <alignment horizontal="left"/>
    </xf>
    <xf numFmtId="0" fontId="37" fillId="0" borderId="0" xfId="0" applyFont="1"/>
    <xf numFmtId="168" fontId="30" fillId="5" borderId="10" xfId="0" applyNumberFormat="1" applyFont="1" applyFill="1" applyBorder="1" applyAlignment="1">
      <alignment horizontal="right" vertical="center"/>
    </xf>
    <xf numFmtId="167" fontId="28" fillId="4" borderId="6" xfId="0" applyNumberFormat="1" applyFont="1" applyFill="1" applyBorder="1" applyAlignment="1">
      <alignment horizontal="right" vertical="center"/>
    </xf>
    <xf numFmtId="167" fontId="28" fillId="4" borderId="4" xfId="0" applyNumberFormat="1" applyFont="1" applyFill="1" applyBorder="1" applyAlignment="1">
      <alignment horizontal="right" vertical="center"/>
    </xf>
    <xf numFmtId="167" fontId="28" fillId="0" borderId="3" xfId="0" applyNumberFormat="1" applyFont="1" applyBorder="1" applyAlignment="1">
      <alignment horizontal="right" vertical="center"/>
    </xf>
    <xf numFmtId="167" fontId="28" fillId="0" borderId="1" xfId="0" applyNumberFormat="1" applyFont="1" applyBorder="1" applyAlignment="1">
      <alignment horizontal="right" vertical="center"/>
    </xf>
    <xf numFmtId="167" fontId="29" fillId="3" borderId="6" xfId="0" applyNumberFormat="1" applyFont="1" applyFill="1" applyBorder="1" applyAlignment="1">
      <alignment horizontal="right" vertical="center"/>
    </xf>
    <xf numFmtId="167" fontId="28" fillId="4" borderId="5" xfId="0" applyNumberFormat="1" applyFont="1" applyFill="1" applyBorder="1" applyAlignment="1">
      <alignment horizontal="right" vertical="center"/>
    </xf>
    <xf numFmtId="167" fontId="28" fillId="0" borderId="7" xfId="0" applyNumberFormat="1" applyFont="1" applyBorder="1" applyAlignment="1">
      <alignment horizontal="right" vertical="center"/>
    </xf>
    <xf numFmtId="0" fontId="20" fillId="4" borderId="3" xfId="0" applyFont="1" applyFill="1" applyBorder="1" applyAlignment="1">
      <alignment horizontal="left" vertical="center"/>
    </xf>
    <xf numFmtId="0" fontId="0" fillId="0" borderId="41" xfId="0" applyBorder="1"/>
    <xf numFmtId="0" fontId="0" fillId="0" borderId="42" xfId="0" applyBorder="1"/>
    <xf numFmtId="0" fontId="27" fillId="0" borderId="0" xfId="0" applyFont="1"/>
    <xf numFmtId="0" fontId="0" fillId="0" borderId="36" xfId="0" applyBorder="1" applyAlignment="1">
      <alignment horizontal="left"/>
    </xf>
    <xf numFmtId="3" fontId="25" fillId="5" borderId="0" xfId="0" applyNumberFormat="1" applyFont="1" applyFill="1" applyAlignment="1">
      <alignment horizontal="right" vertical="center"/>
    </xf>
    <xf numFmtId="0" fontId="30" fillId="5" borderId="1" xfId="0" applyFont="1" applyFill="1" applyBorder="1" applyAlignment="1">
      <alignment horizontal="center" vertical="center"/>
    </xf>
    <xf numFmtId="0" fontId="20" fillId="4" borderId="11" xfId="0" applyFont="1" applyFill="1" applyBorder="1" applyAlignment="1">
      <alignment horizontal="left" vertical="center"/>
    </xf>
    <xf numFmtId="0" fontId="30" fillId="5" borderId="10" xfId="0" applyFont="1" applyFill="1" applyBorder="1" applyAlignment="1">
      <alignment horizontal="left" vertical="center" indent="1"/>
    </xf>
    <xf numFmtId="3" fontId="20" fillId="3" borderId="4" xfId="0" applyNumberFormat="1" applyFont="1" applyFill="1" applyBorder="1" applyAlignment="1">
      <alignment horizontal="right" vertical="center"/>
    </xf>
    <xf numFmtId="3" fontId="20" fillId="3" borderId="6" xfId="0" applyNumberFormat="1" applyFont="1" applyFill="1" applyBorder="1" applyAlignment="1">
      <alignment horizontal="right" vertical="center"/>
    </xf>
    <xf numFmtId="3" fontId="20" fillId="3" borderId="12" xfId="0" applyNumberFormat="1" applyFont="1" applyFill="1" applyBorder="1" applyAlignment="1">
      <alignment horizontal="right" vertical="center"/>
    </xf>
    <xf numFmtId="0" fontId="27" fillId="0" borderId="9" xfId="0" applyFont="1" applyBorder="1" applyAlignment="1">
      <alignment vertical="center"/>
    </xf>
    <xf numFmtId="0" fontId="26" fillId="0" borderId="7" xfId="0" applyFont="1" applyBorder="1" applyAlignment="1">
      <alignment vertical="center"/>
    </xf>
    <xf numFmtId="0" fontId="28" fillId="0" borderId="8" xfId="0" applyFont="1" applyBorder="1" applyAlignment="1">
      <alignment horizontal="right" vertical="center"/>
    </xf>
    <xf numFmtId="0" fontId="27" fillId="0" borderId="4" xfId="0" applyFont="1" applyBorder="1" applyAlignment="1">
      <alignment horizontal="left" vertical="center"/>
    </xf>
    <xf numFmtId="0" fontId="30" fillId="5" borderId="4" xfId="0" applyFont="1" applyFill="1" applyBorder="1" applyAlignment="1">
      <alignment horizontal="center" vertical="center"/>
    </xf>
    <xf numFmtId="3" fontId="28" fillId="4" borderId="4" xfId="0" applyNumberFormat="1" applyFont="1" applyFill="1" applyBorder="1" applyAlignment="1">
      <alignment vertical="center"/>
    </xf>
    <xf numFmtId="0" fontId="7" fillId="0" borderId="43" xfId="0" applyFont="1" applyBorder="1"/>
    <xf numFmtId="0" fontId="28" fillId="0" borderId="11" xfId="0" applyFont="1" applyBorder="1" applyAlignment="1">
      <alignment horizontal="right" vertical="center"/>
    </xf>
    <xf numFmtId="0" fontId="28" fillId="0" borderId="4" xfId="0" applyFont="1" applyBorder="1" applyAlignment="1">
      <alignment horizontal="right" vertical="center"/>
    </xf>
    <xf numFmtId="0" fontId="28" fillId="0" borderId="4" xfId="0" applyFont="1" applyBorder="1" applyAlignment="1">
      <alignment vertical="center"/>
    </xf>
    <xf numFmtId="0" fontId="30" fillId="5" borderId="7" xfId="0" applyFont="1" applyFill="1" applyBorder="1" applyAlignment="1">
      <alignment horizontal="center" vertical="center"/>
    </xf>
    <xf numFmtId="0" fontId="7" fillId="0" borderId="44" xfId="0" applyFont="1" applyBorder="1"/>
    <xf numFmtId="3" fontId="25" fillId="5" borderId="8" xfId="0" applyNumberFormat="1" applyFont="1" applyFill="1" applyBorder="1" applyAlignment="1">
      <alignment horizontal="right" vertical="center"/>
    </xf>
    <xf numFmtId="167" fontId="25" fillId="5" borderId="5" xfId="0" applyNumberFormat="1" applyFont="1" applyFill="1" applyBorder="1" applyAlignment="1">
      <alignment horizontal="right" vertical="center"/>
    </xf>
    <xf numFmtId="3" fontId="25" fillId="5" borderId="4" xfId="0" applyNumberFormat="1" applyFont="1" applyFill="1" applyBorder="1" applyAlignment="1">
      <alignment vertical="center"/>
    </xf>
    <xf numFmtId="3" fontId="32" fillId="5" borderId="6" xfId="0" applyNumberFormat="1" applyFont="1" applyFill="1" applyBorder="1" applyAlignment="1">
      <alignment horizontal="right" vertical="center"/>
    </xf>
    <xf numFmtId="165" fontId="32" fillId="5" borderId="6" xfId="0" applyNumberFormat="1" applyFont="1" applyFill="1" applyBorder="1" applyAlignment="1">
      <alignment horizontal="right" vertical="center"/>
    </xf>
    <xf numFmtId="168" fontId="30" fillId="5" borderId="8" xfId="0" applyNumberFormat="1" applyFont="1" applyFill="1" applyBorder="1" applyAlignment="1">
      <alignment horizontal="right" vertical="center"/>
    </xf>
    <xf numFmtId="3" fontId="30" fillId="5" borderId="4" xfId="0" applyNumberFormat="1" applyFont="1" applyFill="1" applyBorder="1" applyAlignment="1">
      <alignment horizontal="right" vertical="center"/>
    </xf>
    <xf numFmtId="0" fontId="30" fillId="5" borderId="7" xfId="0" applyFont="1" applyFill="1" applyBorder="1" applyAlignment="1">
      <alignment horizontal="left" vertical="center" indent="1"/>
    </xf>
    <xf numFmtId="0" fontId="32" fillId="5" borderId="45" xfId="0" applyFont="1" applyFill="1" applyBorder="1" applyAlignment="1">
      <alignment horizontal="center" vertical="center"/>
    </xf>
    <xf numFmtId="0" fontId="33" fillId="3" borderId="53" xfId="0" applyFont="1" applyFill="1" applyBorder="1" applyAlignment="1">
      <alignment horizontal="left" vertical="center" wrapText="1"/>
    </xf>
    <xf numFmtId="0" fontId="33" fillId="2" borderId="54" xfId="0" applyFont="1" applyFill="1" applyBorder="1" applyAlignment="1">
      <alignment horizontal="left" vertical="center" wrapText="1"/>
    </xf>
    <xf numFmtId="3" fontId="34" fillId="2" borderId="55" xfId="0" applyNumberFormat="1" applyFont="1" applyFill="1" applyBorder="1" applyAlignment="1">
      <alignment horizontal="right" vertical="center" wrapText="1"/>
    </xf>
    <xf numFmtId="3" fontId="34" fillId="2" borderId="56" xfId="0" applyNumberFormat="1" applyFont="1" applyFill="1" applyBorder="1" applyAlignment="1">
      <alignment horizontal="right" vertical="center" wrapText="1"/>
    </xf>
    <xf numFmtId="166" fontId="34" fillId="2" borderId="30" xfId="0" applyNumberFormat="1" applyFont="1" applyFill="1" applyBorder="1" applyAlignment="1">
      <alignment horizontal="right" vertical="center" wrapText="1"/>
    </xf>
    <xf numFmtId="165" fontId="34" fillId="2" borderId="57" xfId="0" applyNumberFormat="1" applyFont="1" applyFill="1" applyBorder="1" applyAlignment="1">
      <alignment horizontal="right" vertical="center" wrapText="1"/>
    </xf>
    <xf numFmtId="3" fontId="34" fillId="2" borderId="58" xfId="0" applyNumberFormat="1" applyFont="1" applyFill="1" applyBorder="1" applyAlignment="1">
      <alignment horizontal="right" vertical="center" wrapText="1"/>
    </xf>
    <xf numFmtId="0" fontId="22" fillId="0" borderId="60" xfId="0" applyFont="1" applyBorder="1" applyAlignment="1">
      <alignment horizontal="left" vertical="center" wrapText="1" indent="1"/>
    </xf>
    <xf numFmtId="3" fontId="21" fillId="0" borderId="61" xfId="0" applyNumberFormat="1" applyFont="1" applyBorder="1" applyAlignment="1">
      <alignment horizontal="right" vertical="center" wrapText="1"/>
    </xf>
    <xf numFmtId="168" fontId="21" fillId="0" borderId="61" xfId="0" applyNumberFormat="1" applyFont="1" applyBorder="1" applyAlignment="1">
      <alignment horizontal="right" vertical="center" wrapText="1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0" fillId="4" borderId="49" xfId="0" applyFont="1" applyFill="1" applyBorder="1" applyAlignment="1">
      <alignment horizontal="left" vertical="center"/>
    </xf>
    <xf numFmtId="0" fontId="20" fillId="3" borderId="5" xfId="0" applyFont="1" applyFill="1" applyBorder="1" applyAlignment="1">
      <alignment horizontal="left" vertical="center" indent="1"/>
    </xf>
    <xf numFmtId="0" fontId="20" fillId="3" borderId="48" xfId="0" applyFont="1" applyFill="1" applyBorder="1" applyAlignment="1">
      <alignment horizontal="left" vertical="center" indent="1"/>
    </xf>
    <xf numFmtId="0" fontId="25" fillId="5" borderId="47" xfId="0" applyFont="1" applyFill="1" applyBorder="1" applyAlignment="1">
      <alignment horizontal="right" vertical="center"/>
    </xf>
    <xf numFmtId="0" fontId="30" fillId="5" borderId="46" xfId="0" applyFont="1" applyFill="1" applyBorder="1" applyAlignment="1">
      <alignment horizontal="center" vertical="center"/>
    </xf>
    <xf numFmtId="0" fontId="30" fillId="5" borderId="47" xfId="0" applyFont="1" applyFill="1" applyBorder="1" applyAlignment="1">
      <alignment horizontal="center" vertical="center"/>
    </xf>
    <xf numFmtId="0" fontId="30" fillId="5" borderId="48" xfId="0" applyFont="1" applyFill="1" applyBorder="1" applyAlignment="1">
      <alignment horizontal="center" vertical="center"/>
    </xf>
    <xf numFmtId="0" fontId="20" fillId="3" borderId="48" xfId="0" applyFont="1" applyFill="1" applyBorder="1" applyAlignment="1">
      <alignment horizontal="left" vertical="center" wrapText="1" indent="1"/>
    </xf>
    <xf numFmtId="0" fontId="33" fillId="3" borderId="32" xfId="0" applyFont="1" applyFill="1" applyBorder="1" applyAlignment="1">
      <alignment horizontal="left" vertical="center" wrapText="1"/>
    </xf>
    <xf numFmtId="0" fontId="33" fillId="3" borderId="52" xfId="0" applyFont="1" applyFill="1" applyBorder="1" applyAlignment="1">
      <alignment horizontal="left" vertical="center" wrapText="1"/>
    </xf>
    <xf numFmtId="0" fontId="32" fillId="5" borderId="47" xfId="0" applyFont="1" applyFill="1" applyBorder="1" applyAlignment="1">
      <alignment horizontal="right" vertical="center"/>
    </xf>
    <xf numFmtId="0" fontId="32" fillId="5" borderId="51" xfId="0" applyFont="1" applyFill="1" applyBorder="1" applyAlignment="1">
      <alignment horizontal="center" vertical="center"/>
    </xf>
    <xf numFmtId="0" fontId="33" fillId="3" borderId="45" xfId="0" applyFont="1" applyFill="1" applyBorder="1" applyAlignment="1">
      <alignment horizontal="left" vertical="center" wrapText="1"/>
    </xf>
    <xf numFmtId="0" fontId="32" fillId="5" borderId="50" xfId="0" applyFont="1" applyFill="1" applyBorder="1" applyAlignment="1">
      <alignment horizontal="center" vertical="center"/>
    </xf>
    <xf numFmtId="0" fontId="32" fillId="5" borderId="4" xfId="0" applyFont="1" applyFill="1" applyBorder="1" applyAlignment="1">
      <alignment horizontal="center" vertical="center"/>
    </xf>
    <xf numFmtId="0" fontId="32" fillId="5" borderId="46" xfId="0" applyFont="1" applyFill="1" applyBorder="1" applyAlignment="1">
      <alignment horizontal="center" vertical="center"/>
    </xf>
    <xf numFmtId="0" fontId="32" fillId="5" borderId="59" xfId="0" applyFont="1" applyFill="1" applyBorder="1" applyAlignment="1">
      <alignment horizontal="center" vertical="center"/>
    </xf>
    <xf numFmtId="0" fontId="30" fillId="5" borderId="5" xfId="0" applyFont="1" applyFill="1" applyBorder="1" applyAlignment="1">
      <alignment horizontal="center" vertical="center"/>
    </xf>
    <xf numFmtId="0" fontId="30" fillId="5" borderId="62" xfId="0" applyFont="1" applyFill="1" applyBorder="1" applyAlignment="1">
      <alignment horizontal="center" vertical="center"/>
    </xf>
    <xf numFmtId="0" fontId="38" fillId="0" borderId="2" xfId="1" applyBorder="1"/>
    <xf numFmtId="0" fontId="38" fillId="0" borderId="3" xfId="1" applyBorder="1"/>
    <xf numFmtId="0" fontId="38" fillId="0" borderId="4" xfId="1" applyBorder="1"/>
    <xf numFmtId="0" fontId="38" fillId="0" borderId="5" xfId="1" applyBorder="1"/>
    <xf numFmtId="0" fontId="38" fillId="0" borderId="0" xfId="1"/>
    <xf numFmtId="0" fontId="38" fillId="0" borderId="6" xfId="1" applyBorder="1"/>
    <xf numFmtId="0" fontId="38" fillId="0" borderId="7" xfId="1" applyBorder="1"/>
    <xf numFmtId="0" fontId="38" fillId="0" borderId="8" xfId="1" applyBorder="1"/>
    <xf numFmtId="0" fontId="38" fillId="0" borderId="9" xfId="1" applyBorder="1"/>
    <xf numFmtId="0" fontId="38" fillId="0" borderId="10" xfId="1" applyBorder="1"/>
    <xf numFmtId="0" fontId="38" fillId="0" borderId="11" xfId="1" applyBorder="1"/>
    <xf numFmtId="0" fontId="38" fillId="0" borderId="1" xfId="1" applyBorder="1"/>
    <xf numFmtId="0" fontId="38" fillId="0" borderId="12" xfId="1" applyBorder="1"/>
    <xf numFmtId="0" fontId="38" fillId="0" borderId="13" xfId="1" applyBorder="1"/>
    <xf numFmtId="0" fontId="38" fillId="0" borderId="14" xfId="1" applyBorder="1"/>
    <xf numFmtId="0" fontId="38" fillId="0" borderId="15" xfId="1" applyBorder="1"/>
    <xf numFmtId="0" fontId="14" fillId="0" borderId="7" xfId="1" applyFont="1" applyBorder="1"/>
    <xf numFmtId="0" fontId="15" fillId="0" borderId="7" xfId="1" applyFont="1" applyBorder="1"/>
    <xf numFmtId="0" fontId="38" fillId="0" borderId="41" xfId="1" applyBorder="1"/>
    <xf numFmtId="0" fontId="38" fillId="0" borderId="42" xfId="1" applyBorder="1"/>
    <xf numFmtId="0" fontId="27" fillId="0" borderId="0" xfId="1" applyFont="1"/>
    <xf numFmtId="0" fontId="30" fillId="5" borderId="15" xfId="0" applyFont="1" applyFill="1" applyBorder="1" applyAlignment="1">
      <alignment horizontal="center" vertical="center"/>
    </xf>
    <xf numFmtId="0" fontId="30" fillId="5" borderId="11" xfId="0" applyFont="1" applyFill="1" applyBorder="1" applyAlignment="1">
      <alignment horizontal="center" vertical="center"/>
    </xf>
    <xf numFmtId="0" fontId="30" fillId="5" borderId="6" xfId="0" applyFont="1" applyFill="1" applyBorder="1" applyAlignment="1">
      <alignment horizontal="center" vertical="center"/>
    </xf>
    <xf numFmtId="0" fontId="22" fillId="0" borderId="63" xfId="0" applyFont="1" applyBorder="1" applyAlignment="1">
      <alignment horizontal="left" vertical="center" wrapText="1" indent="1"/>
    </xf>
    <xf numFmtId="3" fontId="21" fillId="0" borderId="64" xfId="0" applyNumberFormat="1" applyFont="1" applyBorder="1" applyAlignment="1">
      <alignment horizontal="right" vertical="center" wrapText="1"/>
    </xf>
    <xf numFmtId="168" fontId="21" fillId="0" borderId="64" xfId="0" applyNumberFormat="1" applyFont="1" applyBorder="1" applyAlignment="1">
      <alignment horizontal="right" vertical="center" wrapText="1"/>
    </xf>
    <xf numFmtId="0" fontId="21" fillId="0" borderId="1" xfId="0" applyFont="1" applyBorder="1"/>
    <xf numFmtId="0" fontId="30" fillId="5" borderId="0" xfId="0" applyFont="1" applyFill="1" applyAlignment="1">
      <alignment horizontal="left" vertical="center" indent="1"/>
    </xf>
    <xf numFmtId="3" fontId="30" fillId="5" borderId="1" xfId="0" applyNumberFormat="1" applyFont="1" applyFill="1" applyBorder="1" applyAlignment="1">
      <alignment horizontal="right" vertical="center"/>
    </xf>
    <xf numFmtId="168" fontId="30" fillId="5" borderId="14" xfId="0" applyNumberFormat="1" applyFont="1" applyFill="1" applyBorder="1" applyAlignment="1">
      <alignment horizontal="right" vertical="center"/>
    </xf>
    <xf numFmtId="0" fontId="0" fillId="0" borderId="65" xfId="0" applyBorder="1"/>
    <xf numFmtId="0" fontId="0" fillId="0" borderId="66" xfId="0" applyBorder="1"/>
    <xf numFmtId="0" fontId="21" fillId="0" borderId="67" xfId="0" applyFont="1" applyBorder="1"/>
    <xf numFmtId="0" fontId="0" fillId="0" borderId="68" xfId="0" applyBorder="1"/>
    <xf numFmtId="0" fontId="0" fillId="0" borderId="0" xfId="0" applyAlignment="1">
      <alignment vertical="center"/>
    </xf>
    <xf numFmtId="0" fontId="0" fillId="0" borderId="0" xfId="0" applyAlignment="1">
      <alignment horizontal="left" indent="1"/>
    </xf>
    <xf numFmtId="0" fontId="0" fillId="0" borderId="69" xfId="0" applyBorder="1"/>
    <xf numFmtId="0" fontId="0" fillId="0" borderId="70" xfId="0" applyBorder="1"/>
    <xf numFmtId="0" fontId="40" fillId="0" borderId="0" xfId="0" applyFont="1" applyAlignment="1">
      <alignment vertical="center"/>
    </xf>
    <xf numFmtId="0" fontId="27" fillId="2" borderId="0" xfId="0" applyFont="1" applyFill="1"/>
    <xf numFmtId="0" fontId="41" fillId="0" borderId="0" xfId="0" applyFont="1"/>
    <xf numFmtId="2" fontId="24" fillId="0" borderId="0" xfId="0" applyNumberFormat="1" applyFont="1"/>
    <xf numFmtId="0" fontId="19" fillId="0" borderId="0" xfId="0" applyFont="1"/>
    <xf numFmtId="0" fontId="42" fillId="2" borderId="0" xfId="0" quotePrefix="1" applyFont="1" applyFill="1" applyAlignment="1">
      <alignment horizontal="right"/>
    </xf>
    <xf numFmtId="0" fontId="43" fillId="0" borderId="0" xfId="0" applyFont="1"/>
    <xf numFmtId="0" fontId="43" fillId="0" borderId="0" xfId="0" applyFont="1" applyAlignment="1">
      <alignment horizontal="center"/>
    </xf>
    <xf numFmtId="3" fontId="41" fillId="0" borderId="0" xfId="0" applyNumberFormat="1" applyFont="1"/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24" fillId="6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44" fillId="2" borderId="0" xfId="0" applyFont="1" applyFill="1" applyAlignment="1">
      <alignment horizontal="center"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center" vertical="center"/>
    </xf>
    <xf numFmtId="0" fontId="24" fillId="6" borderId="71" xfId="0" applyFont="1" applyFill="1" applyBorder="1" applyAlignment="1">
      <alignment vertical="center"/>
    </xf>
    <xf numFmtId="0" fontId="24" fillId="6" borderId="72" xfId="0" applyFont="1" applyFill="1" applyBorder="1" applyAlignment="1">
      <alignment vertical="center"/>
    </xf>
    <xf numFmtId="0" fontId="24" fillId="6" borderId="73" xfId="0" applyFont="1" applyFill="1" applyBorder="1" applyAlignment="1">
      <alignment vertical="center"/>
    </xf>
    <xf numFmtId="0" fontId="24" fillId="6" borderId="74" xfId="0" applyFont="1" applyFill="1" applyBorder="1" applyAlignment="1">
      <alignment vertical="center"/>
    </xf>
    <xf numFmtId="0" fontId="39" fillId="0" borderId="0" xfId="0" applyFont="1"/>
    <xf numFmtId="169" fontId="24" fillId="0" borderId="0" xfId="0" applyNumberFormat="1" applyFont="1"/>
    <xf numFmtId="0" fontId="24" fillId="0" borderId="71" xfId="0" applyFont="1" applyBorder="1"/>
    <xf numFmtId="0" fontId="24" fillId="0" borderId="72" xfId="0" applyFont="1" applyBorder="1"/>
    <xf numFmtId="0" fontId="24" fillId="0" borderId="73" xfId="0" applyFont="1" applyBorder="1"/>
    <xf numFmtId="0" fontId="24" fillId="0" borderId="74" xfId="0" applyFont="1" applyBorder="1"/>
    <xf numFmtId="170" fontId="24" fillId="0" borderId="0" xfId="0" applyNumberFormat="1" applyFont="1"/>
    <xf numFmtId="0" fontId="0" fillId="2" borderId="0" xfId="0" applyFill="1" applyAlignment="1">
      <alignment horizontal="center" vertical="center"/>
    </xf>
    <xf numFmtId="3" fontId="24" fillId="0" borderId="0" xfId="0" applyNumberFormat="1" applyFont="1" applyAlignment="1">
      <alignment vertical="center"/>
    </xf>
    <xf numFmtId="169" fontId="24" fillId="0" borderId="0" xfId="0" applyNumberFormat="1" applyFont="1" applyAlignment="1">
      <alignment vertical="center"/>
    </xf>
    <xf numFmtId="170" fontId="2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</cellXfs>
  <cellStyles count="2">
    <cellStyle name="Normal" xfId="0" builtinId="0"/>
    <cellStyle name="Normal 2" xfId="1" xr:uid="{A66A806F-357D-4DE1-A286-AD13946E8F1A}"/>
  </cellStyles>
  <dxfs count="74"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tráfico'!$E$7:$E$34</c:f>
              <c:numCache>
                <c:formatCode>#,##0</c:formatCode>
                <c:ptCount val="28"/>
                <c:pt idx="0">
                  <c:v>6442868.4040000001</c:v>
                </c:pt>
                <c:pt idx="1">
                  <c:v>1343064.953</c:v>
                </c:pt>
                <c:pt idx="2">
                  <c:v>2966795.267</c:v>
                </c:pt>
                <c:pt idx="3">
                  <c:v>2316048.656</c:v>
                </c:pt>
                <c:pt idx="4">
                  <c:v>50757179.880999997</c:v>
                </c:pt>
                <c:pt idx="5">
                  <c:v>2573222.0660000001</c:v>
                </c:pt>
                <c:pt idx="6">
                  <c:v>8804097.9030000009</c:v>
                </c:pt>
                <c:pt idx="7">
                  <c:v>34651076.244000003</c:v>
                </c:pt>
                <c:pt idx="8">
                  <c:v>15436228</c:v>
                </c:pt>
                <c:pt idx="9">
                  <c:v>16259286.220000001</c:v>
                </c:pt>
                <c:pt idx="10">
                  <c:v>9200013.1040000003</c:v>
                </c:pt>
                <c:pt idx="11">
                  <c:v>1043967.923</c:v>
                </c:pt>
                <c:pt idx="12">
                  <c:v>3437582.7579999999</c:v>
                </c:pt>
                <c:pt idx="13">
                  <c:v>8723091.9210000001</c:v>
                </c:pt>
                <c:pt idx="14">
                  <c:v>14467290.653000001</c:v>
                </c:pt>
                <c:pt idx="15">
                  <c:v>18093681.592</c:v>
                </c:pt>
                <c:pt idx="16">
                  <c:v>2722564.3050000002</c:v>
                </c:pt>
                <c:pt idx="17">
                  <c:v>1165019.1370000001</c:v>
                </c:pt>
                <c:pt idx="18">
                  <c:v>268300</c:v>
                </c:pt>
                <c:pt idx="19">
                  <c:v>1492435.561</c:v>
                </c:pt>
                <c:pt idx="20">
                  <c:v>1736672.3859999999</c:v>
                </c:pt>
                <c:pt idx="21">
                  <c:v>7298933.5080000004</c:v>
                </c:pt>
                <c:pt idx="22">
                  <c:v>3474574.4580000001</c:v>
                </c:pt>
                <c:pt idx="23">
                  <c:v>2073029</c:v>
                </c:pt>
                <c:pt idx="24">
                  <c:v>14340509.504000001</c:v>
                </c:pt>
                <c:pt idx="25">
                  <c:v>41203680.306999996</c:v>
                </c:pt>
                <c:pt idx="26">
                  <c:v>2756015.0869999998</c:v>
                </c:pt>
                <c:pt idx="27">
                  <c:v>763597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F-4DA6-823E-2ADBFDB40C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tráfico'!$D$7:$D$34</c:f>
              <c:numCache>
                <c:formatCode>#,##0</c:formatCode>
                <c:ptCount val="28"/>
                <c:pt idx="0">
                  <c:v>7618468.3499999996</c:v>
                </c:pt>
                <c:pt idx="1">
                  <c:v>1597597.2409999999</c:v>
                </c:pt>
                <c:pt idx="2">
                  <c:v>2658992.5630000001</c:v>
                </c:pt>
                <c:pt idx="3">
                  <c:v>2265828.642</c:v>
                </c:pt>
                <c:pt idx="4">
                  <c:v>53471075.395999998</c:v>
                </c:pt>
                <c:pt idx="5">
                  <c:v>2440875.7779999999</c:v>
                </c:pt>
                <c:pt idx="6">
                  <c:v>8511854.2530000005</c:v>
                </c:pt>
                <c:pt idx="7">
                  <c:v>35827853.045000002</c:v>
                </c:pt>
                <c:pt idx="8">
                  <c:v>18092998</c:v>
                </c:pt>
                <c:pt idx="9">
                  <c:v>18539919.103</c:v>
                </c:pt>
                <c:pt idx="10">
                  <c:v>8683473.9690000005</c:v>
                </c:pt>
                <c:pt idx="11">
                  <c:v>845578.31900000002</c:v>
                </c:pt>
                <c:pt idx="12">
                  <c:v>3656026.5150000001</c:v>
                </c:pt>
                <c:pt idx="13">
                  <c:v>7755277.8909999998</c:v>
                </c:pt>
                <c:pt idx="14">
                  <c:v>15705931.546</c:v>
                </c:pt>
                <c:pt idx="15">
                  <c:v>15846166.225</c:v>
                </c:pt>
                <c:pt idx="16">
                  <c:v>2254454.1779999998</c:v>
                </c:pt>
                <c:pt idx="17">
                  <c:v>1228650.5959999999</c:v>
                </c:pt>
                <c:pt idx="18">
                  <c:v>261137</c:v>
                </c:pt>
                <c:pt idx="19">
                  <c:v>1394235.5530000001</c:v>
                </c:pt>
                <c:pt idx="20">
                  <c:v>1700398.47</c:v>
                </c:pt>
                <c:pt idx="21">
                  <c:v>7011345.5990000004</c:v>
                </c:pt>
                <c:pt idx="22">
                  <c:v>3574735.639</c:v>
                </c:pt>
                <c:pt idx="23">
                  <c:v>2091674</c:v>
                </c:pt>
                <c:pt idx="24">
                  <c:v>16033703.369000001</c:v>
                </c:pt>
                <c:pt idx="25">
                  <c:v>41363159.181999996</c:v>
                </c:pt>
                <c:pt idx="26">
                  <c:v>2703331.858</c:v>
                </c:pt>
                <c:pt idx="27">
                  <c:v>711898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DF-4DA6-823E-2ADBFDB40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768865"/>
        <c:axId val="4114007"/>
      </c:barChart>
      <c:catAx>
        <c:axId val="876886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14007"/>
        <c:crosses val="autoZero"/>
        <c:auto val="1"/>
        <c:lblAlgn val="ctr"/>
        <c:lblOffset val="100"/>
        <c:noMultiLvlLbl val="0"/>
      </c:catAx>
      <c:valAx>
        <c:axId val="411400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9525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768865"/>
        <c:crosses val="autoZero"/>
        <c:crossBetween val="between"/>
      </c:valAx>
      <c:spPr>
        <a:noFill/>
        <a:ln w="9525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9525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14700</c:v>
                </c:pt>
                <c:pt idx="4">
                  <c:v>1577788</c:v>
                </c:pt>
                <c:pt idx="5">
                  <c:v>0</c:v>
                </c:pt>
                <c:pt idx="6">
                  <c:v>30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5151</c:v>
                </c:pt>
                <c:pt idx="13">
                  <c:v>0</c:v>
                </c:pt>
                <c:pt idx="14">
                  <c:v>98547</c:v>
                </c:pt>
                <c:pt idx="15">
                  <c:v>12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1038</c:v>
                </c:pt>
                <c:pt idx="22">
                  <c:v>0</c:v>
                </c:pt>
                <c:pt idx="23">
                  <c:v>0</c:v>
                </c:pt>
                <c:pt idx="24">
                  <c:v>89519</c:v>
                </c:pt>
                <c:pt idx="25">
                  <c:v>0</c:v>
                </c:pt>
                <c:pt idx="26">
                  <c:v>84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8-427E-AF61-270FD6A93B3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1846409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26212</c:v>
                </c:pt>
                <c:pt idx="15">
                  <c:v>28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873</c:v>
                </c:pt>
                <c:pt idx="22">
                  <c:v>0</c:v>
                </c:pt>
                <c:pt idx="23">
                  <c:v>0</c:v>
                </c:pt>
                <c:pt idx="24">
                  <c:v>53128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8-427E-AF61-270FD6A93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9894244"/>
        <c:axId val="51957962"/>
      </c:barChart>
      <c:catAx>
        <c:axId val="3989424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957962"/>
        <c:crosses val="autoZero"/>
        <c:auto val="1"/>
        <c:lblAlgn val="ctr"/>
        <c:lblOffset val="100"/>
        <c:noMultiLvlLbl val="0"/>
      </c:catAx>
      <c:valAx>
        <c:axId val="5195796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89424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tránsito'!$E$7:$E$34</c:f>
              <c:numCache>
                <c:formatCode>#,##0</c:formatCode>
                <c:ptCount val="28"/>
                <c:pt idx="0">
                  <c:v>181959</c:v>
                </c:pt>
                <c:pt idx="1">
                  <c:v>7783</c:v>
                </c:pt>
                <c:pt idx="2">
                  <c:v>197</c:v>
                </c:pt>
                <c:pt idx="3">
                  <c:v>10210</c:v>
                </c:pt>
                <c:pt idx="4">
                  <c:v>30780532</c:v>
                </c:pt>
                <c:pt idx="5">
                  <c:v>546207</c:v>
                </c:pt>
                <c:pt idx="6">
                  <c:v>6837</c:v>
                </c:pt>
                <c:pt idx="7">
                  <c:v>12166461</c:v>
                </c:pt>
                <c:pt idx="8">
                  <c:v>25882</c:v>
                </c:pt>
                <c:pt idx="9">
                  <c:v>14623</c:v>
                </c:pt>
                <c:pt idx="10">
                  <c:v>65821</c:v>
                </c:pt>
                <c:pt idx="11">
                  <c:v>0</c:v>
                </c:pt>
                <c:pt idx="12">
                  <c:v>195126</c:v>
                </c:pt>
                <c:pt idx="13">
                  <c:v>313345</c:v>
                </c:pt>
                <c:pt idx="14">
                  <c:v>1228247</c:v>
                </c:pt>
                <c:pt idx="15">
                  <c:v>8630232</c:v>
                </c:pt>
                <c:pt idx="16">
                  <c:v>1772752</c:v>
                </c:pt>
                <c:pt idx="17">
                  <c:v>589</c:v>
                </c:pt>
                <c:pt idx="18">
                  <c:v>0</c:v>
                </c:pt>
                <c:pt idx="19">
                  <c:v>25211</c:v>
                </c:pt>
                <c:pt idx="20">
                  <c:v>15904</c:v>
                </c:pt>
                <c:pt idx="21">
                  <c:v>673730</c:v>
                </c:pt>
                <c:pt idx="22">
                  <c:v>165449</c:v>
                </c:pt>
                <c:pt idx="23">
                  <c:v>0</c:v>
                </c:pt>
                <c:pt idx="24">
                  <c:v>1087943</c:v>
                </c:pt>
                <c:pt idx="25">
                  <c:v>16319391</c:v>
                </c:pt>
                <c:pt idx="26">
                  <c:v>234427</c:v>
                </c:pt>
                <c:pt idx="27">
                  <c:v>14819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8-48A4-B360-C96A9BBF412C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tránsito'!$D$7:$D$34</c:f>
              <c:numCache>
                <c:formatCode>#,##0</c:formatCode>
                <c:ptCount val="28"/>
                <c:pt idx="0">
                  <c:v>320092</c:v>
                </c:pt>
                <c:pt idx="1">
                  <c:v>9021</c:v>
                </c:pt>
                <c:pt idx="2">
                  <c:v>1538</c:v>
                </c:pt>
                <c:pt idx="3">
                  <c:v>0</c:v>
                </c:pt>
                <c:pt idx="4">
                  <c:v>32550350</c:v>
                </c:pt>
                <c:pt idx="5">
                  <c:v>449358</c:v>
                </c:pt>
                <c:pt idx="6">
                  <c:v>6505</c:v>
                </c:pt>
                <c:pt idx="7">
                  <c:v>14083473</c:v>
                </c:pt>
                <c:pt idx="8">
                  <c:v>76817</c:v>
                </c:pt>
                <c:pt idx="9">
                  <c:v>85631</c:v>
                </c:pt>
                <c:pt idx="10">
                  <c:v>15505</c:v>
                </c:pt>
                <c:pt idx="11">
                  <c:v>986</c:v>
                </c:pt>
                <c:pt idx="12">
                  <c:v>337036</c:v>
                </c:pt>
                <c:pt idx="13">
                  <c:v>788262</c:v>
                </c:pt>
                <c:pt idx="14">
                  <c:v>1252235</c:v>
                </c:pt>
                <c:pt idx="15">
                  <c:v>7207534</c:v>
                </c:pt>
                <c:pt idx="16">
                  <c:v>1052776</c:v>
                </c:pt>
                <c:pt idx="17">
                  <c:v>5992</c:v>
                </c:pt>
                <c:pt idx="18">
                  <c:v>0</c:v>
                </c:pt>
                <c:pt idx="19">
                  <c:v>27285</c:v>
                </c:pt>
                <c:pt idx="20">
                  <c:v>18963</c:v>
                </c:pt>
                <c:pt idx="21">
                  <c:v>474522</c:v>
                </c:pt>
                <c:pt idx="22">
                  <c:v>170302</c:v>
                </c:pt>
                <c:pt idx="23">
                  <c:v>0</c:v>
                </c:pt>
                <c:pt idx="24">
                  <c:v>499557</c:v>
                </c:pt>
                <c:pt idx="25">
                  <c:v>17565315</c:v>
                </c:pt>
                <c:pt idx="26">
                  <c:v>261541</c:v>
                </c:pt>
                <c:pt idx="27">
                  <c:v>1750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E8-48A4-B360-C96A9BBF4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1340110"/>
        <c:axId val="29071865"/>
      </c:barChart>
      <c:catAx>
        <c:axId val="4134011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071865"/>
        <c:crosses val="autoZero"/>
        <c:auto val="1"/>
        <c:lblAlgn val="ctr"/>
        <c:lblOffset val="100"/>
        <c:noMultiLvlLbl val="0"/>
      </c:catAx>
      <c:valAx>
        <c:axId val="2907186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34011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7783</c:v>
                </c:pt>
                <c:pt idx="2">
                  <c:v>197</c:v>
                </c:pt>
                <c:pt idx="3">
                  <c:v>0</c:v>
                </c:pt>
                <c:pt idx="4">
                  <c:v>23671156</c:v>
                </c:pt>
                <c:pt idx="5">
                  <c:v>110569</c:v>
                </c:pt>
                <c:pt idx="6">
                  <c:v>42</c:v>
                </c:pt>
                <c:pt idx="7">
                  <c:v>7824295</c:v>
                </c:pt>
                <c:pt idx="8">
                  <c:v>18604</c:v>
                </c:pt>
                <c:pt idx="9">
                  <c:v>3494</c:v>
                </c:pt>
                <c:pt idx="10">
                  <c:v>65821</c:v>
                </c:pt>
                <c:pt idx="11">
                  <c:v>0</c:v>
                </c:pt>
                <c:pt idx="12">
                  <c:v>106690</c:v>
                </c:pt>
                <c:pt idx="13">
                  <c:v>410</c:v>
                </c:pt>
                <c:pt idx="14">
                  <c:v>179048</c:v>
                </c:pt>
                <c:pt idx="15">
                  <c:v>5745845</c:v>
                </c:pt>
                <c:pt idx="16">
                  <c:v>1759825</c:v>
                </c:pt>
                <c:pt idx="17">
                  <c:v>589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654475</c:v>
                </c:pt>
                <c:pt idx="22">
                  <c:v>159371</c:v>
                </c:pt>
                <c:pt idx="23">
                  <c:v>0</c:v>
                </c:pt>
                <c:pt idx="24">
                  <c:v>0</c:v>
                </c:pt>
                <c:pt idx="25">
                  <c:v>16046770</c:v>
                </c:pt>
                <c:pt idx="26">
                  <c:v>168144</c:v>
                </c:pt>
                <c:pt idx="27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1-4CE0-B3B8-715469C6260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9021</c:v>
                </c:pt>
                <c:pt idx="2">
                  <c:v>0</c:v>
                </c:pt>
                <c:pt idx="3">
                  <c:v>0</c:v>
                </c:pt>
                <c:pt idx="4">
                  <c:v>25717753</c:v>
                </c:pt>
                <c:pt idx="5">
                  <c:v>111305</c:v>
                </c:pt>
                <c:pt idx="6">
                  <c:v>6</c:v>
                </c:pt>
                <c:pt idx="7">
                  <c:v>10756535</c:v>
                </c:pt>
                <c:pt idx="8">
                  <c:v>48005</c:v>
                </c:pt>
                <c:pt idx="9">
                  <c:v>0</c:v>
                </c:pt>
                <c:pt idx="10">
                  <c:v>11505</c:v>
                </c:pt>
                <c:pt idx="11">
                  <c:v>0</c:v>
                </c:pt>
                <c:pt idx="12">
                  <c:v>1217</c:v>
                </c:pt>
                <c:pt idx="13">
                  <c:v>136</c:v>
                </c:pt>
                <c:pt idx="14">
                  <c:v>104099</c:v>
                </c:pt>
                <c:pt idx="15">
                  <c:v>5352057</c:v>
                </c:pt>
                <c:pt idx="16">
                  <c:v>1009962</c:v>
                </c:pt>
                <c:pt idx="17">
                  <c:v>192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459055</c:v>
                </c:pt>
                <c:pt idx="22">
                  <c:v>149945</c:v>
                </c:pt>
                <c:pt idx="23">
                  <c:v>0</c:v>
                </c:pt>
                <c:pt idx="24">
                  <c:v>802</c:v>
                </c:pt>
                <c:pt idx="25">
                  <c:v>17300587</c:v>
                </c:pt>
                <c:pt idx="26">
                  <c:v>177203</c:v>
                </c:pt>
                <c:pt idx="27">
                  <c:v>1750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1-4CE0-B3B8-715469C62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778463"/>
        <c:axId val="34526494"/>
      </c:barChart>
      <c:catAx>
        <c:axId val="1177846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526494"/>
        <c:crosses val="autoZero"/>
        <c:auto val="1"/>
        <c:lblAlgn val="ctr"/>
        <c:lblOffset val="100"/>
        <c:noMultiLvlLbl val="0"/>
      </c:catAx>
      <c:valAx>
        <c:axId val="3452649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77846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'Ro-Ro'!$E$7:$E$34</c:f>
              <c:numCache>
                <c:formatCode>#,##0</c:formatCode>
                <c:ptCount val="28"/>
                <c:pt idx="0">
                  <c:v>0</c:v>
                </c:pt>
                <c:pt idx="1">
                  <c:v>43760</c:v>
                </c:pt>
                <c:pt idx="2">
                  <c:v>544211</c:v>
                </c:pt>
                <c:pt idx="3">
                  <c:v>0</c:v>
                </c:pt>
                <c:pt idx="4">
                  <c:v>6831335</c:v>
                </c:pt>
                <c:pt idx="5">
                  <c:v>457927</c:v>
                </c:pt>
                <c:pt idx="6">
                  <c:v>7776181</c:v>
                </c:pt>
                <c:pt idx="7">
                  <c:v>5995726</c:v>
                </c:pt>
                <c:pt idx="8">
                  <c:v>649889</c:v>
                </c:pt>
                <c:pt idx="9">
                  <c:v>366</c:v>
                </c:pt>
                <c:pt idx="10">
                  <c:v>0</c:v>
                </c:pt>
                <c:pt idx="11">
                  <c:v>285972</c:v>
                </c:pt>
                <c:pt idx="12">
                  <c:v>9992</c:v>
                </c:pt>
                <c:pt idx="13">
                  <c:v>0</c:v>
                </c:pt>
                <c:pt idx="14">
                  <c:v>333509</c:v>
                </c:pt>
                <c:pt idx="15">
                  <c:v>2785170</c:v>
                </c:pt>
                <c:pt idx="16">
                  <c:v>218334</c:v>
                </c:pt>
                <c:pt idx="17">
                  <c:v>0</c:v>
                </c:pt>
                <c:pt idx="18">
                  <c:v>228784</c:v>
                </c:pt>
                <c:pt idx="19">
                  <c:v>344064</c:v>
                </c:pt>
                <c:pt idx="20">
                  <c:v>275435</c:v>
                </c:pt>
                <c:pt idx="21">
                  <c:v>2330816</c:v>
                </c:pt>
                <c:pt idx="22">
                  <c:v>1084150</c:v>
                </c:pt>
                <c:pt idx="23">
                  <c:v>80354</c:v>
                </c:pt>
                <c:pt idx="24">
                  <c:v>188612</c:v>
                </c:pt>
                <c:pt idx="25">
                  <c:v>7071170</c:v>
                </c:pt>
                <c:pt idx="26">
                  <c:v>714336</c:v>
                </c:pt>
                <c:pt idx="27">
                  <c:v>27969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9-481C-B6E1-E5E25EC171FB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'Ro-Ro'!$D$7:$D$34</c:f>
              <c:numCache>
                <c:formatCode>#,##0</c:formatCode>
                <c:ptCount val="28"/>
                <c:pt idx="0">
                  <c:v>0</c:v>
                </c:pt>
                <c:pt idx="1">
                  <c:v>15379</c:v>
                </c:pt>
                <c:pt idx="2">
                  <c:v>426381</c:v>
                </c:pt>
                <c:pt idx="3">
                  <c:v>0</c:v>
                </c:pt>
                <c:pt idx="4">
                  <c:v>6414822</c:v>
                </c:pt>
                <c:pt idx="5">
                  <c:v>416694</c:v>
                </c:pt>
                <c:pt idx="6">
                  <c:v>7430987</c:v>
                </c:pt>
                <c:pt idx="7">
                  <c:v>6024685</c:v>
                </c:pt>
                <c:pt idx="8">
                  <c:v>565439</c:v>
                </c:pt>
                <c:pt idx="9">
                  <c:v>2462</c:v>
                </c:pt>
                <c:pt idx="10">
                  <c:v>17634</c:v>
                </c:pt>
                <c:pt idx="11">
                  <c:v>282755</c:v>
                </c:pt>
                <c:pt idx="12">
                  <c:v>10371</c:v>
                </c:pt>
                <c:pt idx="13">
                  <c:v>27</c:v>
                </c:pt>
                <c:pt idx="14">
                  <c:v>318529</c:v>
                </c:pt>
                <c:pt idx="15">
                  <c:v>2473477</c:v>
                </c:pt>
                <c:pt idx="16">
                  <c:v>269701</c:v>
                </c:pt>
                <c:pt idx="17">
                  <c:v>0</c:v>
                </c:pt>
                <c:pt idx="18">
                  <c:v>219608</c:v>
                </c:pt>
                <c:pt idx="19">
                  <c:v>266800</c:v>
                </c:pt>
                <c:pt idx="20">
                  <c:v>307967</c:v>
                </c:pt>
                <c:pt idx="21">
                  <c:v>2284011</c:v>
                </c:pt>
                <c:pt idx="22">
                  <c:v>1216367</c:v>
                </c:pt>
                <c:pt idx="23">
                  <c:v>85808</c:v>
                </c:pt>
                <c:pt idx="24">
                  <c:v>174877</c:v>
                </c:pt>
                <c:pt idx="25">
                  <c:v>7179029</c:v>
                </c:pt>
                <c:pt idx="26">
                  <c:v>850641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D9-481C-B6E1-E5E25EC17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2288864"/>
        <c:axId val="3214594"/>
      </c:barChart>
      <c:catAx>
        <c:axId val="3228886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14594"/>
        <c:crosses val="autoZero"/>
        <c:auto val="1"/>
        <c:lblAlgn val="ctr"/>
        <c:lblOffset val="100"/>
        <c:noMultiLvlLbl val="0"/>
      </c:catAx>
      <c:valAx>
        <c:axId val="321459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28886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UTIS'!$E$7:$E$34</c:f>
              <c:numCache>
                <c:formatCode>#,##0</c:formatCode>
                <c:ptCount val="28"/>
                <c:pt idx="0">
                  <c:v>0</c:v>
                </c:pt>
                <c:pt idx="1">
                  <c:v>1095</c:v>
                </c:pt>
                <c:pt idx="2">
                  <c:v>28398</c:v>
                </c:pt>
                <c:pt idx="3">
                  <c:v>0</c:v>
                </c:pt>
                <c:pt idx="4">
                  <c:v>285230</c:v>
                </c:pt>
                <c:pt idx="5">
                  <c:v>16696</c:v>
                </c:pt>
                <c:pt idx="6">
                  <c:v>361653</c:v>
                </c:pt>
                <c:pt idx="7">
                  <c:v>217212</c:v>
                </c:pt>
                <c:pt idx="8">
                  <c:v>24163</c:v>
                </c:pt>
                <c:pt idx="9">
                  <c:v>0</c:v>
                </c:pt>
                <c:pt idx="10">
                  <c:v>0</c:v>
                </c:pt>
                <c:pt idx="11">
                  <c:v>15904</c:v>
                </c:pt>
                <c:pt idx="12">
                  <c:v>14</c:v>
                </c:pt>
                <c:pt idx="13">
                  <c:v>0</c:v>
                </c:pt>
                <c:pt idx="14">
                  <c:v>18090</c:v>
                </c:pt>
                <c:pt idx="15">
                  <c:v>171371</c:v>
                </c:pt>
                <c:pt idx="16">
                  <c:v>10794</c:v>
                </c:pt>
                <c:pt idx="17">
                  <c:v>0</c:v>
                </c:pt>
                <c:pt idx="18">
                  <c:v>14504</c:v>
                </c:pt>
                <c:pt idx="19">
                  <c:v>14555</c:v>
                </c:pt>
                <c:pt idx="20">
                  <c:v>1572</c:v>
                </c:pt>
                <c:pt idx="21">
                  <c:v>149150</c:v>
                </c:pt>
                <c:pt idx="22">
                  <c:v>23749</c:v>
                </c:pt>
                <c:pt idx="23">
                  <c:v>4217</c:v>
                </c:pt>
                <c:pt idx="24">
                  <c:v>0</c:v>
                </c:pt>
                <c:pt idx="25">
                  <c:v>268729</c:v>
                </c:pt>
                <c:pt idx="26">
                  <c:v>8970</c:v>
                </c:pt>
                <c:pt idx="27">
                  <c:v>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7-4CF7-88FA-6129A2ECC02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UTIS'!$D$7:$D$34</c:f>
              <c:numCache>
                <c:formatCode>#,##0</c:formatCode>
                <c:ptCount val="28"/>
                <c:pt idx="0">
                  <c:v>0</c:v>
                </c:pt>
                <c:pt idx="1">
                  <c:v>347</c:v>
                </c:pt>
                <c:pt idx="2">
                  <c:v>22410</c:v>
                </c:pt>
                <c:pt idx="3">
                  <c:v>0</c:v>
                </c:pt>
                <c:pt idx="4">
                  <c:v>268037</c:v>
                </c:pt>
                <c:pt idx="5">
                  <c:v>13647</c:v>
                </c:pt>
                <c:pt idx="6">
                  <c:v>346976</c:v>
                </c:pt>
                <c:pt idx="7">
                  <c:v>217441</c:v>
                </c:pt>
                <c:pt idx="8">
                  <c:v>20861</c:v>
                </c:pt>
                <c:pt idx="9">
                  <c:v>0</c:v>
                </c:pt>
                <c:pt idx="10">
                  <c:v>0</c:v>
                </c:pt>
                <c:pt idx="11">
                  <c:v>16594</c:v>
                </c:pt>
                <c:pt idx="12">
                  <c:v>32</c:v>
                </c:pt>
                <c:pt idx="13">
                  <c:v>0</c:v>
                </c:pt>
                <c:pt idx="14">
                  <c:v>16394</c:v>
                </c:pt>
                <c:pt idx="15">
                  <c:v>166476</c:v>
                </c:pt>
                <c:pt idx="16">
                  <c:v>13055</c:v>
                </c:pt>
                <c:pt idx="17">
                  <c:v>0</c:v>
                </c:pt>
                <c:pt idx="18">
                  <c:v>14674</c:v>
                </c:pt>
                <c:pt idx="19">
                  <c:v>11049</c:v>
                </c:pt>
                <c:pt idx="20">
                  <c:v>1643</c:v>
                </c:pt>
                <c:pt idx="21">
                  <c:v>151535</c:v>
                </c:pt>
                <c:pt idx="22">
                  <c:v>29527</c:v>
                </c:pt>
                <c:pt idx="23">
                  <c:v>4573</c:v>
                </c:pt>
                <c:pt idx="24">
                  <c:v>0</c:v>
                </c:pt>
                <c:pt idx="25">
                  <c:v>260250</c:v>
                </c:pt>
                <c:pt idx="26">
                  <c:v>12883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47-4CF7-88FA-6129A2EC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77394"/>
        <c:axId val="46650525"/>
      </c:barChart>
      <c:catAx>
        <c:axId val="147739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650525"/>
        <c:crosses val="autoZero"/>
        <c:auto val="1"/>
        <c:lblAlgn val="ctr"/>
        <c:lblOffset val="100"/>
        <c:noMultiLvlLbl val="0"/>
      </c:catAx>
      <c:valAx>
        <c:axId val="4665052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7739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TEUS!$E$7:$E$34</c:f>
              <c:numCache>
                <c:formatCode>#,##0</c:formatCode>
                <c:ptCount val="28"/>
                <c:pt idx="0">
                  <c:v>2</c:v>
                </c:pt>
                <c:pt idx="1">
                  <c:v>93523.75</c:v>
                </c:pt>
                <c:pt idx="2">
                  <c:v>11324</c:v>
                </c:pt>
                <c:pt idx="3">
                  <c:v>0</c:v>
                </c:pt>
                <c:pt idx="4">
                  <c:v>2300398</c:v>
                </c:pt>
                <c:pt idx="5">
                  <c:v>105405.75</c:v>
                </c:pt>
                <c:pt idx="6">
                  <c:v>41453</c:v>
                </c:pt>
                <c:pt idx="7">
                  <c:v>1848245.75</c:v>
                </c:pt>
                <c:pt idx="8">
                  <c:v>217148</c:v>
                </c:pt>
                <c:pt idx="9">
                  <c:v>20933</c:v>
                </c:pt>
                <c:pt idx="10">
                  <c:v>53305.5</c:v>
                </c:pt>
                <c:pt idx="11">
                  <c:v>2763</c:v>
                </c:pt>
                <c:pt idx="12">
                  <c:v>17223.5</c:v>
                </c:pt>
                <c:pt idx="13">
                  <c:v>35184</c:v>
                </c:pt>
                <c:pt idx="14">
                  <c:v>80593.75</c:v>
                </c:pt>
                <c:pt idx="15">
                  <c:v>735937</c:v>
                </c:pt>
                <c:pt idx="16">
                  <c:v>176865.75</c:v>
                </c:pt>
                <c:pt idx="17">
                  <c:v>20983.25</c:v>
                </c:pt>
                <c:pt idx="18">
                  <c:v>2341.25</c:v>
                </c:pt>
                <c:pt idx="19">
                  <c:v>146</c:v>
                </c:pt>
                <c:pt idx="20">
                  <c:v>2</c:v>
                </c:pt>
                <c:pt idx="21">
                  <c:v>281957</c:v>
                </c:pt>
                <c:pt idx="22">
                  <c:v>80168.5</c:v>
                </c:pt>
                <c:pt idx="23">
                  <c:v>73374.25</c:v>
                </c:pt>
                <c:pt idx="24">
                  <c:v>7464</c:v>
                </c:pt>
                <c:pt idx="25">
                  <c:v>2813951</c:v>
                </c:pt>
                <c:pt idx="26">
                  <c:v>155418</c:v>
                </c:pt>
                <c:pt idx="27">
                  <c:v>17206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4-4719-9577-B5C7A17B8D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TEUS!$D$7:$D$34</c:f>
              <c:numCache>
                <c:formatCode>#,##0</c:formatCode>
                <c:ptCount val="28"/>
                <c:pt idx="0">
                  <c:v>4</c:v>
                </c:pt>
                <c:pt idx="1">
                  <c:v>83583</c:v>
                </c:pt>
                <c:pt idx="2">
                  <c:v>8222</c:v>
                </c:pt>
                <c:pt idx="3">
                  <c:v>0</c:v>
                </c:pt>
                <c:pt idx="4">
                  <c:v>2398610</c:v>
                </c:pt>
                <c:pt idx="5">
                  <c:v>108776.5</c:v>
                </c:pt>
                <c:pt idx="6">
                  <c:v>42219</c:v>
                </c:pt>
                <c:pt idx="7">
                  <c:v>1992415.5</c:v>
                </c:pt>
                <c:pt idx="8">
                  <c:v>230982.75</c:v>
                </c:pt>
                <c:pt idx="9">
                  <c:v>25701.25</c:v>
                </c:pt>
                <c:pt idx="10">
                  <c:v>40150</c:v>
                </c:pt>
                <c:pt idx="11">
                  <c:v>2758</c:v>
                </c:pt>
                <c:pt idx="12">
                  <c:v>7345.5</c:v>
                </c:pt>
                <c:pt idx="13">
                  <c:v>40308</c:v>
                </c:pt>
                <c:pt idx="14">
                  <c:v>54640.75</c:v>
                </c:pt>
                <c:pt idx="15">
                  <c:v>681756</c:v>
                </c:pt>
                <c:pt idx="16">
                  <c:v>98437.25</c:v>
                </c:pt>
                <c:pt idx="17">
                  <c:v>22661.25</c:v>
                </c:pt>
                <c:pt idx="18">
                  <c:v>2857.75</c:v>
                </c:pt>
                <c:pt idx="19">
                  <c:v>239.5</c:v>
                </c:pt>
                <c:pt idx="20">
                  <c:v>0</c:v>
                </c:pt>
                <c:pt idx="21">
                  <c:v>262381</c:v>
                </c:pt>
                <c:pt idx="22">
                  <c:v>71585</c:v>
                </c:pt>
                <c:pt idx="23">
                  <c:v>74274.25</c:v>
                </c:pt>
                <c:pt idx="24">
                  <c:v>6933</c:v>
                </c:pt>
                <c:pt idx="25">
                  <c:v>2729094</c:v>
                </c:pt>
                <c:pt idx="26">
                  <c:v>142639</c:v>
                </c:pt>
                <c:pt idx="27">
                  <c:v>16752.75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4-4719-9577-B5C7A17B8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6719870"/>
        <c:axId val="8857748"/>
      </c:barChart>
      <c:catAx>
        <c:axId val="3671987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857748"/>
        <c:crosses val="autoZero"/>
        <c:auto val="1"/>
        <c:lblAlgn val="ctr"/>
        <c:lblOffset val="100"/>
        <c:noMultiLvlLbl val="0"/>
      </c:catAx>
      <c:valAx>
        <c:axId val="885774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71987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789</c:v>
                </c:pt>
                <c:pt idx="2">
                  <c:v>90</c:v>
                </c:pt>
                <c:pt idx="3">
                  <c:v>0</c:v>
                </c:pt>
                <c:pt idx="4">
                  <c:v>1991497</c:v>
                </c:pt>
                <c:pt idx="5">
                  <c:v>9032</c:v>
                </c:pt>
                <c:pt idx="6">
                  <c:v>8</c:v>
                </c:pt>
                <c:pt idx="7">
                  <c:v>753014.5</c:v>
                </c:pt>
                <c:pt idx="8">
                  <c:v>1713.75</c:v>
                </c:pt>
                <c:pt idx="9">
                  <c:v>714</c:v>
                </c:pt>
                <c:pt idx="10">
                  <c:v>5349.5</c:v>
                </c:pt>
                <c:pt idx="11">
                  <c:v>0</c:v>
                </c:pt>
                <c:pt idx="12">
                  <c:v>8198.75</c:v>
                </c:pt>
                <c:pt idx="13">
                  <c:v>114</c:v>
                </c:pt>
                <c:pt idx="14">
                  <c:v>16870.75</c:v>
                </c:pt>
                <c:pt idx="15">
                  <c:v>438015</c:v>
                </c:pt>
                <c:pt idx="16">
                  <c:v>156695.25</c:v>
                </c:pt>
                <c:pt idx="17">
                  <c:v>269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50731</c:v>
                </c:pt>
                <c:pt idx="22">
                  <c:v>13011.75</c:v>
                </c:pt>
                <c:pt idx="23">
                  <c:v>0</c:v>
                </c:pt>
                <c:pt idx="24">
                  <c:v>0</c:v>
                </c:pt>
                <c:pt idx="25">
                  <c:v>1312874</c:v>
                </c:pt>
                <c:pt idx="26">
                  <c:v>12639</c:v>
                </c:pt>
                <c:pt idx="2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5-4873-8549-5D52A0BDBFE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941.5</c:v>
                </c:pt>
                <c:pt idx="2">
                  <c:v>0</c:v>
                </c:pt>
                <c:pt idx="3">
                  <c:v>0</c:v>
                </c:pt>
                <c:pt idx="4">
                  <c:v>2056598</c:v>
                </c:pt>
                <c:pt idx="5">
                  <c:v>11291.5</c:v>
                </c:pt>
                <c:pt idx="6">
                  <c:v>6</c:v>
                </c:pt>
                <c:pt idx="7">
                  <c:v>955837.5</c:v>
                </c:pt>
                <c:pt idx="8">
                  <c:v>3505.5</c:v>
                </c:pt>
                <c:pt idx="9">
                  <c:v>0</c:v>
                </c:pt>
                <c:pt idx="10">
                  <c:v>1002</c:v>
                </c:pt>
                <c:pt idx="11">
                  <c:v>0</c:v>
                </c:pt>
                <c:pt idx="12">
                  <c:v>228.5</c:v>
                </c:pt>
                <c:pt idx="13">
                  <c:v>29</c:v>
                </c:pt>
                <c:pt idx="14">
                  <c:v>6886.75</c:v>
                </c:pt>
                <c:pt idx="15">
                  <c:v>387725</c:v>
                </c:pt>
                <c:pt idx="16">
                  <c:v>85242</c:v>
                </c:pt>
                <c:pt idx="17">
                  <c:v>12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41874</c:v>
                </c:pt>
                <c:pt idx="22">
                  <c:v>12559.75</c:v>
                </c:pt>
                <c:pt idx="23">
                  <c:v>0</c:v>
                </c:pt>
                <c:pt idx="24">
                  <c:v>356</c:v>
                </c:pt>
                <c:pt idx="25">
                  <c:v>1385913</c:v>
                </c:pt>
                <c:pt idx="26">
                  <c:v>18882</c:v>
                </c:pt>
                <c:pt idx="27">
                  <c:v>175.75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5-4873-8549-5D52A0BDB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0900664"/>
        <c:axId val="27037041"/>
      </c:barChart>
      <c:catAx>
        <c:axId val="5090066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037041"/>
        <c:crosses val="autoZero"/>
        <c:auto val="1"/>
        <c:lblAlgn val="ctr"/>
        <c:lblOffset val="100"/>
        <c:noMultiLvlLbl val="0"/>
      </c:catAx>
      <c:valAx>
        <c:axId val="2703704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90066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nacional'!$E$7:$E$34</c:f>
              <c:numCache>
                <c:formatCode>#,##0</c:formatCode>
                <c:ptCount val="28"/>
                <c:pt idx="0">
                  <c:v>0</c:v>
                </c:pt>
                <c:pt idx="1">
                  <c:v>77451.75</c:v>
                </c:pt>
                <c:pt idx="2">
                  <c:v>2805</c:v>
                </c:pt>
                <c:pt idx="3">
                  <c:v>0</c:v>
                </c:pt>
                <c:pt idx="4">
                  <c:v>0</c:v>
                </c:pt>
                <c:pt idx="5">
                  <c:v>81274.75</c:v>
                </c:pt>
                <c:pt idx="6">
                  <c:v>41405</c:v>
                </c:pt>
                <c:pt idx="7">
                  <c:v>110488.75</c:v>
                </c:pt>
                <c:pt idx="8">
                  <c:v>8803.75</c:v>
                </c:pt>
                <c:pt idx="9">
                  <c:v>3132</c:v>
                </c:pt>
                <c:pt idx="10">
                  <c:v>3753.25</c:v>
                </c:pt>
                <c:pt idx="11">
                  <c:v>2687</c:v>
                </c:pt>
                <c:pt idx="12">
                  <c:v>2267.25</c:v>
                </c:pt>
                <c:pt idx="13">
                  <c:v>6015</c:v>
                </c:pt>
                <c:pt idx="14">
                  <c:v>44023</c:v>
                </c:pt>
                <c:pt idx="15">
                  <c:v>254188</c:v>
                </c:pt>
                <c:pt idx="16">
                  <c:v>3823.75</c:v>
                </c:pt>
                <c:pt idx="17">
                  <c:v>4488.75</c:v>
                </c:pt>
                <c:pt idx="18">
                  <c:v>2341.25</c:v>
                </c:pt>
                <c:pt idx="19">
                  <c:v>0</c:v>
                </c:pt>
                <c:pt idx="20">
                  <c:v>0</c:v>
                </c:pt>
                <c:pt idx="21">
                  <c:v>193215</c:v>
                </c:pt>
                <c:pt idx="22">
                  <c:v>12733.75</c:v>
                </c:pt>
                <c:pt idx="23">
                  <c:v>72152</c:v>
                </c:pt>
                <c:pt idx="24">
                  <c:v>0</c:v>
                </c:pt>
                <c:pt idx="25">
                  <c:v>106810</c:v>
                </c:pt>
                <c:pt idx="26">
                  <c:v>6636</c:v>
                </c:pt>
                <c:pt idx="27">
                  <c:v>14275.25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5-4040-8761-9E0FE1E8312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nacional'!$D$7:$D$34</c:f>
              <c:numCache>
                <c:formatCode>#,##0</c:formatCode>
                <c:ptCount val="28"/>
                <c:pt idx="0">
                  <c:v>0</c:v>
                </c:pt>
                <c:pt idx="1">
                  <c:v>72033.75</c:v>
                </c:pt>
                <c:pt idx="2">
                  <c:v>2313</c:v>
                </c:pt>
                <c:pt idx="3">
                  <c:v>0</c:v>
                </c:pt>
                <c:pt idx="4">
                  <c:v>0</c:v>
                </c:pt>
                <c:pt idx="5">
                  <c:v>81112.5</c:v>
                </c:pt>
                <c:pt idx="6">
                  <c:v>42197</c:v>
                </c:pt>
                <c:pt idx="7">
                  <c:v>109675.5</c:v>
                </c:pt>
                <c:pt idx="8">
                  <c:v>9926.75</c:v>
                </c:pt>
                <c:pt idx="9">
                  <c:v>6830</c:v>
                </c:pt>
                <c:pt idx="10">
                  <c:v>3262.5</c:v>
                </c:pt>
                <c:pt idx="11">
                  <c:v>2658</c:v>
                </c:pt>
                <c:pt idx="12">
                  <c:v>1022</c:v>
                </c:pt>
                <c:pt idx="13">
                  <c:v>3632</c:v>
                </c:pt>
                <c:pt idx="14">
                  <c:v>41290.75</c:v>
                </c:pt>
                <c:pt idx="15">
                  <c:v>254351</c:v>
                </c:pt>
                <c:pt idx="16">
                  <c:v>4165</c:v>
                </c:pt>
                <c:pt idx="17">
                  <c:v>1766</c:v>
                </c:pt>
                <c:pt idx="18">
                  <c:v>2830.75</c:v>
                </c:pt>
                <c:pt idx="19">
                  <c:v>0</c:v>
                </c:pt>
                <c:pt idx="20">
                  <c:v>0</c:v>
                </c:pt>
                <c:pt idx="21">
                  <c:v>192685</c:v>
                </c:pt>
                <c:pt idx="22">
                  <c:v>12726.75</c:v>
                </c:pt>
                <c:pt idx="23">
                  <c:v>73442.25</c:v>
                </c:pt>
                <c:pt idx="24">
                  <c:v>0</c:v>
                </c:pt>
                <c:pt idx="25">
                  <c:v>103746</c:v>
                </c:pt>
                <c:pt idx="26">
                  <c:v>6921</c:v>
                </c:pt>
                <c:pt idx="27">
                  <c:v>13255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5-4040-8761-9E0FE1E83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2018476"/>
        <c:axId val="49503616"/>
      </c:barChart>
      <c:catAx>
        <c:axId val="3201847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503616"/>
        <c:crosses val="autoZero"/>
        <c:auto val="1"/>
        <c:lblAlgn val="ctr"/>
        <c:lblOffset val="100"/>
        <c:noMultiLvlLbl val="0"/>
      </c:catAx>
      <c:valAx>
        <c:axId val="4950361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01847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exterior'!$E$7:$E$34</c:f>
              <c:numCache>
                <c:formatCode>#,##0</c:formatCode>
                <c:ptCount val="28"/>
                <c:pt idx="0">
                  <c:v>2</c:v>
                </c:pt>
                <c:pt idx="1">
                  <c:v>15283</c:v>
                </c:pt>
                <c:pt idx="2">
                  <c:v>8429</c:v>
                </c:pt>
                <c:pt idx="3">
                  <c:v>0</c:v>
                </c:pt>
                <c:pt idx="4">
                  <c:v>308901</c:v>
                </c:pt>
                <c:pt idx="5">
                  <c:v>15099</c:v>
                </c:pt>
                <c:pt idx="6">
                  <c:v>40</c:v>
                </c:pt>
                <c:pt idx="7">
                  <c:v>984742.5</c:v>
                </c:pt>
                <c:pt idx="8">
                  <c:v>206630.5</c:v>
                </c:pt>
                <c:pt idx="9">
                  <c:v>17087</c:v>
                </c:pt>
                <c:pt idx="10">
                  <c:v>44202.75</c:v>
                </c:pt>
                <c:pt idx="11">
                  <c:v>76</c:v>
                </c:pt>
                <c:pt idx="12">
                  <c:v>6757.5</c:v>
                </c:pt>
                <c:pt idx="13">
                  <c:v>29055</c:v>
                </c:pt>
                <c:pt idx="14">
                  <c:v>19700</c:v>
                </c:pt>
                <c:pt idx="15">
                  <c:v>43734</c:v>
                </c:pt>
                <c:pt idx="16">
                  <c:v>16346.75</c:v>
                </c:pt>
                <c:pt idx="17">
                  <c:v>16225.5</c:v>
                </c:pt>
                <c:pt idx="18">
                  <c:v>0</c:v>
                </c:pt>
                <c:pt idx="19">
                  <c:v>146</c:v>
                </c:pt>
                <c:pt idx="20">
                  <c:v>2</c:v>
                </c:pt>
                <c:pt idx="21">
                  <c:v>38011</c:v>
                </c:pt>
                <c:pt idx="22">
                  <c:v>54423</c:v>
                </c:pt>
                <c:pt idx="23">
                  <c:v>1222.25</c:v>
                </c:pt>
                <c:pt idx="24">
                  <c:v>7464</c:v>
                </c:pt>
                <c:pt idx="25">
                  <c:v>1394267</c:v>
                </c:pt>
                <c:pt idx="26">
                  <c:v>136143</c:v>
                </c:pt>
                <c:pt idx="27">
                  <c:v>2928.75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9F-468E-AFC3-94BA895CAC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exterior'!$D$7:$D$34</c:f>
              <c:numCache>
                <c:formatCode>#,##0</c:formatCode>
                <c:ptCount val="28"/>
                <c:pt idx="0">
                  <c:v>4</c:v>
                </c:pt>
                <c:pt idx="1">
                  <c:v>10607.75</c:v>
                </c:pt>
                <c:pt idx="2">
                  <c:v>5909</c:v>
                </c:pt>
                <c:pt idx="3">
                  <c:v>0</c:v>
                </c:pt>
                <c:pt idx="4">
                  <c:v>342012</c:v>
                </c:pt>
                <c:pt idx="5">
                  <c:v>16372.5</c:v>
                </c:pt>
                <c:pt idx="6">
                  <c:v>16</c:v>
                </c:pt>
                <c:pt idx="7">
                  <c:v>926902.5</c:v>
                </c:pt>
                <c:pt idx="8">
                  <c:v>217550.5</c:v>
                </c:pt>
                <c:pt idx="9">
                  <c:v>18871.25</c:v>
                </c:pt>
                <c:pt idx="10">
                  <c:v>35885.5</c:v>
                </c:pt>
                <c:pt idx="11">
                  <c:v>100</c:v>
                </c:pt>
                <c:pt idx="12">
                  <c:v>6095</c:v>
                </c:pt>
                <c:pt idx="13">
                  <c:v>36647</c:v>
                </c:pt>
                <c:pt idx="14">
                  <c:v>6463.25</c:v>
                </c:pt>
                <c:pt idx="15">
                  <c:v>39680</c:v>
                </c:pt>
                <c:pt idx="16">
                  <c:v>9030.25</c:v>
                </c:pt>
                <c:pt idx="17">
                  <c:v>20883.25</c:v>
                </c:pt>
                <c:pt idx="18">
                  <c:v>27</c:v>
                </c:pt>
                <c:pt idx="19">
                  <c:v>239.5</c:v>
                </c:pt>
                <c:pt idx="20">
                  <c:v>0</c:v>
                </c:pt>
                <c:pt idx="21">
                  <c:v>27822</c:v>
                </c:pt>
                <c:pt idx="22">
                  <c:v>46298.5</c:v>
                </c:pt>
                <c:pt idx="23">
                  <c:v>832</c:v>
                </c:pt>
                <c:pt idx="24">
                  <c:v>6577</c:v>
                </c:pt>
                <c:pt idx="25">
                  <c:v>1239435</c:v>
                </c:pt>
                <c:pt idx="26">
                  <c:v>116836</c:v>
                </c:pt>
                <c:pt idx="27">
                  <c:v>3322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9F-468E-AFC3-94BA895CA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3682093"/>
        <c:axId val="39880513"/>
      </c:barChart>
      <c:catAx>
        <c:axId val="5368209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880513"/>
        <c:crosses val="autoZero"/>
        <c:auto val="1"/>
        <c:lblAlgn val="ctr"/>
        <c:lblOffset val="100"/>
        <c:noMultiLvlLbl val="0"/>
      </c:catAx>
      <c:valAx>
        <c:axId val="3988051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68209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número'!$E$7:$E$34</c:f>
              <c:numCache>
                <c:formatCode>#,##0</c:formatCode>
                <c:ptCount val="28"/>
                <c:pt idx="0">
                  <c:v>538</c:v>
                </c:pt>
                <c:pt idx="1">
                  <c:v>411</c:v>
                </c:pt>
                <c:pt idx="2">
                  <c:v>697</c:v>
                </c:pt>
                <c:pt idx="3">
                  <c:v>407</c:v>
                </c:pt>
                <c:pt idx="4">
                  <c:v>14173</c:v>
                </c:pt>
                <c:pt idx="5">
                  <c:v>769</c:v>
                </c:pt>
                <c:pt idx="6">
                  <c:v>21413</c:v>
                </c:pt>
                <c:pt idx="7">
                  <c:v>3999</c:v>
                </c:pt>
                <c:pt idx="8">
                  <c:v>1316</c:v>
                </c:pt>
                <c:pt idx="9">
                  <c:v>993</c:v>
                </c:pt>
                <c:pt idx="10">
                  <c:v>668</c:v>
                </c:pt>
                <c:pt idx="11">
                  <c:v>5076</c:v>
                </c:pt>
                <c:pt idx="12">
                  <c:v>453</c:v>
                </c:pt>
                <c:pt idx="13">
                  <c:v>580</c:v>
                </c:pt>
                <c:pt idx="14">
                  <c:v>1104</c:v>
                </c:pt>
                <c:pt idx="15">
                  <c:v>7501</c:v>
                </c:pt>
                <c:pt idx="16">
                  <c:v>630</c:v>
                </c:pt>
                <c:pt idx="17">
                  <c:v>248</c:v>
                </c:pt>
                <c:pt idx="18">
                  <c:v>369</c:v>
                </c:pt>
                <c:pt idx="19">
                  <c:v>443</c:v>
                </c:pt>
                <c:pt idx="20">
                  <c:v>457</c:v>
                </c:pt>
                <c:pt idx="21">
                  <c:v>8944</c:v>
                </c:pt>
                <c:pt idx="22">
                  <c:v>784</c:v>
                </c:pt>
                <c:pt idx="23">
                  <c:v>458</c:v>
                </c:pt>
                <c:pt idx="24">
                  <c:v>1073</c:v>
                </c:pt>
                <c:pt idx="25">
                  <c:v>3617</c:v>
                </c:pt>
                <c:pt idx="26">
                  <c:v>870</c:v>
                </c:pt>
                <c:pt idx="27">
                  <c:v>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E-4CEB-A03E-C97F0E5D8C1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número'!$D$7:$D$34</c:f>
              <c:numCache>
                <c:formatCode>#,##0</c:formatCode>
                <c:ptCount val="28"/>
                <c:pt idx="0">
                  <c:v>576</c:v>
                </c:pt>
                <c:pt idx="1">
                  <c:v>383</c:v>
                </c:pt>
                <c:pt idx="2">
                  <c:v>840</c:v>
                </c:pt>
                <c:pt idx="3">
                  <c:v>403</c:v>
                </c:pt>
                <c:pt idx="4">
                  <c:v>14386</c:v>
                </c:pt>
                <c:pt idx="5">
                  <c:v>717</c:v>
                </c:pt>
                <c:pt idx="6">
                  <c:v>22451</c:v>
                </c:pt>
                <c:pt idx="7">
                  <c:v>4134</c:v>
                </c:pt>
                <c:pt idx="8">
                  <c:v>1338</c:v>
                </c:pt>
                <c:pt idx="9">
                  <c:v>1039</c:v>
                </c:pt>
                <c:pt idx="10">
                  <c:v>672</c:v>
                </c:pt>
                <c:pt idx="11">
                  <c:v>4848</c:v>
                </c:pt>
                <c:pt idx="12">
                  <c:v>425</c:v>
                </c:pt>
                <c:pt idx="13">
                  <c:v>563</c:v>
                </c:pt>
                <c:pt idx="14">
                  <c:v>1133</c:v>
                </c:pt>
                <c:pt idx="15">
                  <c:v>6934</c:v>
                </c:pt>
                <c:pt idx="16">
                  <c:v>759</c:v>
                </c:pt>
                <c:pt idx="17">
                  <c:v>247</c:v>
                </c:pt>
                <c:pt idx="18">
                  <c:v>592</c:v>
                </c:pt>
                <c:pt idx="19">
                  <c:v>468</c:v>
                </c:pt>
                <c:pt idx="20">
                  <c:v>438</c:v>
                </c:pt>
                <c:pt idx="21">
                  <c:v>8374</c:v>
                </c:pt>
                <c:pt idx="22">
                  <c:v>769</c:v>
                </c:pt>
                <c:pt idx="23">
                  <c:v>465</c:v>
                </c:pt>
                <c:pt idx="24">
                  <c:v>1176</c:v>
                </c:pt>
                <c:pt idx="25">
                  <c:v>3748</c:v>
                </c:pt>
                <c:pt idx="26">
                  <c:v>958</c:v>
                </c:pt>
                <c:pt idx="27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E-4CEB-A03E-C97F0E5D8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958028"/>
        <c:axId val="38461803"/>
      </c:barChart>
      <c:catAx>
        <c:axId val="1095802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461803"/>
        <c:crosses val="autoZero"/>
        <c:auto val="1"/>
        <c:lblAlgn val="ctr"/>
        <c:lblOffset val="100"/>
        <c:noMultiLvlLbl val="0"/>
      </c:catAx>
      <c:valAx>
        <c:axId val="3846180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95802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presentación'!$E$7:$E$34</c:f>
              <c:numCache>
                <c:formatCode>#,##0</c:formatCode>
                <c:ptCount val="28"/>
                <c:pt idx="0">
                  <c:v>6396556</c:v>
                </c:pt>
                <c:pt idx="1">
                  <c:v>1334252</c:v>
                </c:pt>
                <c:pt idx="2">
                  <c:v>2930618</c:v>
                </c:pt>
                <c:pt idx="3">
                  <c:v>2270716</c:v>
                </c:pt>
                <c:pt idx="4">
                  <c:v>47727586</c:v>
                </c:pt>
                <c:pt idx="5">
                  <c:v>2511293</c:v>
                </c:pt>
                <c:pt idx="6">
                  <c:v>8741995</c:v>
                </c:pt>
                <c:pt idx="7">
                  <c:v>33808116</c:v>
                </c:pt>
                <c:pt idx="8">
                  <c:v>15424000</c:v>
                </c:pt>
                <c:pt idx="9">
                  <c:v>16135830</c:v>
                </c:pt>
                <c:pt idx="10">
                  <c:v>9187964</c:v>
                </c:pt>
                <c:pt idx="11">
                  <c:v>669928</c:v>
                </c:pt>
                <c:pt idx="12">
                  <c:v>3425314</c:v>
                </c:pt>
                <c:pt idx="13">
                  <c:v>8713429</c:v>
                </c:pt>
                <c:pt idx="14">
                  <c:v>14313226</c:v>
                </c:pt>
                <c:pt idx="15">
                  <c:v>16574623</c:v>
                </c:pt>
                <c:pt idx="16">
                  <c:v>2689498</c:v>
                </c:pt>
                <c:pt idx="17">
                  <c:v>1150560</c:v>
                </c:pt>
                <c:pt idx="18">
                  <c:v>267530</c:v>
                </c:pt>
                <c:pt idx="19">
                  <c:v>1480545</c:v>
                </c:pt>
                <c:pt idx="20">
                  <c:v>1709431</c:v>
                </c:pt>
                <c:pt idx="21">
                  <c:v>6889973</c:v>
                </c:pt>
                <c:pt idx="22">
                  <c:v>3446130</c:v>
                </c:pt>
                <c:pt idx="23">
                  <c:v>2053550</c:v>
                </c:pt>
                <c:pt idx="24">
                  <c:v>14198753</c:v>
                </c:pt>
                <c:pt idx="25">
                  <c:v>40908386</c:v>
                </c:pt>
                <c:pt idx="26">
                  <c:v>2677175</c:v>
                </c:pt>
                <c:pt idx="27">
                  <c:v>760229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9-4755-865B-2A34AFB513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presentación'!$D$7:$D$34</c:f>
              <c:numCache>
                <c:formatCode>#,##0</c:formatCode>
                <c:ptCount val="28"/>
                <c:pt idx="0">
                  <c:v>7579731</c:v>
                </c:pt>
                <c:pt idx="1">
                  <c:v>1586467</c:v>
                </c:pt>
                <c:pt idx="2">
                  <c:v>2620064</c:v>
                </c:pt>
                <c:pt idx="3">
                  <c:v>2238205</c:v>
                </c:pt>
                <c:pt idx="4">
                  <c:v>49834034</c:v>
                </c:pt>
                <c:pt idx="5">
                  <c:v>2381653</c:v>
                </c:pt>
                <c:pt idx="6">
                  <c:v>8437996</c:v>
                </c:pt>
                <c:pt idx="7">
                  <c:v>34983752</c:v>
                </c:pt>
                <c:pt idx="8">
                  <c:v>18021418</c:v>
                </c:pt>
                <c:pt idx="9">
                  <c:v>18444708</c:v>
                </c:pt>
                <c:pt idx="10">
                  <c:v>8667272</c:v>
                </c:pt>
                <c:pt idx="11">
                  <c:v>588056</c:v>
                </c:pt>
                <c:pt idx="12">
                  <c:v>3649181</c:v>
                </c:pt>
                <c:pt idx="13">
                  <c:v>7735503</c:v>
                </c:pt>
                <c:pt idx="14">
                  <c:v>15602599</c:v>
                </c:pt>
                <c:pt idx="15">
                  <c:v>14339996</c:v>
                </c:pt>
                <c:pt idx="16">
                  <c:v>2217330</c:v>
                </c:pt>
                <c:pt idx="17">
                  <c:v>1214636</c:v>
                </c:pt>
                <c:pt idx="18">
                  <c:v>257864</c:v>
                </c:pt>
                <c:pt idx="19">
                  <c:v>1381975</c:v>
                </c:pt>
                <c:pt idx="20">
                  <c:v>1677055</c:v>
                </c:pt>
                <c:pt idx="21">
                  <c:v>6546616</c:v>
                </c:pt>
                <c:pt idx="22">
                  <c:v>3544221</c:v>
                </c:pt>
                <c:pt idx="23">
                  <c:v>2075063</c:v>
                </c:pt>
                <c:pt idx="24">
                  <c:v>15924289</c:v>
                </c:pt>
                <c:pt idx="25">
                  <c:v>41057147</c:v>
                </c:pt>
                <c:pt idx="26">
                  <c:v>2622442</c:v>
                </c:pt>
                <c:pt idx="27">
                  <c:v>706959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9-4755-865B-2A34AFB51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238123"/>
        <c:axId val="57900052"/>
      </c:barChart>
      <c:catAx>
        <c:axId val="423812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900052"/>
        <c:crosses val="autoZero"/>
        <c:auto val="1"/>
        <c:lblAlgn val="ctr"/>
        <c:lblOffset val="100"/>
        <c:noMultiLvlLbl val="0"/>
      </c:catAx>
      <c:valAx>
        <c:axId val="5790005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3812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GT'!$E$7:$E$34</c:f>
              <c:numCache>
                <c:formatCode>#,##0</c:formatCode>
                <c:ptCount val="28"/>
                <c:pt idx="0">
                  <c:v>14481755</c:v>
                </c:pt>
                <c:pt idx="1">
                  <c:v>7942624</c:v>
                </c:pt>
                <c:pt idx="2">
                  <c:v>12546417</c:v>
                </c:pt>
                <c:pt idx="3">
                  <c:v>2840728</c:v>
                </c:pt>
                <c:pt idx="4">
                  <c:v>261790769</c:v>
                </c:pt>
                <c:pt idx="5">
                  <c:v>16460167</c:v>
                </c:pt>
                <c:pt idx="6">
                  <c:v>129940430</c:v>
                </c:pt>
                <c:pt idx="7">
                  <c:v>175134839</c:v>
                </c:pt>
                <c:pt idx="8">
                  <c:v>26002306</c:v>
                </c:pt>
                <c:pt idx="9">
                  <c:v>22121488</c:v>
                </c:pt>
                <c:pt idx="10">
                  <c:v>9990679</c:v>
                </c:pt>
                <c:pt idx="11">
                  <c:v>37120091</c:v>
                </c:pt>
                <c:pt idx="12">
                  <c:v>8067881</c:v>
                </c:pt>
                <c:pt idx="13">
                  <c:v>9908026</c:v>
                </c:pt>
                <c:pt idx="14">
                  <c:v>20110683</c:v>
                </c:pt>
                <c:pt idx="15">
                  <c:v>175045261</c:v>
                </c:pt>
                <c:pt idx="16">
                  <c:v>30728175</c:v>
                </c:pt>
                <c:pt idx="17">
                  <c:v>1590581</c:v>
                </c:pt>
                <c:pt idx="18">
                  <c:v>10474561</c:v>
                </c:pt>
                <c:pt idx="19">
                  <c:v>7512191</c:v>
                </c:pt>
                <c:pt idx="20">
                  <c:v>3564412</c:v>
                </c:pt>
                <c:pt idx="21">
                  <c:v>116453965</c:v>
                </c:pt>
                <c:pt idx="22">
                  <c:v>15301291</c:v>
                </c:pt>
                <c:pt idx="23">
                  <c:v>2839084</c:v>
                </c:pt>
                <c:pt idx="24">
                  <c:v>21931023</c:v>
                </c:pt>
                <c:pt idx="25">
                  <c:v>147893025</c:v>
                </c:pt>
                <c:pt idx="26">
                  <c:v>23714076</c:v>
                </c:pt>
                <c:pt idx="27">
                  <c:v>1542690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BF-4206-8A10-BBCF0B8B449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GT'!$D$7:$D$34</c:f>
              <c:numCache>
                <c:formatCode>#,##0</c:formatCode>
                <c:ptCount val="28"/>
                <c:pt idx="0">
                  <c:v>14401754</c:v>
                </c:pt>
                <c:pt idx="1">
                  <c:v>7701138</c:v>
                </c:pt>
                <c:pt idx="2">
                  <c:v>14059993</c:v>
                </c:pt>
                <c:pt idx="3">
                  <c:v>3104659</c:v>
                </c:pt>
                <c:pt idx="4">
                  <c:v>271182151</c:v>
                </c:pt>
                <c:pt idx="5">
                  <c:v>17204195</c:v>
                </c:pt>
                <c:pt idx="6">
                  <c:v>131719772</c:v>
                </c:pt>
                <c:pt idx="7">
                  <c:v>174368181</c:v>
                </c:pt>
                <c:pt idx="8">
                  <c:v>28729406</c:v>
                </c:pt>
                <c:pt idx="9">
                  <c:v>21714139</c:v>
                </c:pt>
                <c:pt idx="10">
                  <c:v>9737908</c:v>
                </c:pt>
                <c:pt idx="11">
                  <c:v>34280074</c:v>
                </c:pt>
                <c:pt idx="12">
                  <c:v>6425774</c:v>
                </c:pt>
                <c:pt idx="13">
                  <c:v>10402014</c:v>
                </c:pt>
                <c:pt idx="14">
                  <c:v>20667954</c:v>
                </c:pt>
                <c:pt idx="15">
                  <c:v>158165395</c:v>
                </c:pt>
                <c:pt idx="16">
                  <c:v>27110463</c:v>
                </c:pt>
                <c:pt idx="17">
                  <c:v>1670024</c:v>
                </c:pt>
                <c:pt idx="18">
                  <c:v>16573388</c:v>
                </c:pt>
                <c:pt idx="19">
                  <c:v>6871696</c:v>
                </c:pt>
                <c:pt idx="20">
                  <c:v>3627109</c:v>
                </c:pt>
                <c:pt idx="21">
                  <c:v>109572234</c:v>
                </c:pt>
                <c:pt idx="22">
                  <c:v>15259619</c:v>
                </c:pt>
                <c:pt idx="23">
                  <c:v>2841390</c:v>
                </c:pt>
                <c:pt idx="24">
                  <c:v>23364070</c:v>
                </c:pt>
                <c:pt idx="25">
                  <c:v>150641323</c:v>
                </c:pt>
                <c:pt idx="26">
                  <c:v>22764778</c:v>
                </c:pt>
                <c:pt idx="27">
                  <c:v>1512446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BF-4206-8A10-BBCF0B8B4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6197215"/>
        <c:axId val="415824"/>
      </c:barChart>
      <c:catAx>
        <c:axId val="4619721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5824"/>
        <c:crosses val="autoZero"/>
        <c:auto val="1"/>
        <c:lblAlgn val="ctr"/>
        <c:lblOffset val="100"/>
        <c:noMultiLvlLbl val="0"/>
      </c:catAx>
      <c:valAx>
        <c:axId val="41582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19721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Cruceros!$E$7:$E$34</c:f>
              <c:numCache>
                <c:formatCode>#,##0</c:formatCode>
                <c:ptCount val="28"/>
                <c:pt idx="0">
                  <c:v>74</c:v>
                </c:pt>
                <c:pt idx="1">
                  <c:v>43</c:v>
                </c:pt>
                <c:pt idx="2">
                  <c:v>14</c:v>
                </c:pt>
                <c:pt idx="3">
                  <c:v>1</c:v>
                </c:pt>
                <c:pt idx="4">
                  <c:v>0</c:v>
                </c:pt>
                <c:pt idx="5">
                  <c:v>141</c:v>
                </c:pt>
                <c:pt idx="6">
                  <c:v>344</c:v>
                </c:pt>
                <c:pt idx="7">
                  <c:v>384</c:v>
                </c:pt>
                <c:pt idx="8">
                  <c:v>39</c:v>
                </c:pt>
                <c:pt idx="9">
                  <c:v>73</c:v>
                </c:pt>
                <c:pt idx="10">
                  <c:v>3</c:v>
                </c:pt>
                <c:pt idx="11">
                  <c:v>8</c:v>
                </c:pt>
                <c:pt idx="12">
                  <c:v>12</c:v>
                </c:pt>
                <c:pt idx="13">
                  <c:v>13</c:v>
                </c:pt>
                <c:pt idx="14">
                  <c:v>7</c:v>
                </c:pt>
                <c:pt idx="15">
                  <c:v>457</c:v>
                </c:pt>
                <c:pt idx="16">
                  <c:v>151</c:v>
                </c:pt>
                <c:pt idx="17">
                  <c:v>0</c:v>
                </c:pt>
                <c:pt idx="18">
                  <c:v>7</c:v>
                </c:pt>
                <c:pt idx="19">
                  <c:v>24</c:v>
                </c:pt>
                <c:pt idx="20">
                  <c:v>2</c:v>
                </c:pt>
                <c:pt idx="21">
                  <c:v>399</c:v>
                </c:pt>
                <c:pt idx="22">
                  <c:v>20</c:v>
                </c:pt>
                <c:pt idx="23">
                  <c:v>41</c:v>
                </c:pt>
                <c:pt idx="24">
                  <c:v>24</c:v>
                </c:pt>
                <c:pt idx="25">
                  <c:v>133</c:v>
                </c:pt>
                <c:pt idx="26">
                  <c:v>51</c:v>
                </c:pt>
                <c:pt idx="2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6-4A50-99F9-0DBF01617224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Cruceros!$D$7:$D$34</c:f>
              <c:numCache>
                <c:formatCode>#,##0</c:formatCode>
                <c:ptCount val="28"/>
                <c:pt idx="0">
                  <c:v>73</c:v>
                </c:pt>
                <c:pt idx="1">
                  <c:v>42</c:v>
                </c:pt>
                <c:pt idx="2">
                  <c:v>10</c:v>
                </c:pt>
                <c:pt idx="3">
                  <c:v>0</c:v>
                </c:pt>
                <c:pt idx="4">
                  <c:v>0</c:v>
                </c:pt>
                <c:pt idx="5">
                  <c:v>129</c:v>
                </c:pt>
                <c:pt idx="6">
                  <c:v>300</c:v>
                </c:pt>
                <c:pt idx="7">
                  <c:v>322</c:v>
                </c:pt>
                <c:pt idx="8">
                  <c:v>35</c:v>
                </c:pt>
                <c:pt idx="9">
                  <c:v>52</c:v>
                </c:pt>
                <c:pt idx="10">
                  <c:v>1</c:v>
                </c:pt>
                <c:pt idx="11">
                  <c:v>4</c:v>
                </c:pt>
                <c:pt idx="12">
                  <c:v>13</c:v>
                </c:pt>
                <c:pt idx="13">
                  <c:v>17</c:v>
                </c:pt>
                <c:pt idx="14">
                  <c:v>10</c:v>
                </c:pt>
                <c:pt idx="15">
                  <c:v>346</c:v>
                </c:pt>
                <c:pt idx="16">
                  <c:v>108</c:v>
                </c:pt>
                <c:pt idx="17">
                  <c:v>1</c:v>
                </c:pt>
                <c:pt idx="18">
                  <c:v>5</c:v>
                </c:pt>
                <c:pt idx="19">
                  <c:v>14</c:v>
                </c:pt>
                <c:pt idx="20">
                  <c:v>2</c:v>
                </c:pt>
                <c:pt idx="21">
                  <c:v>296</c:v>
                </c:pt>
                <c:pt idx="22">
                  <c:v>10</c:v>
                </c:pt>
                <c:pt idx="23">
                  <c:v>34</c:v>
                </c:pt>
                <c:pt idx="24">
                  <c:v>26</c:v>
                </c:pt>
                <c:pt idx="25">
                  <c:v>115</c:v>
                </c:pt>
                <c:pt idx="26">
                  <c:v>35</c:v>
                </c:pt>
                <c:pt idx="27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6-4A50-99F9-0DBF01617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5320690"/>
        <c:axId val="35338628"/>
      </c:barChart>
      <c:catAx>
        <c:axId val="3532069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338628"/>
        <c:crosses val="autoZero"/>
        <c:auto val="1"/>
        <c:lblAlgn val="ctr"/>
        <c:lblOffset val="100"/>
        <c:noMultiLvlLbl val="0"/>
      </c:catAx>
      <c:valAx>
        <c:axId val="3533862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32069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total'!$E$7:$E$34</c:f>
              <c:numCache>
                <c:formatCode>#,##0</c:formatCode>
                <c:ptCount val="28"/>
                <c:pt idx="0">
                  <c:v>183109</c:v>
                </c:pt>
                <c:pt idx="1">
                  <c:v>160200</c:v>
                </c:pt>
                <c:pt idx="2">
                  <c:v>201639</c:v>
                </c:pt>
                <c:pt idx="3">
                  <c:v>221</c:v>
                </c:pt>
                <c:pt idx="4">
                  <c:v>2252694</c:v>
                </c:pt>
                <c:pt idx="5">
                  <c:v>229880</c:v>
                </c:pt>
                <c:pt idx="6">
                  <c:v>4085716</c:v>
                </c:pt>
                <c:pt idx="7">
                  <c:v>2346120</c:v>
                </c:pt>
                <c:pt idx="8">
                  <c:v>119896</c:v>
                </c:pt>
                <c:pt idx="9">
                  <c:v>88007</c:v>
                </c:pt>
                <c:pt idx="10">
                  <c:v>1735</c:v>
                </c:pt>
                <c:pt idx="11">
                  <c:v>898619</c:v>
                </c:pt>
                <c:pt idx="12">
                  <c:v>10606</c:v>
                </c:pt>
                <c:pt idx="13">
                  <c:v>23140</c:v>
                </c:pt>
                <c:pt idx="14">
                  <c:v>23272</c:v>
                </c:pt>
                <c:pt idx="15">
                  <c:v>1883407</c:v>
                </c:pt>
                <c:pt idx="16">
                  <c:v>343847</c:v>
                </c:pt>
                <c:pt idx="17">
                  <c:v>0</c:v>
                </c:pt>
                <c:pt idx="18">
                  <c:v>220288</c:v>
                </c:pt>
                <c:pt idx="19">
                  <c:v>63841</c:v>
                </c:pt>
                <c:pt idx="20">
                  <c:v>1087</c:v>
                </c:pt>
                <c:pt idx="21">
                  <c:v>3647325</c:v>
                </c:pt>
                <c:pt idx="22">
                  <c:v>109343</c:v>
                </c:pt>
                <c:pt idx="23">
                  <c:v>10527</c:v>
                </c:pt>
                <c:pt idx="24">
                  <c:v>38643</c:v>
                </c:pt>
                <c:pt idx="25">
                  <c:v>677568</c:v>
                </c:pt>
                <c:pt idx="26">
                  <c:v>116759</c:v>
                </c:pt>
                <c:pt idx="27">
                  <c:v>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F-4435-B65C-C639A4EB950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total'!$D$7:$D$34</c:f>
              <c:numCache>
                <c:formatCode>#,##0</c:formatCode>
                <c:ptCount val="28"/>
                <c:pt idx="0">
                  <c:v>168235</c:v>
                </c:pt>
                <c:pt idx="1">
                  <c:v>150392</c:v>
                </c:pt>
                <c:pt idx="2">
                  <c:v>206640</c:v>
                </c:pt>
                <c:pt idx="3">
                  <c:v>0</c:v>
                </c:pt>
                <c:pt idx="4">
                  <c:v>2070214</c:v>
                </c:pt>
                <c:pt idx="5">
                  <c:v>252825</c:v>
                </c:pt>
                <c:pt idx="6">
                  <c:v>3960173</c:v>
                </c:pt>
                <c:pt idx="7">
                  <c:v>2123951</c:v>
                </c:pt>
                <c:pt idx="8">
                  <c:v>105649</c:v>
                </c:pt>
                <c:pt idx="9">
                  <c:v>49748</c:v>
                </c:pt>
                <c:pt idx="10">
                  <c:v>743</c:v>
                </c:pt>
                <c:pt idx="11">
                  <c:v>840338</c:v>
                </c:pt>
                <c:pt idx="12">
                  <c:v>8942</c:v>
                </c:pt>
                <c:pt idx="13">
                  <c:v>21426</c:v>
                </c:pt>
                <c:pt idx="14">
                  <c:v>27403</c:v>
                </c:pt>
                <c:pt idx="15">
                  <c:v>1669940</c:v>
                </c:pt>
                <c:pt idx="16">
                  <c:v>294801</c:v>
                </c:pt>
                <c:pt idx="17">
                  <c:v>765</c:v>
                </c:pt>
                <c:pt idx="18">
                  <c:v>230886</c:v>
                </c:pt>
                <c:pt idx="19">
                  <c:v>62343</c:v>
                </c:pt>
                <c:pt idx="20">
                  <c:v>558</c:v>
                </c:pt>
                <c:pt idx="21">
                  <c:v>3286778</c:v>
                </c:pt>
                <c:pt idx="22">
                  <c:v>113801</c:v>
                </c:pt>
                <c:pt idx="23">
                  <c:v>11238</c:v>
                </c:pt>
                <c:pt idx="24">
                  <c:v>47493</c:v>
                </c:pt>
                <c:pt idx="25">
                  <c:v>667042</c:v>
                </c:pt>
                <c:pt idx="26">
                  <c:v>67400</c:v>
                </c:pt>
                <c:pt idx="27">
                  <c:v>1681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F-4435-B65C-C639A4EB9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3941141"/>
        <c:axId val="31528539"/>
      </c:barChart>
      <c:catAx>
        <c:axId val="2394114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528539"/>
        <c:crosses val="autoZero"/>
        <c:auto val="1"/>
        <c:lblAlgn val="ctr"/>
        <c:lblOffset val="100"/>
        <c:noMultiLvlLbl val="0"/>
      </c:catAx>
      <c:valAx>
        <c:axId val="3152853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94114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regulares'!$E$7:$E$34</c:f>
              <c:numCache>
                <c:formatCode>#,##0</c:formatCode>
                <c:ptCount val="28"/>
                <c:pt idx="0">
                  <c:v>0</c:v>
                </c:pt>
                <c:pt idx="1">
                  <c:v>62735</c:v>
                </c:pt>
                <c:pt idx="2">
                  <c:v>194333</c:v>
                </c:pt>
                <c:pt idx="3">
                  <c:v>0</c:v>
                </c:pt>
                <c:pt idx="4">
                  <c:v>2252694</c:v>
                </c:pt>
                <c:pt idx="5">
                  <c:v>19773</c:v>
                </c:pt>
                <c:pt idx="6">
                  <c:v>3026612</c:v>
                </c:pt>
                <c:pt idx="7">
                  <c:v>654166</c:v>
                </c:pt>
                <c:pt idx="8">
                  <c:v>65249</c:v>
                </c:pt>
                <c:pt idx="9">
                  <c:v>0</c:v>
                </c:pt>
                <c:pt idx="10">
                  <c:v>0</c:v>
                </c:pt>
                <c:pt idx="11">
                  <c:v>891408</c:v>
                </c:pt>
                <c:pt idx="12">
                  <c:v>0</c:v>
                </c:pt>
                <c:pt idx="13">
                  <c:v>0</c:v>
                </c:pt>
                <c:pt idx="14">
                  <c:v>21257</c:v>
                </c:pt>
                <c:pt idx="15">
                  <c:v>696341</c:v>
                </c:pt>
                <c:pt idx="16">
                  <c:v>137595</c:v>
                </c:pt>
                <c:pt idx="17">
                  <c:v>0</c:v>
                </c:pt>
                <c:pt idx="18">
                  <c:v>216895</c:v>
                </c:pt>
                <c:pt idx="19">
                  <c:v>42639</c:v>
                </c:pt>
                <c:pt idx="20">
                  <c:v>3</c:v>
                </c:pt>
                <c:pt idx="21">
                  <c:v>2739211</c:v>
                </c:pt>
                <c:pt idx="22">
                  <c:v>89610</c:v>
                </c:pt>
                <c:pt idx="23">
                  <c:v>0</c:v>
                </c:pt>
                <c:pt idx="24">
                  <c:v>0</c:v>
                </c:pt>
                <c:pt idx="25">
                  <c:v>365505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C-43D5-B0A4-02B0546F78B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regulares'!$D$7:$D$34</c:f>
              <c:numCache>
                <c:formatCode>#,##0</c:formatCode>
                <c:ptCount val="28"/>
                <c:pt idx="0">
                  <c:v>0</c:v>
                </c:pt>
                <c:pt idx="1">
                  <c:v>58289</c:v>
                </c:pt>
                <c:pt idx="2">
                  <c:v>200994</c:v>
                </c:pt>
                <c:pt idx="3">
                  <c:v>0</c:v>
                </c:pt>
                <c:pt idx="4">
                  <c:v>2070214</c:v>
                </c:pt>
                <c:pt idx="5">
                  <c:v>14538</c:v>
                </c:pt>
                <c:pt idx="6">
                  <c:v>3005656</c:v>
                </c:pt>
                <c:pt idx="7">
                  <c:v>661255</c:v>
                </c:pt>
                <c:pt idx="8">
                  <c:v>50680</c:v>
                </c:pt>
                <c:pt idx="9">
                  <c:v>0</c:v>
                </c:pt>
                <c:pt idx="10">
                  <c:v>0</c:v>
                </c:pt>
                <c:pt idx="11">
                  <c:v>837774</c:v>
                </c:pt>
                <c:pt idx="12">
                  <c:v>0</c:v>
                </c:pt>
                <c:pt idx="13">
                  <c:v>0</c:v>
                </c:pt>
                <c:pt idx="14">
                  <c:v>26359</c:v>
                </c:pt>
                <c:pt idx="15">
                  <c:v>719959</c:v>
                </c:pt>
                <c:pt idx="16">
                  <c:v>130494</c:v>
                </c:pt>
                <c:pt idx="17">
                  <c:v>0</c:v>
                </c:pt>
                <c:pt idx="18">
                  <c:v>228002</c:v>
                </c:pt>
                <c:pt idx="19">
                  <c:v>45394</c:v>
                </c:pt>
                <c:pt idx="20">
                  <c:v>0</c:v>
                </c:pt>
                <c:pt idx="21">
                  <c:v>2631477</c:v>
                </c:pt>
                <c:pt idx="22">
                  <c:v>98595</c:v>
                </c:pt>
                <c:pt idx="23">
                  <c:v>0</c:v>
                </c:pt>
                <c:pt idx="24">
                  <c:v>0</c:v>
                </c:pt>
                <c:pt idx="25">
                  <c:v>361381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C-43D5-B0A4-02B0546F7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5983459"/>
        <c:axId val="51065416"/>
      </c:barChart>
      <c:catAx>
        <c:axId val="4598345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065416"/>
        <c:crosses val="autoZero"/>
        <c:auto val="1"/>
        <c:lblAlgn val="ctr"/>
        <c:lblOffset val="100"/>
        <c:noMultiLvlLbl val="0"/>
      </c:catAx>
      <c:valAx>
        <c:axId val="5106541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98345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crucero'!$E$7:$E$34</c:f>
              <c:numCache>
                <c:formatCode>#,##0</c:formatCode>
                <c:ptCount val="28"/>
                <c:pt idx="0">
                  <c:v>183109</c:v>
                </c:pt>
                <c:pt idx="1">
                  <c:v>97465</c:v>
                </c:pt>
                <c:pt idx="2">
                  <c:v>7306</c:v>
                </c:pt>
                <c:pt idx="3">
                  <c:v>221</c:v>
                </c:pt>
                <c:pt idx="4">
                  <c:v>0</c:v>
                </c:pt>
                <c:pt idx="5">
                  <c:v>210107</c:v>
                </c:pt>
                <c:pt idx="6">
                  <c:v>1059104</c:v>
                </c:pt>
                <c:pt idx="7">
                  <c:v>1691954</c:v>
                </c:pt>
                <c:pt idx="8">
                  <c:v>54647</c:v>
                </c:pt>
                <c:pt idx="9">
                  <c:v>88007</c:v>
                </c:pt>
                <c:pt idx="10">
                  <c:v>1735</c:v>
                </c:pt>
                <c:pt idx="11">
                  <c:v>7211</c:v>
                </c:pt>
                <c:pt idx="12">
                  <c:v>10606</c:v>
                </c:pt>
                <c:pt idx="13">
                  <c:v>23140</c:v>
                </c:pt>
                <c:pt idx="14">
                  <c:v>2015</c:v>
                </c:pt>
                <c:pt idx="15">
                  <c:v>1187066</c:v>
                </c:pt>
                <c:pt idx="16">
                  <c:v>206252</c:v>
                </c:pt>
                <c:pt idx="17">
                  <c:v>0</c:v>
                </c:pt>
                <c:pt idx="18">
                  <c:v>3393</c:v>
                </c:pt>
                <c:pt idx="19">
                  <c:v>21202</c:v>
                </c:pt>
                <c:pt idx="20">
                  <c:v>1084</c:v>
                </c:pt>
                <c:pt idx="21">
                  <c:v>908114</c:v>
                </c:pt>
                <c:pt idx="22">
                  <c:v>19733</c:v>
                </c:pt>
                <c:pt idx="23">
                  <c:v>10527</c:v>
                </c:pt>
                <c:pt idx="24">
                  <c:v>38643</c:v>
                </c:pt>
                <c:pt idx="25">
                  <c:v>312063</c:v>
                </c:pt>
                <c:pt idx="26">
                  <c:v>116759</c:v>
                </c:pt>
                <c:pt idx="27">
                  <c:v>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4-4CA6-AE04-1A99204756F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crucero'!$D$7:$D$34</c:f>
              <c:numCache>
                <c:formatCode>#,##0</c:formatCode>
                <c:ptCount val="28"/>
                <c:pt idx="0">
                  <c:v>168235</c:v>
                </c:pt>
                <c:pt idx="1">
                  <c:v>92103</c:v>
                </c:pt>
                <c:pt idx="2">
                  <c:v>5646</c:v>
                </c:pt>
                <c:pt idx="3">
                  <c:v>0</c:v>
                </c:pt>
                <c:pt idx="4">
                  <c:v>0</c:v>
                </c:pt>
                <c:pt idx="5">
                  <c:v>238287</c:v>
                </c:pt>
                <c:pt idx="6">
                  <c:v>954517</c:v>
                </c:pt>
                <c:pt idx="7">
                  <c:v>1462696</c:v>
                </c:pt>
                <c:pt idx="8">
                  <c:v>54969</c:v>
                </c:pt>
                <c:pt idx="9">
                  <c:v>49748</c:v>
                </c:pt>
                <c:pt idx="10">
                  <c:v>743</c:v>
                </c:pt>
                <c:pt idx="11">
                  <c:v>2564</c:v>
                </c:pt>
                <c:pt idx="12">
                  <c:v>8942</c:v>
                </c:pt>
                <c:pt idx="13">
                  <c:v>21426</c:v>
                </c:pt>
                <c:pt idx="14">
                  <c:v>1044</c:v>
                </c:pt>
                <c:pt idx="15">
                  <c:v>949981</c:v>
                </c:pt>
                <c:pt idx="16">
                  <c:v>164307</c:v>
                </c:pt>
                <c:pt idx="17">
                  <c:v>765</c:v>
                </c:pt>
                <c:pt idx="18">
                  <c:v>2884</c:v>
                </c:pt>
                <c:pt idx="19">
                  <c:v>16949</c:v>
                </c:pt>
                <c:pt idx="20">
                  <c:v>558</c:v>
                </c:pt>
                <c:pt idx="21">
                  <c:v>655301</c:v>
                </c:pt>
                <c:pt idx="22">
                  <c:v>15206</c:v>
                </c:pt>
                <c:pt idx="23">
                  <c:v>11238</c:v>
                </c:pt>
                <c:pt idx="24">
                  <c:v>47493</c:v>
                </c:pt>
                <c:pt idx="25">
                  <c:v>305661</c:v>
                </c:pt>
                <c:pt idx="26">
                  <c:v>67400</c:v>
                </c:pt>
                <c:pt idx="27">
                  <c:v>1681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B4-4CA6-AE04-1A9920475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2431986"/>
        <c:axId val="46037489"/>
      </c:barChart>
      <c:catAx>
        <c:axId val="4243198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037489"/>
        <c:crosses val="autoZero"/>
        <c:auto val="1"/>
        <c:lblAlgn val="ctr"/>
        <c:lblOffset val="100"/>
        <c:noMultiLvlLbl val="0"/>
      </c:catAx>
      <c:valAx>
        <c:axId val="4603748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43198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pasaje'!$E$7:$E$34</c:f>
              <c:numCache>
                <c:formatCode>#,##0</c:formatCode>
                <c:ptCount val="28"/>
                <c:pt idx="0">
                  <c:v>0</c:v>
                </c:pt>
                <c:pt idx="1">
                  <c:v>26548</c:v>
                </c:pt>
                <c:pt idx="2">
                  <c:v>61390</c:v>
                </c:pt>
                <c:pt idx="3">
                  <c:v>0</c:v>
                </c:pt>
                <c:pt idx="4">
                  <c:v>491990</c:v>
                </c:pt>
                <c:pt idx="5">
                  <c:v>12010</c:v>
                </c:pt>
                <c:pt idx="6">
                  <c:v>580583</c:v>
                </c:pt>
                <c:pt idx="7">
                  <c:v>201792</c:v>
                </c:pt>
                <c:pt idx="8">
                  <c:v>30964</c:v>
                </c:pt>
                <c:pt idx="9">
                  <c:v>0</c:v>
                </c:pt>
                <c:pt idx="10">
                  <c:v>0</c:v>
                </c:pt>
                <c:pt idx="11">
                  <c:v>229519</c:v>
                </c:pt>
                <c:pt idx="12">
                  <c:v>0</c:v>
                </c:pt>
                <c:pt idx="13">
                  <c:v>0</c:v>
                </c:pt>
                <c:pt idx="14">
                  <c:v>13068</c:v>
                </c:pt>
                <c:pt idx="15">
                  <c:v>303276</c:v>
                </c:pt>
                <c:pt idx="16">
                  <c:v>30666</c:v>
                </c:pt>
                <c:pt idx="17">
                  <c:v>0</c:v>
                </c:pt>
                <c:pt idx="18">
                  <c:v>54895</c:v>
                </c:pt>
                <c:pt idx="19">
                  <c:v>11710</c:v>
                </c:pt>
                <c:pt idx="20">
                  <c:v>0</c:v>
                </c:pt>
                <c:pt idx="21">
                  <c:v>876791</c:v>
                </c:pt>
                <c:pt idx="22">
                  <c:v>44831</c:v>
                </c:pt>
                <c:pt idx="23">
                  <c:v>0</c:v>
                </c:pt>
                <c:pt idx="24">
                  <c:v>0</c:v>
                </c:pt>
                <c:pt idx="25">
                  <c:v>96835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3-4BE3-8B92-16935B3EE76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pasaje'!$D$7:$D$34</c:f>
              <c:numCache>
                <c:formatCode>#,##0</c:formatCode>
                <c:ptCount val="28"/>
                <c:pt idx="0">
                  <c:v>0</c:v>
                </c:pt>
                <c:pt idx="1">
                  <c:v>20706</c:v>
                </c:pt>
                <c:pt idx="2">
                  <c:v>60432</c:v>
                </c:pt>
                <c:pt idx="3">
                  <c:v>0</c:v>
                </c:pt>
                <c:pt idx="4">
                  <c:v>446763</c:v>
                </c:pt>
                <c:pt idx="5">
                  <c:v>8945</c:v>
                </c:pt>
                <c:pt idx="6">
                  <c:v>553424</c:v>
                </c:pt>
                <c:pt idx="7">
                  <c:v>185831</c:v>
                </c:pt>
                <c:pt idx="8">
                  <c:v>24524</c:v>
                </c:pt>
                <c:pt idx="9">
                  <c:v>0</c:v>
                </c:pt>
                <c:pt idx="10">
                  <c:v>0</c:v>
                </c:pt>
                <c:pt idx="11">
                  <c:v>208316</c:v>
                </c:pt>
                <c:pt idx="12">
                  <c:v>0</c:v>
                </c:pt>
                <c:pt idx="13">
                  <c:v>0</c:v>
                </c:pt>
                <c:pt idx="14">
                  <c:v>15813</c:v>
                </c:pt>
                <c:pt idx="15">
                  <c:v>308601</c:v>
                </c:pt>
                <c:pt idx="16">
                  <c:v>28646</c:v>
                </c:pt>
                <c:pt idx="17">
                  <c:v>0</c:v>
                </c:pt>
                <c:pt idx="18">
                  <c:v>57030</c:v>
                </c:pt>
                <c:pt idx="19">
                  <c:v>14333</c:v>
                </c:pt>
                <c:pt idx="20">
                  <c:v>0</c:v>
                </c:pt>
                <c:pt idx="21">
                  <c:v>835927</c:v>
                </c:pt>
                <c:pt idx="22">
                  <c:v>48211</c:v>
                </c:pt>
                <c:pt idx="23">
                  <c:v>0</c:v>
                </c:pt>
                <c:pt idx="24">
                  <c:v>0</c:v>
                </c:pt>
                <c:pt idx="25">
                  <c:v>92577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3-4BE3-8B92-16935B3EE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9504295"/>
        <c:axId val="60742148"/>
      </c:barChart>
      <c:catAx>
        <c:axId val="950429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742148"/>
        <c:crosses val="autoZero"/>
        <c:auto val="1"/>
        <c:lblAlgn val="ctr"/>
        <c:lblOffset val="100"/>
        <c:noMultiLvlLbl val="0"/>
      </c:catAx>
      <c:valAx>
        <c:axId val="6074214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50429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mercancía'!$E$7:$E$34</c:f>
              <c:numCache>
                <c:formatCode>#,##0</c:formatCode>
                <c:ptCount val="28"/>
                <c:pt idx="0">
                  <c:v>0</c:v>
                </c:pt>
                <c:pt idx="1">
                  <c:v>4513</c:v>
                </c:pt>
                <c:pt idx="2">
                  <c:v>2084</c:v>
                </c:pt>
                <c:pt idx="3">
                  <c:v>0</c:v>
                </c:pt>
                <c:pt idx="4">
                  <c:v>3442</c:v>
                </c:pt>
                <c:pt idx="5">
                  <c:v>22270</c:v>
                </c:pt>
                <c:pt idx="6">
                  <c:v>80079</c:v>
                </c:pt>
                <c:pt idx="7">
                  <c:v>362953</c:v>
                </c:pt>
                <c:pt idx="8">
                  <c:v>11363</c:v>
                </c:pt>
                <c:pt idx="9">
                  <c:v>288</c:v>
                </c:pt>
                <c:pt idx="10">
                  <c:v>59</c:v>
                </c:pt>
                <c:pt idx="11">
                  <c:v>959</c:v>
                </c:pt>
                <c:pt idx="12">
                  <c:v>3251</c:v>
                </c:pt>
                <c:pt idx="13">
                  <c:v>145</c:v>
                </c:pt>
                <c:pt idx="14">
                  <c:v>13618</c:v>
                </c:pt>
                <c:pt idx="15">
                  <c:v>229139</c:v>
                </c:pt>
                <c:pt idx="16">
                  <c:v>76968</c:v>
                </c:pt>
                <c:pt idx="17">
                  <c:v>275</c:v>
                </c:pt>
                <c:pt idx="18">
                  <c:v>1268</c:v>
                </c:pt>
                <c:pt idx="19">
                  <c:v>2146</c:v>
                </c:pt>
                <c:pt idx="20">
                  <c:v>109729</c:v>
                </c:pt>
                <c:pt idx="21">
                  <c:v>45906</c:v>
                </c:pt>
                <c:pt idx="22">
                  <c:v>202087</c:v>
                </c:pt>
                <c:pt idx="23">
                  <c:v>8119</c:v>
                </c:pt>
                <c:pt idx="24">
                  <c:v>127971</c:v>
                </c:pt>
                <c:pt idx="25">
                  <c:v>253300</c:v>
                </c:pt>
                <c:pt idx="26">
                  <c:v>350354</c:v>
                </c:pt>
                <c:pt idx="27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E-4967-B55B-08375064A4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mercancía'!$D$7:$D$34</c:f>
              <c:numCache>
                <c:formatCode>#,##0</c:formatCode>
                <c:ptCount val="28"/>
                <c:pt idx="0">
                  <c:v>0</c:v>
                </c:pt>
                <c:pt idx="1">
                  <c:v>1795</c:v>
                </c:pt>
                <c:pt idx="2">
                  <c:v>2998</c:v>
                </c:pt>
                <c:pt idx="3">
                  <c:v>0</c:v>
                </c:pt>
                <c:pt idx="4">
                  <c:v>2091</c:v>
                </c:pt>
                <c:pt idx="5">
                  <c:v>18911</c:v>
                </c:pt>
                <c:pt idx="6">
                  <c:v>70136</c:v>
                </c:pt>
                <c:pt idx="7">
                  <c:v>388292</c:v>
                </c:pt>
                <c:pt idx="8">
                  <c:v>13927</c:v>
                </c:pt>
                <c:pt idx="9">
                  <c:v>2042</c:v>
                </c:pt>
                <c:pt idx="10">
                  <c:v>249</c:v>
                </c:pt>
                <c:pt idx="11">
                  <c:v>1196</c:v>
                </c:pt>
                <c:pt idx="12">
                  <c:v>0</c:v>
                </c:pt>
                <c:pt idx="13">
                  <c:v>10</c:v>
                </c:pt>
                <c:pt idx="14">
                  <c:v>8854</c:v>
                </c:pt>
                <c:pt idx="15">
                  <c:v>153810</c:v>
                </c:pt>
                <c:pt idx="16">
                  <c:v>52064</c:v>
                </c:pt>
                <c:pt idx="17">
                  <c:v>207</c:v>
                </c:pt>
                <c:pt idx="18">
                  <c:v>11805</c:v>
                </c:pt>
                <c:pt idx="19">
                  <c:v>1563</c:v>
                </c:pt>
                <c:pt idx="20">
                  <c:v>129861</c:v>
                </c:pt>
                <c:pt idx="21">
                  <c:v>41135</c:v>
                </c:pt>
                <c:pt idx="22">
                  <c:v>190903</c:v>
                </c:pt>
                <c:pt idx="23">
                  <c:v>4369</c:v>
                </c:pt>
                <c:pt idx="24">
                  <c:v>119285</c:v>
                </c:pt>
                <c:pt idx="25">
                  <c:v>311356</c:v>
                </c:pt>
                <c:pt idx="26">
                  <c:v>333726</c:v>
                </c:pt>
                <c:pt idx="27">
                  <c:v>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E-4967-B55B-08375064A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8343092"/>
        <c:axId val="31430613"/>
      </c:barChart>
      <c:catAx>
        <c:axId val="4834309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430613"/>
        <c:crosses val="autoZero"/>
        <c:auto val="1"/>
        <c:lblAlgn val="ctr"/>
        <c:lblOffset val="100"/>
        <c:noMultiLvlLbl val="0"/>
      </c:catAx>
      <c:valAx>
        <c:axId val="3143061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34309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total'!$E$7:$E$34</c:f>
              <c:numCache>
                <c:formatCode>#,##0</c:formatCode>
                <c:ptCount val="28"/>
                <c:pt idx="0">
                  <c:v>4046707</c:v>
                </c:pt>
                <c:pt idx="1">
                  <c:v>352736</c:v>
                </c:pt>
                <c:pt idx="2">
                  <c:v>514726</c:v>
                </c:pt>
                <c:pt idx="3">
                  <c:v>914987</c:v>
                </c:pt>
                <c:pt idx="4">
                  <c:v>8682062</c:v>
                </c:pt>
                <c:pt idx="5">
                  <c:v>495687</c:v>
                </c:pt>
                <c:pt idx="6">
                  <c:v>168085</c:v>
                </c:pt>
                <c:pt idx="7">
                  <c:v>9053728</c:v>
                </c:pt>
                <c:pt idx="8">
                  <c:v>10080316</c:v>
                </c:pt>
                <c:pt idx="9">
                  <c:v>11576987</c:v>
                </c:pt>
                <c:pt idx="10">
                  <c:v>6585626</c:v>
                </c:pt>
                <c:pt idx="11">
                  <c:v>207272</c:v>
                </c:pt>
                <c:pt idx="12">
                  <c:v>2352685</c:v>
                </c:pt>
                <c:pt idx="13">
                  <c:v>5994911</c:v>
                </c:pt>
                <c:pt idx="14">
                  <c:v>7415219</c:v>
                </c:pt>
                <c:pt idx="15">
                  <c:v>970991</c:v>
                </c:pt>
                <c:pt idx="16">
                  <c:v>430170</c:v>
                </c:pt>
                <c:pt idx="17">
                  <c:v>795706</c:v>
                </c:pt>
                <c:pt idx="18">
                  <c:v>92</c:v>
                </c:pt>
                <c:pt idx="19">
                  <c:v>667020</c:v>
                </c:pt>
                <c:pt idx="20">
                  <c:v>1129131</c:v>
                </c:pt>
                <c:pt idx="21">
                  <c:v>613159</c:v>
                </c:pt>
                <c:pt idx="22">
                  <c:v>1380105</c:v>
                </c:pt>
                <c:pt idx="23">
                  <c:v>1022605</c:v>
                </c:pt>
                <c:pt idx="24">
                  <c:v>10176505</c:v>
                </c:pt>
                <c:pt idx="25">
                  <c:v>8584342</c:v>
                </c:pt>
                <c:pt idx="26">
                  <c:v>936669</c:v>
                </c:pt>
                <c:pt idx="27">
                  <c:v>416315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39-4478-BA9F-B1930EF896D0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total'!$D$7:$D$34</c:f>
              <c:numCache>
                <c:formatCode>#,##0</c:formatCode>
                <c:ptCount val="28"/>
                <c:pt idx="0">
                  <c:v>4587464</c:v>
                </c:pt>
                <c:pt idx="1">
                  <c:v>464322</c:v>
                </c:pt>
                <c:pt idx="2">
                  <c:v>464846</c:v>
                </c:pt>
                <c:pt idx="3">
                  <c:v>1099529</c:v>
                </c:pt>
                <c:pt idx="4">
                  <c:v>8903341</c:v>
                </c:pt>
                <c:pt idx="5">
                  <c:v>584823</c:v>
                </c:pt>
                <c:pt idx="6">
                  <c:v>279951</c:v>
                </c:pt>
                <c:pt idx="7">
                  <c:v>8497857</c:v>
                </c:pt>
                <c:pt idx="8">
                  <c:v>11883475</c:v>
                </c:pt>
                <c:pt idx="9">
                  <c:v>12434627</c:v>
                </c:pt>
                <c:pt idx="10">
                  <c:v>6171683</c:v>
                </c:pt>
                <c:pt idx="11">
                  <c:v>176429</c:v>
                </c:pt>
                <c:pt idx="12">
                  <c:v>2343431</c:v>
                </c:pt>
                <c:pt idx="13">
                  <c:v>4844839</c:v>
                </c:pt>
                <c:pt idx="14">
                  <c:v>8462419</c:v>
                </c:pt>
                <c:pt idx="15">
                  <c:v>1072506</c:v>
                </c:pt>
                <c:pt idx="16">
                  <c:v>629091</c:v>
                </c:pt>
                <c:pt idx="17">
                  <c:v>810893</c:v>
                </c:pt>
                <c:pt idx="18">
                  <c:v>13</c:v>
                </c:pt>
                <c:pt idx="19">
                  <c:v>711931</c:v>
                </c:pt>
                <c:pt idx="20">
                  <c:v>1058645</c:v>
                </c:pt>
                <c:pt idx="21">
                  <c:v>452188</c:v>
                </c:pt>
                <c:pt idx="22">
                  <c:v>1611324</c:v>
                </c:pt>
                <c:pt idx="23">
                  <c:v>1088528</c:v>
                </c:pt>
                <c:pt idx="24">
                  <c:v>11778760</c:v>
                </c:pt>
                <c:pt idx="25">
                  <c:v>8171854</c:v>
                </c:pt>
                <c:pt idx="26">
                  <c:v>885076</c:v>
                </c:pt>
                <c:pt idx="27">
                  <c:v>384822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39-4478-BA9F-B1930EF896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8868824"/>
        <c:axId val="4803139"/>
      </c:barChart>
      <c:catAx>
        <c:axId val="488688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03139"/>
        <c:crosses val="autoZero"/>
        <c:auto val="1"/>
        <c:lblAlgn val="ctr"/>
        <c:lblOffset val="100"/>
        <c:noMultiLvlLbl val="0"/>
      </c:catAx>
      <c:valAx>
        <c:axId val="480313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86882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GL'!$E$7:$E$34</c:f>
              <c:numCache>
                <c:formatCode>#,##0</c:formatCode>
                <c:ptCount val="28"/>
                <c:pt idx="0">
                  <c:v>2723120</c:v>
                </c:pt>
                <c:pt idx="1">
                  <c:v>2000</c:v>
                </c:pt>
                <c:pt idx="2">
                  <c:v>23432</c:v>
                </c:pt>
                <c:pt idx="3">
                  <c:v>143633</c:v>
                </c:pt>
                <c:pt idx="4">
                  <c:v>5603848</c:v>
                </c:pt>
                <c:pt idx="5">
                  <c:v>28076</c:v>
                </c:pt>
                <c:pt idx="6">
                  <c:v>117665</c:v>
                </c:pt>
                <c:pt idx="7">
                  <c:v>3694152</c:v>
                </c:pt>
                <c:pt idx="8">
                  <c:v>7082365</c:v>
                </c:pt>
                <c:pt idx="9">
                  <c:v>9280383</c:v>
                </c:pt>
                <c:pt idx="10">
                  <c:v>3205479</c:v>
                </c:pt>
                <c:pt idx="11">
                  <c:v>206412</c:v>
                </c:pt>
                <c:pt idx="12">
                  <c:v>1172485</c:v>
                </c:pt>
                <c:pt idx="13">
                  <c:v>537540</c:v>
                </c:pt>
                <c:pt idx="14">
                  <c:v>5896394</c:v>
                </c:pt>
                <c:pt idx="15">
                  <c:v>582787</c:v>
                </c:pt>
                <c:pt idx="16">
                  <c:v>14109</c:v>
                </c:pt>
                <c:pt idx="17">
                  <c:v>0</c:v>
                </c:pt>
                <c:pt idx="18">
                  <c:v>0</c:v>
                </c:pt>
                <c:pt idx="19">
                  <c:v>408133</c:v>
                </c:pt>
                <c:pt idx="20">
                  <c:v>0</c:v>
                </c:pt>
                <c:pt idx="21">
                  <c:v>258127</c:v>
                </c:pt>
                <c:pt idx="22">
                  <c:v>76450</c:v>
                </c:pt>
                <c:pt idx="23">
                  <c:v>206400</c:v>
                </c:pt>
                <c:pt idx="24">
                  <c:v>6643742</c:v>
                </c:pt>
                <c:pt idx="25">
                  <c:v>1489705</c:v>
                </c:pt>
                <c:pt idx="26">
                  <c:v>10632</c:v>
                </c:pt>
                <c:pt idx="27">
                  <c:v>181923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4D-4E27-B09E-5AA36E182CEC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GL'!$D$7:$D$34</c:f>
              <c:numCache>
                <c:formatCode>#,##0</c:formatCode>
                <c:ptCount val="28"/>
                <c:pt idx="0">
                  <c:v>2904636</c:v>
                </c:pt>
                <c:pt idx="1">
                  <c:v>5201</c:v>
                </c:pt>
                <c:pt idx="2">
                  <c:v>38871</c:v>
                </c:pt>
                <c:pt idx="3">
                  <c:v>124332</c:v>
                </c:pt>
                <c:pt idx="4">
                  <c:v>6016769</c:v>
                </c:pt>
                <c:pt idx="5">
                  <c:v>25529</c:v>
                </c:pt>
                <c:pt idx="6">
                  <c:v>221128</c:v>
                </c:pt>
                <c:pt idx="7">
                  <c:v>3053864</c:v>
                </c:pt>
                <c:pt idx="8">
                  <c:v>8875026</c:v>
                </c:pt>
                <c:pt idx="9">
                  <c:v>9545598</c:v>
                </c:pt>
                <c:pt idx="10">
                  <c:v>3002963</c:v>
                </c:pt>
                <c:pt idx="11">
                  <c:v>175125</c:v>
                </c:pt>
                <c:pt idx="12">
                  <c:v>1096005</c:v>
                </c:pt>
                <c:pt idx="13">
                  <c:v>643543</c:v>
                </c:pt>
                <c:pt idx="14">
                  <c:v>6812249</c:v>
                </c:pt>
                <c:pt idx="15">
                  <c:v>738804</c:v>
                </c:pt>
                <c:pt idx="16">
                  <c:v>40205</c:v>
                </c:pt>
                <c:pt idx="17">
                  <c:v>0</c:v>
                </c:pt>
                <c:pt idx="18">
                  <c:v>0</c:v>
                </c:pt>
                <c:pt idx="19">
                  <c:v>496411</c:v>
                </c:pt>
                <c:pt idx="20">
                  <c:v>0</c:v>
                </c:pt>
                <c:pt idx="21">
                  <c:v>224673</c:v>
                </c:pt>
                <c:pt idx="22">
                  <c:v>79411</c:v>
                </c:pt>
                <c:pt idx="23">
                  <c:v>303109</c:v>
                </c:pt>
                <c:pt idx="24">
                  <c:v>7110969</c:v>
                </c:pt>
                <c:pt idx="25">
                  <c:v>1159786</c:v>
                </c:pt>
                <c:pt idx="26">
                  <c:v>15000</c:v>
                </c:pt>
                <c:pt idx="27">
                  <c:v>136278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4D-4E27-B09E-5AA36E182C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4297445"/>
        <c:axId val="23657613"/>
      </c:barChart>
      <c:catAx>
        <c:axId val="3429744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657613"/>
        <c:crosses val="autoZero"/>
        <c:auto val="1"/>
        <c:lblAlgn val="ctr"/>
        <c:lblOffset val="100"/>
        <c:noMultiLvlLbl val="0"/>
      </c:catAx>
      <c:valAx>
        <c:axId val="2365761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29744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GS'!$E$7:$E$34</c:f>
              <c:numCache>
                <c:formatCode>#,##0</c:formatCode>
                <c:ptCount val="28"/>
                <c:pt idx="0">
                  <c:v>1184570</c:v>
                </c:pt>
                <c:pt idx="1">
                  <c:v>250625</c:v>
                </c:pt>
                <c:pt idx="2">
                  <c:v>139399</c:v>
                </c:pt>
                <c:pt idx="3">
                  <c:v>715030</c:v>
                </c:pt>
                <c:pt idx="4">
                  <c:v>101217</c:v>
                </c:pt>
                <c:pt idx="5">
                  <c:v>429744</c:v>
                </c:pt>
                <c:pt idx="6">
                  <c:v>42744</c:v>
                </c:pt>
                <c:pt idx="7">
                  <c:v>1128247</c:v>
                </c:pt>
                <c:pt idx="8">
                  <c:v>1045471</c:v>
                </c:pt>
                <c:pt idx="9">
                  <c:v>2062905</c:v>
                </c:pt>
                <c:pt idx="10">
                  <c:v>3326874</c:v>
                </c:pt>
                <c:pt idx="11">
                  <c:v>0</c:v>
                </c:pt>
                <c:pt idx="12">
                  <c:v>1129496</c:v>
                </c:pt>
                <c:pt idx="13">
                  <c:v>5142329</c:v>
                </c:pt>
                <c:pt idx="14">
                  <c:v>1471425</c:v>
                </c:pt>
                <c:pt idx="15">
                  <c:v>170320</c:v>
                </c:pt>
                <c:pt idx="16">
                  <c:v>322329</c:v>
                </c:pt>
                <c:pt idx="17">
                  <c:v>569721</c:v>
                </c:pt>
                <c:pt idx="18">
                  <c:v>92</c:v>
                </c:pt>
                <c:pt idx="19">
                  <c:v>80390</c:v>
                </c:pt>
                <c:pt idx="20">
                  <c:v>449096</c:v>
                </c:pt>
                <c:pt idx="21">
                  <c:v>76476</c:v>
                </c:pt>
                <c:pt idx="22">
                  <c:v>857155</c:v>
                </c:pt>
                <c:pt idx="23">
                  <c:v>732382</c:v>
                </c:pt>
                <c:pt idx="24">
                  <c:v>2958835</c:v>
                </c:pt>
                <c:pt idx="25">
                  <c:v>906028</c:v>
                </c:pt>
                <c:pt idx="26">
                  <c:v>36485</c:v>
                </c:pt>
                <c:pt idx="27">
                  <c:v>94718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C7-4CC9-902F-D3066C0B37E7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GS'!$D$7:$D$34</c:f>
              <c:numCache>
                <c:formatCode>#,##0</c:formatCode>
                <c:ptCount val="28"/>
                <c:pt idx="0">
                  <c:v>1491535</c:v>
                </c:pt>
                <c:pt idx="1">
                  <c:v>402558</c:v>
                </c:pt>
                <c:pt idx="2">
                  <c:v>134440</c:v>
                </c:pt>
                <c:pt idx="3">
                  <c:v>782675</c:v>
                </c:pt>
                <c:pt idx="4">
                  <c:v>44724</c:v>
                </c:pt>
                <c:pt idx="5">
                  <c:v>537756</c:v>
                </c:pt>
                <c:pt idx="6">
                  <c:v>47656</c:v>
                </c:pt>
                <c:pt idx="7">
                  <c:v>1422742</c:v>
                </c:pt>
                <c:pt idx="8">
                  <c:v>1021931</c:v>
                </c:pt>
                <c:pt idx="9">
                  <c:v>2647098</c:v>
                </c:pt>
                <c:pt idx="10">
                  <c:v>3074860</c:v>
                </c:pt>
                <c:pt idx="11">
                  <c:v>0</c:v>
                </c:pt>
                <c:pt idx="12">
                  <c:v>1197552</c:v>
                </c:pt>
                <c:pt idx="13">
                  <c:v>3774225</c:v>
                </c:pt>
                <c:pt idx="14">
                  <c:v>1529795</c:v>
                </c:pt>
                <c:pt idx="15">
                  <c:v>126710</c:v>
                </c:pt>
                <c:pt idx="16">
                  <c:v>484762</c:v>
                </c:pt>
                <c:pt idx="17">
                  <c:v>627355</c:v>
                </c:pt>
                <c:pt idx="18">
                  <c:v>0</c:v>
                </c:pt>
                <c:pt idx="19">
                  <c:v>70984</c:v>
                </c:pt>
                <c:pt idx="20">
                  <c:v>358111</c:v>
                </c:pt>
                <c:pt idx="21">
                  <c:v>65878</c:v>
                </c:pt>
                <c:pt idx="22">
                  <c:v>1114214</c:v>
                </c:pt>
                <c:pt idx="23">
                  <c:v>671735</c:v>
                </c:pt>
                <c:pt idx="24">
                  <c:v>4147178</c:v>
                </c:pt>
                <c:pt idx="25">
                  <c:v>1102428</c:v>
                </c:pt>
                <c:pt idx="26">
                  <c:v>36084</c:v>
                </c:pt>
                <c:pt idx="27">
                  <c:v>116658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C7-4CC9-902F-D3066C0B37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461222"/>
        <c:axId val="32010232"/>
      </c:barChart>
      <c:catAx>
        <c:axId val="2046122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010232"/>
        <c:crosses val="autoZero"/>
        <c:auto val="1"/>
        <c:lblAlgn val="ctr"/>
        <c:lblOffset val="100"/>
        <c:noMultiLvlLbl val="0"/>
      </c:catAx>
      <c:valAx>
        <c:axId val="3201023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46122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Líquidos!$E$7:$E$34</c:f>
              <c:numCache>
                <c:formatCode>#,##0</c:formatCode>
                <c:ptCount val="28"/>
                <c:pt idx="0">
                  <c:v>4472129</c:v>
                </c:pt>
                <c:pt idx="1">
                  <c:v>27440</c:v>
                </c:pt>
                <c:pt idx="2">
                  <c:v>47666</c:v>
                </c:pt>
                <c:pt idx="3">
                  <c:v>308734</c:v>
                </c:pt>
                <c:pt idx="4">
                  <c:v>13954502</c:v>
                </c:pt>
                <c:pt idx="5">
                  <c:v>447765</c:v>
                </c:pt>
                <c:pt idx="6">
                  <c:v>741343</c:v>
                </c:pt>
                <c:pt idx="7">
                  <c:v>8192006</c:v>
                </c:pt>
                <c:pt idx="8">
                  <c:v>9007424</c:v>
                </c:pt>
                <c:pt idx="9">
                  <c:v>12503217</c:v>
                </c:pt>
                <c:pt idx="10">
                  <c:v>4665476</c:v>
                </c:pt>
                <c:pt idx="11">
                  <c:v>374879</c:v>
                </c:pt>
                <c:pt idx="12">
                  <c:v>1239983</c:v>
                </c:pt>
                <c:pt idx="13">
                  <c:v>781268</c:v>
                </c:pt>
                <c:pt idx="14">
                  <c:v>10610606</c:v>
                </c:pt>
                <c:pt idx="15">
                  <c:v>5352350</c:v>
                </c:pt>
                <c:pt idx="16">
                  <c:v>41814</c:v>
                </c:pt>
                <c:pt idx="17">
                  <c:v>0</c:v>
                </c:pt>
                <c:pt idx="18">
                  <c:v>30482</c:v>
                </c:pt>
                <c:pt idx="19">
                  <c:v>694474</c:v>
                </c:pt>
                <c:pt idx="20">
                  <c:v>0</c:v>
                </c:pt>
                <c:pt idx="21">
                  <c:v>1710384</c:v>
                </c:pt>
                <c:pt idx="22">
                  <c:v>104328</c:v>
                </c:pt>
                <c:pt idx="23">
                  <c:v>223158</c:v>
                </c:pt>
                <c:pt idx="24">
                  <c:v>9173729</c:v>
                </c:pt>
                <c:pt idx="25">
                  <c:v>2031208</c:v>
                </c:pt>
                <c:pt idx="26">
                  <c:v>10655</c:v>
                </c:pt>
                <c:pt idx="27">
                  <c:v>181923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2-4C19-B9CE-87D70C8FD9E3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Líquidos!$D$7:$D$34</c:f>
              <c:numCache>
                <c:formatCode>#,##0</c:formatCode>
                <c:ptCount val="28"/>
                <c:pt idx="0">
                  <c:v>5095787</c:v>
                </c:pt>
                <c:pt idx="1">
                  <c:v>32660</c:v>
                </c:pt>
                <c:pt idx="2">
                  <c:v>88583</c:v>
                </c:pt>
                <c:pt idx="3">
                  <c:v>297990</c:v>
                </c:pt>
                <c:pt idx="4">
                  <c:v>14628047</c:v>
                </c:pt>
                <c:pt idx="5">
                  <c:v>326779</c:v>
                </c:pt>
                <c:pt idx="6">
                  <c:v>766395</c:v>
                </c:pt>
                <c:pt idx="7">
                  <c:v>6751792</c:v>
                </c:pt>
                <c:pt idx="8">
                  <c:v>11743120</c:v>
                </c:pt>
                <c:pt idx="9">
                  <c:v>13477953</c:v>
                </c:pt>
                <c:pt idx="10">
                  <c:v>4384640</c:v>
                </c:pt>
                <c:pt idx="11">
                  <c:v>298404</c:v>
                </c:pt>
                <c:pt idx="12">
                  <c:v>1285927</c:v>
                </c:pt>
                <c:pt idx="13">
                  <c:v>850824</c:v>
                </c:pt>
                <c:pt idx="14">
                  <c:v>12106940</c:v>
                </c:pt>
                <c:pt idx="15">
                  <c:v>4191871</c:v>
                </c:pt>
                <c:pt idx="16">
                  <c:v>70349</c:v>
                </c:pt>
                <c:pt idx="17">
                  <c:v>0</c:v>
                </c:pt>
                <c:pt idx="18">
                  <c:v>31256</c:v>
                </c:pt>
                <c:pt idx="19">
                  <c:v>677032</c:v>
                </c:pt>
                <c:pt idx="20">
                  <c:v>0</c:v>
                </c:pt>
                <c:pt idx="21">
                  <c:v>2015199</c:v>
                </c:pt>
                <c:pt idx="22">
                  <c:v>84542</c:v>
                </c:pt>
                <c:pt idx="23">
                  <c:v>311940</c:v>
                </c:pt>
                <c:pt idx="24">
                  <c:v>10438895</c:v>
                </c:pt>
                <c:pt idx="25">
                  <c:v>1710249</c:v>
                </c:pt>
                <c:pt idx="26">
                  <c:v>15000</c:v>
                </c:pt>
                <c:pt idx="27">
                  <c:v>138468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2-4C19-B9CE-87D70C8FD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5225780"/>
        <c:axId val="24526655"/>
      </c:barChart>
      <c:catAx>
        <c:axId val="5522578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526655"/>
        <c:crosses val="autoZero"/>
        <c:auto val="1"/>
        <c:lblAlgn val="ctr"/>
        <c:lblOffset val="100"/>
        <c:noMultiLvlLbl val="0"/>
      </c:catAx>
      <c:valAx>
        <c:axId val="2452665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22578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MG'!$E$7:$E$34</c:f>
              <c:numCache>
                <c:formatCode>#,##0</c:formatCode>
                <c:ptCount val="28"/>
                <c:pt idx="0">
                  <c:v>139017</c:v>
                </c:pt>
                <c:pt idx="1">
                  <c:v>100111</c:v>
                </c:pt>
                <c:pt idx="2">
                  <c:v>351895</c:v>
                </c:pt>
                <c:pt idx="3">
                  <c:v>56324</c:v>
                </c:pt>
                <c:pt idx="4">
                  <c:v>2976997</c:v>
                </c:pt>
                <c:pt idx="5">
                  <c:v>37867</c:v>
                </c:pt>
                <c:pt idx="6">
                  <c:v>7676</c:v>
                </c:pt>
                <c:pt idx="7">
                  <c:v>4231329</c:v>
                </c:pt>
                <c:pt idx="8">
                  <c:v>1952480</c:v>
                </c:pt>
                <c:pt idx="9">
                  <c:v>233699</c:v>
                </c:pt>
                <c:pt idx="10">
                  <c:v>53273</c:v>
                </c:pt>
                <c:pt idx="11">
                  <c:v>860</c:v>
                </c:pt>
                <c:pt idx="12">
                  <c:v>50704</c:v>
                </c:pt>
                <c:pt idx="13">
                  <c:v>315042</c:v>
                </c:pt>
                <c:pt idx="14">
                  <c:v>47400</c:v>
                </c:pt>
                <c:pt idx="15">
                  <c:v>217884</c:v>
                </c:pt>
                <c:pt idx="16">
                  <c:v>93732</c:v>
                </c:pt>
                <c:pt idx="17">
                  <c:v>225985</c:v>
                </c:pt>
                <c:pt idx="18">
                  <c:v>0</c:v>
                </c:pt>
                <c:pt idx="19">
                  <c:v>178497</c:v>
                </c:pt>
                <c:pt idx="20">
                  <c:v>680035</c:v>
                </c:pt>
                <c:pt idx="21">
                  <c:v>278556</c:v>
                </c:pt>
                <c:pt idx="22">
                  <c:v>446500</c:v>
                </c:pt>
                <c:pt idx="23">
                  <c:v>83823</c:v>
                </c:pt>
                <c:pt idx="24">
                  <c:v>573928</c:v>
                </c:pt>
                <c:pt idx="25">
                  <c:v>6188609</c:v>
                </c:pt>
                <c:pt idx="26">
                  <c:v>889552</c:v>
                </c:pt>
                <c:pt idx="27">
                  <c:v>139674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06-4F5A-A678-3A10FBE29BD9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MG'!$D$7:$D$34</c:f>
              <c:numCache>
                <c:formatCode>#,##0</c:formatCode>
                <c:ptCount val="28"/>
                <c:pt idx="0">
                  <c:v>191293</c:v>
                </c:pt>
                <c:pt idx="1">
                  <c:v>56563</c:v>
                </c:pt>
                <c:pt idx="2">
                  <c:v>291535</c:v>
                </c:pt>
                <c:pt idx="3">
                  <c:v>192522</c:v>
                </c:pt>
                <c:pt idx="4">
                  <c:v>2841848</c:v>
                </c:pt>
                <c:pt idx="5">
                  <c:v>21538</c:v>
                </c:pt>
                <c:pt idx="6">
                  <c:v>11167</c:v>
                </c:pt>
                <c:pt idx="7">
                  <c:v>4021251</c:v>
                </c:pt>
                <c:pt idx="8">
                  <c:v>1986518</c:v>
                </c:pt>
                <c:pt idx="9">
                  <c:v>241931</c:v>
                </c:pt>
                <c:pt idx="10">
                  <c:v>93860</c:v>
                </c:pt>
                <c:pt idx="11">
                  <c:v>1304</c:v>
                </c:pt>
                <c:pt idx="12">
                  <c:v>49874</c:v>
                </c:pt>
                <c:pt idx="13">
                  <c:v>427071</c:v>
                </c:pt>
                <c:pt idx="14">
                  <c:v>120375</c:v>
                </c:pt>
                <c:pt idx="15">
                  <c:v>206992</c:v>
                </c:pt>
                <c:pt idx="16">
                  <c:v>104124</c:v>
                </c:pt>
                <c:pt idx="17">
                  <c:v>183538</c:v>
                </c:pt>
                <c:pt idx="18">
                  <c:v>13</c:v>
                </c:pt>
                <c:pt idx="19">
                  <c:v>144536</c:v>
                </c:pt>
                <c:pt idx="20">
                  <c:v>700534</c:v>
                </c:pt>
                <c:pt idx="21">
                  <c:v>161637</c:v>
                </c:pt>
                <c:pt idx="22">
                  <c:v>417699</c:v>
                </c:pt>
                <c:pt idx="23">
                  <c:v>113684</c:v>
                </c:pt>
                <c:pt idx="24">
                  <c:v>520613</c:v>
                </c:pt>
                <c:pt idx="25">
                  <c:v>5909640</c:v>
                </c:pt>
                <c:pt idx="26">
                  <c:v>833992</c:v>
                </c:pt>
                <c:pt idx="27">
                  <c:v>131886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06-4F5A-A678-3A10FBE29B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051188"/>
        <c:axId val="57655352"/>
      </c:barChart>
      <c:catAx>
        <c:axId val="1905118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655352"/>
        <c:crosses val="autoZero"/>
        <c:auto val="1"/>
        <c:lblAlgn val="ctr"/>
        <c:lblOffset val="100"/>
        <c:noMultiLvlLbl val="0"/>
      </c:catAx>
      <c:valAx>
        <c:axId val="5765535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05118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72500000000000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total'!$E$7:$E$34</c:f>
              <c:numCache>
                <c:formatCode>#,##0</c:formatCode>
                <c:ptCount val="28"/>
                <c:pt idx="0">
                  <c:v>1219259</c:v>
                </c:pt>
                <c:pt idx="1">
                  <c:v>256227</c:v>
                </c:pt>
                <c:pt idx="2">
                  <c:v>1772725</c:v>
                </c:pt>
                <c:pt idx="3">
                  <c:v>1201412</c:v>
                </c:pt>
                <c:pt idx="4">
                  <c:v>4375035</c:v>
                </c:pt>
                <c:pt idx="5">
                  <c:v>416538</c:v>
                </c:pt>
                <c:pt idx="6">
                  <c:v>2665</c:v>
                </c:pt>
                <c:pt idx="7">
                  <c:v>5824166</c:v>
                </c:pt>
                <c:pt idx="8">
                  <c:v>3961825</c:v>
                </c:pt>
                <c:pt idx="9">
                  <c:v>3263981</c:v>
                </c:pt>
                <c:pt idx="10">
                  <c:v>1344050</c:v>
                </c:pt>
                <c:pt idx="11">
                  <c:v>7247</c:v>
                </c:pt>
                <c:pt idx="12">
                  <c:v>801242</c:v>
                </c:pt>
                <c:pt idx="13">
                  <c:v>1767569</c:v>
                </c:pt>
                <c:pt idx="14">
                  <c:v>2754947</c:v>
                </c:pt>
                <c:pt idx="15">
                  <c:v>489721</c:v>
                </c:pt>
                <c:pt idx="16">
                  <c:v>262526</c:v>
                </c:pt>
                <c:pt idx="17">
                  <c:v>305236</c:v>
                </c:pt>
                <c:pt idx="18">
                  <c:v>72</c:v>
                </c:pt>
                <c:pt idx="19">
                  <c:v>348599</c:v>
                </c:pt>
                <c:pt idx="20">
                  <c:v>546198</c:v>
                </c:pt>
                <c:pt idx="21">
                  <c:v>146844</c:v>
                </c:pt>
                <c:pt idx="22">
                  <c:v>1452915</c:v>
                </c:pt>
                <c:pt idx="23">
                  <c:v>347213</c:v>
                </c:pt>
                <c:pt idx="24">
                  <c:v>1697276</c:v>
                </c:pt>
                <c:pt idx="25">
                  <c:v>7622231</c:v>
                </c:pt>
                <c:pt idx="26">
                  <c:v>996233</c:v>
                </c:pt>
                <c:pt idx="27">
                  <c:v>161535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58-4E19-AAF1-BD8863551C6B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total'!$D$7:$D$34</c:f>
              <c:numCache>
                <c:formatCode>#,##0</c:formatCode>
                <c:ptCount val="28"/>
                <c:pt idx="0">
                  <c:v>1434232</c:v>
                </c:pt>
                <c:pt idx="1">
                  <c:v>485065</c:v>
                </c:pt>
                <c:pt idx="2">
                  <c:v>1598096</c:v>
                </c:pt>
                <c:pt idx="3">
                  <c:v>961245</c:v>
                </c:pt>
                <c:pt idx="4">
                  <c:v>4564582</c:v>
                </c:pt>
                <c:pt idx="5">
                  <c:v>332579</c:v>
                </c:pt>
                <c:pt idx="6">
                  <c:v>5625</c:v>
                </c:pt>
                <c:pt idx="7">
                  <c:v>5846144</c:v>
                </c:pt>
                <c:pt idx="8">
                  <c:v>4398616</c:v>
                </c:pt>
                <c:pt idx="9">
                  <c:v>4483383</c:v>
                </c:pt>
                <c:pt idx="10">
                  <c:v>1534391</c:v>
                </c:pt>
                <c:pt idx="11">
                  <c:v>0</c:v>
                </c:pt>
                <c:pt idx="12">
                  <c:v>844142</c:v>
                </c:pt>
                <c:pt idx="13">
                  <c:v>1528315</c:v>
                </c:pt>
                <c:pt idx="14">
                  <c:v>3257739</c:v>
                </c:pt>
                <c:pt idx="15">
                  <c:v>178500</c:v>
                </c:pt>
                <c:pt idx="16">
                  <c:v>271633</c:v>
                </c:pt>
                <c:pt idx="17">
                  <c:v>329362</c:v>
                </c:pt>
                <c:pt idx="18">
                  <c:v>0</c:v>
                </c:pt>
                <c:pt idx="19">
                  <c:v>320970</c:v>
                </c:pt>
                <c:pt idx="20">
                  <c:v>571270</c:v>
                </c:pt>
                <c:pt idx="21">
                  <c:v>153872</c:v>
                </c:pt>
                <c:pt idx="22">
                  <c:v>1259804</c:v>
                </c:pt>
                <c:pt idx="23">
                  <c:v>284031</c:v>
                </c:pt>
                <c:pt idx="24">
                  <c:v>2053848</c:v>
                </c:pt>
                <c:pt idx="25">
                  <c:v>7376809</c:v>
                </c:pt>
                <c:pt idx="26">
                  <c:v>990637</c:v>
                </c:pt>
                <c:pt idx="27">
                  <c:v>171225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58-4E19-AAF1-BD8863551C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277116"/>
        <c:axId val="53140436"/>
      </c:barChart>
      <c:catAx>
        <c:axId val="1027711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140436"/>
        <c:crosses val="autoZero"/>
        <c:auto val="1"/>
        <c:lblAlgn val="ctr"/>
        <c:lblOffset val="100"/>
        <c:noMultiLvlLbl val="0"/>
      </c:catAx>
      <c:valAx>
        <c:axId val="5314043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27711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GL'!$E$7:$E$34</c:f>
              <c:numCache>
                <c:formatCode>#,##0</c:formatCode>
                <c:ptCount val="28"/>
                <c:pt idx="0">
                  <c:v>860034</c:v>
                </c:pt>
                <c:pt idx="1">
                  <c:v>6</c:v>
                </c:pt>
                <c:pt idx="2">
                  <c:v>24234</c:v>
                </c:pt>
                <c:pt idx="3">
                  <c:v>107338</c:v>
                </c:pt>
                <c:pt idx="4">
                  <c:v>1529309</c:v>
                </c:pt>
                <c:pt idx="5">
                  <c:v>4009</c:v>
                </c:pt>
                <c:pt idx="6">
                  <c:v>0</c:v>
                </c:pt>
                <c:pt idx="7">
                  <c:v>202538</c:v>
                </c:pt>
                <c:pt idx="8">
                  <c:v>1272349</c:v>
                </c:pt>
                <c:pt idx="9">
                  <c:v>2107360</c:v>
                </c:pt>
                <c:pt idx="10">
                  <c:v>491281</c:v>
                </c:pt>
                <c:pt idx="11">
                  <c:v>7247</c:v>
                </c:pt>
                <c:pt idx="12">
                  <c:v>50909</c:v>
                </c:pt>
                <c:pt idx="13">
                  <c:v>27921</c:v>
                </c:pt>
                <c:pt idx="14">
                  <c:v>1692671</c:v>
                </c:pt>
                <c:pt idx="15">
                  <c:v>88003</c:v>
                </c:pt>
                <c:pt idx="16">
                  <c:v>15120</c:v>
                </c:pt>
                <c:pt idx="17">
                  <c:v>0</c:v>
                </c:pt>
                <c:pt idx="18">
                  <c:v>0</c:v>
                </c:pt>
                <c:pt idx="19">
                  <c:v>3577</c:v>
                </c:pt>
                <c:pt idx="20">
                  <c:v>0</c:v>
                </c:pt>
                <c:pt idx="21">
                  <c:v>63143</c:v>
                </c:pt>
                <c:pt idx="22">
                  <c:v>7012</c:v>
                </c:pt>
                <c:pt idx="23">
                  <c:v>0</c:v>
                </c:pt>
                <c:pt idx="24">
                  <c:v>1315866</c:v>
                </c:pt>
                <c:pt idx="25">
                  <c:v>119671</c:v>
                </c:pt>
                <c:pt idx="26">
                  <c:v>23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9E-41BA-99B9-1FBE186A1560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GL'!$D$7:$D$34</c:f>
              <c:numCache>
                <c:formatCode>#,##0</c:formatCode>
                <c:ptCount val="28"/>
                <c:pt idx="0">
                  <c:v>1009652</c:v>
                </c:pt>
                <c:pt idx="1">
                  <c:v>3424</c:v>
                </c:pt>
                <c:pt idx="2">
                  <c:v>49712</c:v>
                </c:pt>
                <c:pt idx="3">
                  <c:v>101825</c:v>
                </c:pt>
                <c:pt idx="4">
                  <c:v>2057586</c:v>
                </c:pt>
                <c:pt idx="5">
                  <c:v>3004</c:v>
                </c:pt>
                <c:pt idx="6">
                  <c:v>0</c:v>
                </c:pt>
                <c:pt idx="7">
                  <c:v>234120</c:v>
                </c:pt>
                <c:pt idx="8">
                  <c:v>1875819</c:v>
                </c:pt>
                <c:pt idx="9">
                  <c:v>2725428</c:v>
                </c:pt>
                <c:pt idx="10">
                  <c:v>629839</c:v>
                </c:pt>
                <c:pt idx="11">
                  <c:v>0</c:v>
                </c:pt>
                <c:pt idx="12">
                  <c:v>112967</c:v>
                </c:pt>
                <c:pt idx="13">
                  <c:v>34879</c:v>
                </c:pt>
                <c:pt idx="14">
                  <c:v>2348167</c:v>
                </c:pt>
                <c:pt idx="15">
                  <c:v>57866</c:v>
                </c:pt>
                <c:pt idx="16">
                  <c:v>19659</c:v>
                </c:pt>
                <c:pt idx="17">
                  <c:v>0</c:v>
                </c:pt>
                <c:pt idx="18">
                  <c:v>0</c:v>
                </c:pt>
                <c:pt idx="19">
                  <c:v>3457</c:v>
                </c:pt>
                <c:pt idx="20">
                  <c:v>0</c:v>
                </c:pt>
                <c:pt idx="21">
                  <c:v>102866</c:v>
                </c:pt>
                <c:pt idx="22">
                  <c:v>4852</c:v>
                </c:pt>
                <c:pt idx="23">
                  <c:v>0</c:v>
                </c:pt>
                <c:pt idx="24">
                  <c:v>1578608</c:v>
                </c:pt>
                <c:pt idx="25">
                  <c:v>164275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9E-41BA-99B9-1FBE186A1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770167"/>
        <c:axId val="32512846"/>
      </c:barChart>
      <c:catAx>
        <c:axId val="3877016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512846"/>
        <c:crosses val="autoZero"/>
        <c:auto val="1"/>
        <c:lblAlgn val="ctr"/>
        <c:lblOffset val="100"/>
        <c:noMultiLvlLbl val="0"/>
      </c:catAx>
      <c:valAx>
        <c:axId val="3251284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77016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GS'!$E$7:$E$34</c:f>
              <c:numCache>
                <c:formatCode>#,##0</c:formatCode>
                <c:ptCount val="28"/>
                <c:pt idx="0">
                  <c:v>309426</c:v>
                </c:pt>
                <c:pt idx="1">
                  <c:v>198800</c:v>
                </c:pt>
                <c:pt idx="2">
                  <c:v>1509324</c:v>
                </c:pt>
                <c:pt idx="3">
                  <c:v>486904</c:v>
                </c:pt>
                <c:pt idx="4">
                  <c:v>5140</c:v>
                </c:pt>
                <c:pt idx="5">
                  <c:v>252994</c:v>
                </c:pt>
                <c:pt idx="6">
                  <c:v>53</c:v>
                </c:pt>
                <c:pt idx="7">
                  <c:v>646051</c:v>
                </c:pt>
                <c:pt idx="8">
                  <c:v>1123952</c:v>
                </c:pt>
                <c:pt idx="9">
                  <c:v>988881</c:v>
                </c:pt>
                <c:pt idx="10">
                  <c:v>450052</c:v>
                </c:pt>
                <c:pt idx="11">
                  <c:v>0</c:v>
                </c:pt>
                <c:pt idx="12">
                  <c:v>426997</c:v>
                </c:pt>
                <c:pt idx="13">
                  <c:v>1292330</c:v>
                </c:pt>
                <c:pt idx="14">
                  <c:v>950366</c:v>
                </c:pt>
                <c:pt idx="15">
                  <c:v>5059</c:v>
                </c:pt>
                <c:pt idx="16">
                  <c:v>172418</c:v>
                </c:pt>
                <c:pt idx="17">
                  <c:v>5036</c:v>
                </c:pt>
                <c:pt idx="18">
                  <c:v>72</c:v>
                </c:pt>
                <c:pt idx="19">
                  <c:v>298651</c:v>
                </c:pt>
                <c:pt idx="20">
                  <c:v>52158</c:v>
                </c:pt>
                <c:pt idx="21">
                  <c:v>1981</c:v>
                </c:pt>
                <c:pt idx="22">
                  <c:v>605418</c:v>
                </c:pt>
                <c:pt idx="23">
                  <c:v>216271</c:v>
                </c:pt>
                <c:pt idx="24">
                  <c:v>35808</c:v>
                </c:pt>
                <c:pt idx="25">
                  <c:v>349860</c:v>
                </c:pt>
                <c:pt idx="26">
                  <c:v>0</c:v>
                </c:pt>
                <c:pt idx="27">
                  <c:v>27239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EB-46FD-A316-10FEF2B569CC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GS'!$D$7:$D$34</c:f>
              <c:numCache>
                <c:formatCode>#,##0</c:formatCode>
                <c:ptCount val="28"/>
                <c:pt idx="0">
                  <c:v>359575</c:v>
                </c:pt>
                <c:pt idx="1">
                  <c:v>449272</c:v>
                </c:pt>
                <c:pt idx="2">
                  <c:v>1354447</c:v>
                </c:pt>
                <c:pt idx="3">
                  <c:v>457897</c:v>
                </c:pt>
                <c:pt idx="4">
                  <c:v>0</c:v>
                </c:pt>
                <c:pt idx="5">
                  <c:v>192146</c:v>
                </c:pt>
                <c:pt idx="6">
                  <c:v>23</c:v>
                </c:pt>
                <c:pt idx="7">
                  <c:v>869440</c:v>
                </c:pt>
                <c:pt idx="8">
                  <c:v>927202</c:v>
                </c:pt>
                <c:pt idx="9">
                  <c:v>1569777</c:v>
                </c:pt>
                <c:pt idx="10">
                  <c:v>551455</c:v>
                </c:pt>
                <c:pt idx="11">
                  <c:v>0</c:v>
                </c:pt>
                <c:pt idx="12">
                  <c:v>470877</c:v>
                </c:pt>
                <c:pt idx="13">
                  <c:v>1016436</c:v>
                </c:pt>
                <c:pt idx="14">
                  <c:v>779308</c:v>
                </c:pt>
                <c:pt idx="15">
                  <c:v>6781</c:v>
                </c:pt>
                <c:pt idx="16">
                  <c:v>175390</c:v>
                </c:pt>
                <c:pt idx="17">
                  <c:v>8796</c:v>
                </c:pt>
                <c:pt idx="18">
                  <c:v>0</c:v>
                </c:pt>
                <c:pt idx="19">
                  <c:v>283934</c:v>
                </c:pt>
                <c:pt idx="20">
                  <c:v>39700</c:v>
                </c:pt>
                <c:pt idx="21">
                  <c:v>0</c:v>
                </c:pt>
                <c:pt idx="22">
                  <c:v>472979</c:v>
                </c:pt>
                <c:pt idx="23">
                  <c:v>169918</c:v>
                </c:pt>
                <c:pt idx="24">
                  <c:v>203261</c:v>
                </c:pt>
                <c:pt idx="25">
                  <c:v>303012</c:v>
                </c:pt>
                <c:pt idx="26">
                  <c:v>0</c:v>
                </c:pt>
                <c:pt idx="27">
                  <c:v>44003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EB-46FD-A316-10FEF2B56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5281765"/>
        <c:axId val="60640023"/>
      </c:barChart>
      <c:catAx>
        <c:axId val="6528176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640023"/>
        <c:crosses val="autoZero"/>
        <c:auto val="1"/>
        <c:lblAlgn val="ctr"/>
        <c:lblOffset val="100"/>
        <c:noMultiLvlLbl val="0"/>
      </c:catAx>
      <c:valAx>
        <c:axId val="6064002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28176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MG'!$E$7:$E$34</c:f>
              <c:numCache>
                <c:formatCode>#,##0</c:formatCode>
                <c:ptCount val="28"/>
                <c:pt idx="0">
                  <c:v>49799</c:v>
                </c:pt>
                <c:pt idx="1">
                  <c:v>57421</c:v>
                </c:pt>
                <c:pt idx="2">
                  <c:v>239167</c:v>
                </c:pt>
                <c:pt idx="3">
                  <c:v>607170</c:v>
                </c:pt>
                <c:pt idx="4">
                  <c:v>2840586</c:v>
                </c:pt>
                <c:pt idx="5">
                  <c:v>159535</c:v>
                </c:pt>
                <c:pt idx="6">
                  <c:v>2612</c:v>
                </c:pt>
                <c:pt idx="7">
                  <c:v>4975577</c:v>
                </c:pt>
                <c:pt idx="8">
                  <c:v>1565524</c:v>
                </c:pt>
                <c:pt idx="9">
                  <c:v>167740</c:v>
                </c:pt>
                <c:pt idx="10">
                  <c:v>402717</c:v>
                </c:pt>
                <c:pt idx="11">
                  <c:v>0</c:v>
                </c:pt>
                <c:pt idx="12">
                  <c:v>323336</c:v>
                </c:pt>
                <c:pt idx="13">
                  <c:v>447318</c:v>
                </c:pt>
                <c:pt idx="14">
                  <c:v>111910</c:v>
                </c:pt>
                <c:pt idx="15">
                  <c:v>396659</c:v>
                </c:pt>
                <c:pt idx="16">
                  <c:v>74988</c:v>
                </c:pt>
                <c:pt idx="17">
                  <c:v>300200</c:v>
                </c:pt>
                <c:pt idx="18">
                  <c:v>0</c:v>
                </c:pt>
                <c:pt idx="19">
                  <c:v>46371</c:v>
                </c:pt>
                <c:pt idx="20">
                  <c:v>494040</c:v>
                </c:pt>
                <c:pt idx="21">
                  <c:v>81720</c:v>
                </c:pt>
                <c:pt idx="22">
                  <c:v>840485</c:v>
                </c:pt>
                <c:pt idx="23">
                  <c:v>130942</c:v>
                </c:pt>
                <c:pt idx="24">
                  <c:v>345602</c:v>
                </c:pt>
                <c:pt idx="25">
                  <c:v>7152700</c:v>
                </c:pt>
                <c:pt idx="26">
                  <c:v>996210</c:v>
                </c:pt>
                <c:pt idx="27">
                  <c:v>134296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AD-458E-8560-A00A82445AB2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MG'!$D$7:$D$34</c:f>
              <c:numCache>
                <c:formatCode>#,##0</c:formatCode>
                <c:ptCount val="28"/>
                <c:pt idx="0">
                  <c:v>65005</c:v>
                </c:pt>
                <c:pt idx="1">
                  <c:v>32369</c:v>
                </c:pt>
                <c:pt idx="2">
                  <c:v>193937</c:v>
                </c:pt>
                <c:pt idx="3">
                  <c:v>401523</c:v>
                </c:pt>
                <c:pt idx="4">
                  <c:v>2506996</c:v>
                </c:pt>
                <c:pt idx="5">
                  <c:v>137429</c:v>
                </c:pt>
                <c:pt idx="6">
                  <c:v>5602</c:v>
                </c:pt>
                <c:pt idx="7">
                  <c:v>4742584</c:v>
                </c:pt>
                <c:pt idx="8">
                  <c:v>1595595</c:v>
                </c:pt>
                <c:pt idx="9">
                  <c:v>188178</c:v>
                </c:pt>
                <c:pt idx="10">
                  <c:v>353097</c:v>
                </c:pt>
                <c:pt idx="11">
                  <c:v>0</c:v>
                </c:pt>
                <c:pt idx="12">
                  <c:v>260298</c:v>
                </c:pt>
                <c:pt idx="13">
                  <c:v>477000</c:v>
                </c:pt>
                <c:pt idx="14">
                  <c:v>130264</c:v>
                </c:pt>
                <c:pt idx="15">
                  <c:v>113853</c:v>
                </c:pt>
                <c:pt idx="16">
                  <c:v>76584</c:v>
                </c:pt>
                <c:pt idx="17">
                  <c:v>320566</c:v>
                </c:pt>
                <c:pt idx="18">
                  <c:v>0</c:v>
                </c:pt>
                <c:pt idx="19">
                  <c:v>33579</c:v>
                </c:pt>
                <c:pt idx="20">
                  <c:v>531570</c:v>
                </c:pt>
                <c:pt idx="21">
                  <c:v>51006</c:v>
                </c:pt>
                <c:pt idx="22">
                  <c:v>781973</c:v>
                </c:pt>
                <c:pt idx="23">
                  <c:v>114113</c:v>
                </c:pt>
                <c:pt idx="24">
                  <c:v>271979</c:v>
                </c:pt>
                <c:pt idx="25">
                  <c:v>6909522</c:v>
                </c:pt>
                <c:pt idx="26">
                  <c:v>990637</c:v>
                </c:pt>
                <c:pt idx="27">
                  <c:v>127222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AD-458E-8560-A00A82445A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0145272"/>
        <c:axId val="35980709"/>
      </c:barChart>
      <c:catAx>
        <c:axId val="5014527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980709"/>
        <c:crosses val="autoZero"/>
        <c:auto val="1"/>
        <c:lblAlgn val="ctr"/>
        <c:lblOffset val="100"/>
        <c:noMultiLvlLbl val="0"/>
      </c:catAx>
      <c:valAx>
        <c:axId val="3598070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14527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43087398.836999997</c:v>
              </c:pt>
              <c:pt idx="1">
                <c:v>43953359.091999993</c:v>
              </c:pt>
              <c:pt idx="2">
                <c:v>48130491.751000002</c:v>
              </c:pt>
              <c:pt idx="3">
                <c:v>47588623.952999987</c:v>
              </c:pt>
              <c:pt idx="4">
                <c:v>47746676.803000003</c:v>
              </c:pt>
              <c:pt idx="5">
                <c:v>45304275.362000003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C6E-4536-96DD-9A9A0A00227F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45802248.104000002</c:v>
              </c:pt>
              <c:pt idx="1">
                <c:v>43053947.326000012</c:v>
              </c:pt>
              <c:pt idx="2">
                <c:v>47402194.138999999</c:v>
              </c:pt>
              <c:pt idx="3">
                <c:v>49066162.273000002</c:v>
              </c:pt>
              <c:pt idx="4">
                <c:v>51164383.700000003</c:v>
              </c:pt>
              <c:pt idx="5">
                <c:v>47357704.737999998</c:v>
              </c:pt>
              <c:pt idx="6">
                <c:v>47190661.566</c:v>
              </c:pt>
              <c:pt idx="7">
                <c:v>46226834.435000002</c:v>
              </c:pt>
              <c:pt idx="8">
                <c:v>45256765.763999984</c:v>
              </c:pt>
              <c:pt idx="9">
                <c:v>46096047.084000006</c:v>
              </c:pt>
              <c:pt idx="10">
                <c:v>44621965.461999997</c:v>
              </c:pt>
              <c:pt idx="11">
                <c:v>44518895.811999999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C6E-4536-96DD-9A9A0A002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567936"/>
        <c:axId val="26832204"/>
      </c:lineChart>
      <c:catAx>
        <c:axId val="3956793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832204"/>
        <c:crosses val="autoZero"/>
        <c:auto val="1"/>
        <c:lblAlgn val="ctr"/>
        <c:lblOffset val="100"/>
        <c:noMultiLvlLbl val="0"/>
      </c:catAx>
      <c:valAx>
        <c:axId val="26832204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56793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14040455</c:v>
              </c:pt>
              <c:pt idx="1">
                <c:v>13776859</c:v>
              </c:pt>
              <c:pt idx="2">
                <c:v>15267631</c:v>
              </c:pt>
              <c:pt idx="3">
                <c:v>15680521</c:v>
              </c:pt>
              <c:pt idx="4">
                <c:v>14821241</c:v>
              </c:pt>
              <c:pt idx="5">
                <c:v>13342236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D12-4BF1-B72C-B05C421F5794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15704313</c:v>
              </c:pt>
              <c:pt idx="1">
                <c:v>14195440</c:v>
              </c:pt>
              <c:pt idx="2">
                <c:v>15149848</c:v>
              </c:pt>
              <c:pt idx="3">
                <c:v>15812280</c:v>
              </c:pt>
              <c:pt idx="4">
                <c:v>15980280</c:v>
              </c:pt>
              <c:pt idx="5">
                <c:v>14978481</c:v>
              </c:pt>
              <c:pt idx="6">
                <c:v>14898329</c:v>
              </c:pt>
              <c:pt idx="7">
                <c:v>15252986</c:v>
              </c:pt>
              <c:pt idx="8">
                <c:v>13846393</c:v>
              </c:pt>
              <c:pt idx="9">
                <c:v>13920528</c:v>
              </c:pt>
              <c:pt idx="10">
                <c:v>14422837</c:v>
              </c:pt>
              <c:pt idx="11">
                <c:v>14626282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D12-4BF1-B72C-B05C421F57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409365"/>
        <c:axId val="30146354"/>
      </c:lineChart>
      <c:catAx>
        <c:axId val="2740936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146354"/>
        <c:crosses val="autoZero"/>
        <c:auto val="1"/>
        <c:lblAlgn val="ctr"/>
        <c:lblOffset val="100"/>
        <c:noMultiLvlLbl val="0"/>
      </c:catAx>
      <c:valAx>
        <c:axId val="30146354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409365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6164104</c:v>
              </c:pt>
              <c:pt idx="1">
                <c:v>6811161</c:v>
              </c:pt>
              <c:pt idx="2">
                <c:v>7341607</c:v>
              </c:pt>
              <c:pt idx="3">
                <c:v>6633900</c:v>
              </c:pt>
              <c:pt idx="4">
                <c:v>6511369</c:v>
              </c:pt>
              <c:pt idx="5">
                <c:v>6456970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5CE-48FB-B666-37153266FD01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7525006</c:v>
              </c:pt>
              <c:pt idx="1">
                <c:v>6083667</c:v>
              </c:pt>
              <c:pt idx="2">
                <c:v>6618753</c:v>
              </c:pt>
              <c:pt idx="3">
                <c:v>6989586</c:v>
              </c:pt>
              <c:pt idx="4">
                <c:v>7796176</c:v>
              </c:pt>
              <c:pt idx="5">
                <c:v>6896027</c:v>
              </c:pt>
              <c:pt idx="6">
                <c:v>7253325</c:v>
              </c:pt>
              <c:pt idx="7">
                <c:v>7179789</c:v>
              </c:pt>
              <c:pt idx="8">
                <c:v>7448997</c:v>
              </c:pt>
              <c:pt idx="9">
                <c:v>7099572</c:v>
              </c:pt>
              <c:pt idx="10">
                <c:v>7013469</c:v>
              </c:pt>
              <c:pt idx="11">
                <c:v>6859220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5CE-48FB-B666-37153266F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11121"/>
        <c:axId val="30529789"/>
      </c:lineChart>
      <c:catAx>
        <c:axId val="301112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529789"/>
        <c:crosses val="autoZero"/>
        <c:auto val="1"/>
        <c:lblAlgn val="ctr"/>
        <c:lblOffset val="100"/>
        <c:noMultiLvlLbl val="0"/>
      </c:catAx>
      <c:valAx>
        <c:axId val="30529789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1112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21730026</c:v>
              </c:pt>
              <c:pt idx="1">
                <c:v>22085215</c:v>
              </c:pt>
              <c:pt idx="2">
                <c:v>24283769</c:v>
              </c:pt>
              <c:pt idx="3">
                <c:v>24011717</c:v>
              </c:pt>
              <c:pt idx="4">
                <c:v>25172598</c:v>
              </c:pt>
              <c:pt idx="5">
                <c:v>24265827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2F7-40C2-89B8-157DB09842A6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21203288</c:v>
              </c:pt>
              <c:pt idx="1">
                <c:v>21601259</c:v>
              </c:pt>
              <c:pt idx="2">
                <c:v>24441186</c:v>
              </c:pt>
              <c:pt idx="3">
                <c:v>24783631</c:v>
              </c:pt>
              <c:pt idx="4">
                <c:v>26035637</c:v>
              </c:pt>
              <c:pt idx="5">
                <c:v>24141374</c:v>
              </c:pt>
              <c:pt idx="6">
                <c:v>23713925</c:v>
              </c:pt>
              <c:pt idx="7">
                <c:v>22459861</c:v>
              </c:pt>
              <c:pt idx="8">
                <c:v>22715875</c:v>
              </c:pt>
              <c:pt idx="9">
                <c:v>23689503</c:v>
              </c:pt>
              <c:pt idx="10">
                <c:v>21913756</c:v>
              </c:pt>
              <c:pt idx="11">
                <c:v>21808930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2F7-40C2-89B8-157DB09842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93502"/>
        <c:axId val="35436246"/>
      </c:lineChart>
      <c:catAx>
        <c:axId val="3619350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436246"/>
        <c:crosses val="autoZero"/>
        <c:auto val="1"/>
        <c:lblAlgn val="ctr"/>
        <c:lblOffset val="100"/>
        <c:noMultiLvlLbl val="0"/>
      </c:catAx>
      <c:valAx>
        <c:axId val="35436246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19350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15061584</c:v>
              </c:pt>
              <c:pt idx="1">
                <c:v>14892136</c:v>
              </c:pt>
              <c:pt idx="2">
                <c:v>16084460</c:v>
              </c:pt>
              <c:pt idx="3">
                <c:v>16462435</c:v>
              </c:pt>
              <c:pt idx="4">
                <c:v>16956886</c:v>
              </c:pt>
              <c:pt idx="5">
                <c:v>16456633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94E-4FF5-9491-28416728AAA6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14680986</c:v>
              </c:pt>
              <c:pt idx="1">
                <c:v>14982710</c:v>
              </c:pt>
              <c:pt idx="2">
                <c:v>16973279</c:v>
              </c:pt>
              <c:pt idx="3">
                <c:v>17086572</c:v>
              </c:pt>
              <c:pt idx="4">
                <c:v>17788782</c:v>
              </c:pt>
              <c:pt idx="5">
                <c:v>16928243</c:v>
              </c:pt>
              <c:pt idx="6">
                <c:v>16329235</c:v>
              </c:pt>
              <c:pt idx="7">
                <c:v>16127623</c:v>
              </c:pt>
              <c:pt idx="8">
                <c:v>15738935</c:v>
              </c:pt>
              <c:pt idx="9">
                <c:v>16295812</c:v>
              </c:pt>
              <c:pt idx="10">
                <c:v>14866761</c:v>
              </c:pt>
              <c:pt idx="11">
                <c:v>15190838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94E-4FF5-9491-28416728A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265301"/>
        <c:axId val="35331793"/>
      </c:lineChart>
      <c:catAx>
        <c:axId val="4926530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331793"/>
        <c:crosses val="autoZero"/>
        <c:auto val="1"/>
        <c:lblAlgn val="ctr"/>
        <c:lblOffset val="100"/>
        <c:noMultiLvlLbl val="0"/>
      </c:catAx>
      <c:valAx>
        <c:axId val="35331793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265301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Sólidos!$E$7:$E$34</c:f>
              <c:numCache>
                <c:formatCode>#,##0</c:formatCode>
                <c:ptCount val="28"/>
                <c:pt idx="0">
                  <c:v>1732724</c:v>
                </c:pt>
                <c:pt idx="1">
                  <c:v>623698</c:v>
                </c:pt>
                <c:pt idx="2">
                  <c:v>1993630</c:v>
                </c:pt>
                <c:pt idx="3">
                  <c:v>1287458</c:v>
                </c:pt>
                <c:pt idx="4">
                  <c:v>169725</c:v>
                </c:pt>
                <c:pt idx="5">
                  <c:v>833253</c:v>
                </c:pt>
                <c:pt idx="6">
                  <c:v>178728</c:v>
                </c:pt>
                <c:pt idx="7">
                  <c:v>1824869</c:v>
                </c:pt>
                <c:pt idx="8">
                  <c:v>2219333</c:v>
                </c:pt>
                <c:pt idx="9">
                  <c:v>3179611</c:v>
                </c:pt>
                <c:pt idx="10">
                  <c:v>3891611</c:v>
                </c:pt>
                <c:pt idx="11">
                  <c:v>4000</c:v>
                </c:pt>
                <c:pt idx="12">
                  <c:v>1645220</c:v>
                </c:pt>
                <c:pt idx="13">
                  <c:v>7086907</c:v>
                </c:pt>
                <c:pt idx="14">
                  <c:v>2756423</c:v>
                </c:pt>
                <c:pt idx="15">
                  <c:v>233599</c:v>
                </c:pt>
                <c:pt idx="16">
                  <c:v>501047</c:v>
                </c:pt>
                <c:pt idx="17">
                  <c:v>579514</c:v>
                </c:pt>
                <c:pt idx="18">
                  <c:v>8264</c:v>
                </c:pt>
                <c:pt idx="19">
                  <c:v>391630</c:v>
                </c:pt>
                <c:pt idx="20">
                  <c:v>501254</c:v>
                </c:pt>
                <c:pt idx="21">
                  <c:v>197351</c:v>
                </c:pt>
                <c:pt idx="22">
                  <c:v>1468400</c:v>
                </c:pt>
                <c:pt idx="23">
                  <c:v>1009334</c:v>
                </c:pt>
                <c:pt idx="24">
                  <c:v>4002150</c:v>
                </c:pt>
                <c:pt idx="25">
                  <c:v>1271828</c:v>
                </c:pt>
                <c:pt idx="26">
                  <c:v>147446</c:v>
                </c:pt>
                <c:pt idx="27">
                  <c:v>180104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1-42E3-ACB5-3B07B6FB803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Sólidos!$D$7:$D$34</c:f>
              <c:numCache>
                <c:formatCode>#,##0</c:formatCode>
                <c:ptCount val="28"/>
                <c:pt idx="0">
                  <c:v>2227638</c:v>
                </c:pt>
                <c:pt idx="1">
                  <c:v>977686</c:v>
                </c:pt>
                <c:pt idx="2">
                  <c:v>1806149</c:v>
                </c:pt>
                <c:pt idx="3">
                  <c:v>1312350</c:v>
                </c:pt>
                <c:pt idx="4">
                  <c:v>76935</c:v>
                </c:pt>
                <c:pt idx="5">
                  <c:v>915280</c:v>
                </c:pt>
                <c:pt idx="6">
                  <c:v>185143</c:v>
                </c:pt>
                <c:pt idx="7">
                  <c:v>2335109</c:v>
                </c:pt>
                <c:pt idx="8">
                  <c:v>2004478</c:v>
                </c:pt>
                <c:pt idx="9">
                  <c:v>4426962</c:v>
                </c:pt>
                <c:pt idx="10">
                  <c:v>3731941</c:v>
                </c:pt>
                <c:pt idx="11">
                  <c:v>2726</c:v>
                </c:pt>
                <c:pt idx="12">
                  <c:v>2012143</c:v>
                </c:pt>
                <c:pt idx="13">
                  <c:v>5886192</c:v>
                </c:pt>
                <c:pt idx="14">
                  <c:v>2557997</c:v>
                </c:pt>
                <c:pt idx="15">
                  <c:v>203843</c:v>
                </c:pt>
                <c:pt idx="16">
                  <c:v>722079</c:v>
                </c:pt>
                <c:pt idx="17">
                  <c:v>641489</c:v>
                </c:pt>
                <c:pt idx="18">
                  <c:v>7000</c:v>
                </c:pt>
                <c:pt idx="19">
                  <c:v>396583</c:v>
                </c:pt>
                <c:pt idx="20">
                  <c:v>397811</c:v>
                </c:pt>
                <c:pt idx="21">
                  <c:v>170476</c:v>
                </c:pt>
                <c:pt idx="22">
                  <c:v>1608820</c:v>
                </c:pt>
                <c:pt idx="23">
                  <c:v>915357</c:v>
                </c:pt>
                <c:pt idx="24">
                  <c:v>4646425</c:v>
                </c:pt>
                <c:pt idx="25">
                  <c:v>1425381</c:v>
                </c:pt>
                <c:pt idx="26">
                  <c:v>123559</c:v>
                </c:pt>
                <c:pt idx="27">
                  <c:v>191663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1-42E3-ACB5-3B07B6FB8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6633811"/>
        <c:axId val="34033677"/>
      </c:barChart>
      <c:catAx>
        <c:axId val="4663381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033677"/>
        <c:crosses val="autoZero"/>
        <c:auto val="1"/>
        <c:lblAlgn val="ctr"/>
        <c:lblOffset val="100"/>
        <c:noMultiLvlLbl val="0"/>
      </c:catAx>
      <c:valAx>
        <c:axId val="3403367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63381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1416839.25</c:v>
              </c:pt>
              <c:pt idx="1">
                <c:v>1416598</c:v>
              </c:pt>
              <c:pt idx="2">
                <c:v>1503380</c:v>
              </c:pt>
              <c:pt idx="3">
                <c:v>1566992.75</c:v>
              </c:pt>
              <c:pt idx="4">
                <c:v>1672874.25</c:v>
              </c:pt>
              <c:pt idx="5">
                <c:v>1616632.75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E98-44AF-B9B9-11005B1293F8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1348425.5</c:v>
              </c:pt>
              <c:pt idx="1">
                <c:v>1394121.5</c:v>
              </c:pt>
              <c:pt idx="2">
                <c:v>1558968.25</c:v>
              </c:pt>
              <c:pt idx="3">
                <c:v>1575020</c:v>
              </c:pt>
              <c:pt idx="4">
                <c:v>1679442.25</c:v>
              </c:pt>
              <c:pt idx="5">
                <c:v>1589349.5</c:v>
              </c:pt>
              <c:pt idx="6">
                <c:v>1537545.25</c:v>
              </c:pt>
              <c:pt idx="7">
                <c:v>1542783.75</c:v>
              </c:pt>
              <c:pt idx="8">
                <c:v>1502867.5</c:v>
              </c:pt>
              <c:pt idx="9">
                <c:v>1550963</c:v>
              </c:pt>
              <c:pt idx="10">
                <c:v>1422870.5</c:v>
              </c:pt>
              <c:pt idx="11">
                <c:v>1429860.5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E98-44AF-B9B9-11005B129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646870"/>
        <c:axId val="6740614"/>
      </c:lineChart>
      <c:catAx>
        <c:axId val="1664687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740614"/>
        <c:crosses val="autoZero"/>
        <c:auto val="1"/>
        <c:lblAlgn val="ctr"/>
        <c:lblOffset val="100"/>
        <c:noMultiLvlLbl val="0"/>
      </c:catAx>
      <c:valAx>
        <c:axId val="6740614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46870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-5.9273275426035561E-2</c:v>
              </c:pt>
              <c:pt idx="1">
                <c:v>-2.043118650550579E-2</c:v>
              </c:pt>
              <c:pt idx="2">
                <c:v>-7.9785170838928554E-3</c:v>
              </c:pt>
              <c:pt idx="3">
                <c:v>-1.3838847489492819E-2</c:v>
              </c:pt>
              <c:pt idx="4">
                <c:v>-2.5296680761360931E-2</c:v>
              </c:pt>
              <c:pt idx="5">
                <c:v>-2.831040900844561E-2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9A1-40AB-9060-B8A951D64D44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3.8132099784457862E-2</c:v>
              </c:pt>
              <c:pt idx="1">
                <c:v>2.5838305418782511E-2</c:v>
              </c:pt>
              <c:pt idx="2">
                <c:v>1.6063493503377439E-2</c:v>
              </c:pt>
              <c:pt idx="3">
                <c:v>2.366454969395226E-2</c:v>
              </c:pt>
              <c:pt idx="4">
                <c:v>3.5924640040090113E-2</c:v>
              </c:pt>
              <c:pt idx="5">
                <c:v>3.5601150428502981E-2</c:v>
              </c:pt>
              <c:pt idx="6">
                <c:v>3.2583336418717128E-2</c:v>
              </c:pt>
              <c:pt idx="7">
                <c:v>3.2505402499305891E-2</c:v>
              </c:pt>
              <c:pt idx="8">
                <c:v>3.1926992873863913E-2</c:v>
              </c:pt>
              <c:pt idx="9">
                <c:v>3.0806019343518679E-2</c:v>
              </c:pt>
              <c:pt idx="10">
                <c:v>2.7195375934575109E-2</c:v>
              </c:pt>
              <c:pt idx="11">
                <c:v>2.7013461676145049E-2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9A1-40AB-9060-B8A951D64D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467025"/>
        <c:axId val="13429121"/>
      </c:lineChart>
      <c:catAx>
        <c:axId val="5246702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429121"/>
        <c:crosses val="autoZero"/>
        <c:auto val="1"/>
        <c:lblAlgn val="ctr"/>
        <c:lblOffset val="100"/>
        <c:noMultiLvlLbl val="0"/>
      </c:catAx>
      <c:valAx>
        <c:axId val="1342912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46702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-0.1059491109225854</c:v>
              </c:pt>
              <c:pt idx="1">
                <c:v>-6.9647364645453735E-2</c:v>
              </c:pt>
              <c:pt idx="2">
                <c:v>-4.3610952292341021E-2</c:v>
              </c:pt>
              <c:pt idx="3">
                <c:v>-3.4445451989891678E-2</c:v>
              </c:pt>
              <c:pt idx="4">
                <c:v>-4.2365466530801983E-2</c:v>
              </c:pt>
              <c:pt idx="5">
                <c:v>-5.3274502262791852E-2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EBF-4623-A1F9-A362E1C9704C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6.10695373169583E-2</c:v>
              </c:pt>
              <c:pt idx="1">
                <c:v>1.638590785274063E-2</c:v>
              </c:pt>
              <c:pt idx="2">
                <c:v>1.544529642925241E-2</c:v>
              </c:pt>
              <c:pt idx="3">
                <c:v>1.2242028669912971E-2</c:v>
              </c:pt>
              <c:pt idx="4">
                <c:v>3.3103738176175179E-2</c:v>
              </c:pt>
              <c:pt idx="5">
                <c:v>4.554890216197105E-2</c:v>
              </c:pt>
              <c:pt idx="6">
                <c:v>3.910029365771539E-2</c:v>
              </c:pt>
              <c:pt idx="7">
                <c:v>3.8740542743572748E-2</c:v>
              </c:pt>
              <c:pt idx="8">
                <c:v>3.3682939622981627E-2</c:v>
              </c:pt>
              <c:pt idx="9">
                <c:v>2.641473504999858E-2</c:v>
              </c:pt>
              <c:pt idx="10">
                <c:v>2.358294633352576E-2</c:v>
              </c:pt>
              <c:pt idx="11">
                <c:v>2.307533091799252E-2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EBF-4623-A1F9-A362E1C97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320391"/>
        <c:axId val="50839681"/>
      </c:lineChart>
      <c:catAx>
        <c:axId val="2332039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839681"/>
        <c:crosses val="autoZero"/>
        <c:auto val="1"/>
        <c:lblAlgn val="ctr"/>
        <c:lblOffset val="100"/>
        <c:noMultiLvlLbl val="0"/>
      </c:catAx>
      <c:valAx>
        <c:axId val="5083968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32039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-0.18085061991977139</c:v>
              </c:pt>
              <c:pt idx="1">
                <c:v>-4.6544435302398712E-2</c:v>
              </c:pt>
              <c:pt idx="2">
                <c:v>4.4220159302523756E-3</c:v>
              </c:pt>
              <c:pt idx="3">
                <c:v>-9.7821171552556763E-3</c:v>
              </c:pt>
              <c:pt idx="4">
                <c:v>-4.4298936732067973E-2</c:v>
              </c:pt>
              <c:pt idx="5">
                <c:v>-4.7486071977248967E-2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C49-4A07-82DF-85477B55C71E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-7.8850347392493636E-2</c:v>
              </c:pt>
              <c:pt idx="1">
                <c:v>-0.1068803563691415</c:v>
              </c:pt>
              <c:pt idx="2">
                <c:v>-0.14091989245649519</c:v>
              </c:pt>
              <c:pt idx="3">
                <c:v>-0.12894955689804791</c:v>
              </c:pt>
              <c:pt idx="4">
                <c:v>-9.5284554257235254E-2</c:v>
              </c:pt>
              <c:pt idx="5">
                <c:v>-0.11183731114824851</c:v>
              </c:pt>
              <c:pt idx="6">
                <c:v>-9.8965317033732236E-2</c:v>
              </c:pt>
              <c:pt idx="7">
                <c:v>-9.1965872414617067E-2</c:v>
              </c:pt>
              <c:pt idx="8">
                <c:v>-8.169704788940324E-2</c:v>
              </c:pt>
              <c:pt idx="9">
                <c:v>-7.4688310375760958E-2</c:v>
              </c:pt>
              <c:pt idx="10">
                <c:v>-6.7731382203297996E-2</c:v>
              </c:pt>
              <c:pt idx="11">
                <c:v>-6.3873681836189466E-2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C49-4A07-82DF-85477B55C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296815"/>
        <c:axId val="42016571"/>
      </c:lineChart>
      <c:catAx>
        <c:axId val="6329681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016571"/>
        <c:crosses val="autoZero"/>
        <c:auto val="1"/>
        <c:lblAlgn val="ctr"/>
        <c:lblOffset val="100"/>
        <c:noMultiLvlLbl val="0"/>
      </c:catAx>
      <c:valAx>
        <c:axId val="4201657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29681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2.484227917858783E-2</c:v>
              </c:pt>
              <c:pt idx="1">
                <c:v>2.361183731251737E-2</c:v>
              </c:pt>
              <c:pt idx="2">
                <c:v>1.2688938939813489E-2</c:v>
              </c:pt>
              <c:pt idx="3">
                <c:v>8.8409825368351846E-4</c:v>
              </c:pt>
              <c:pt idx="4">
                <c:v>-6.6207258152650716E-3</c:v>
              </c:pt>
              <c:pt idx="5">
                <c:v>-4.6216141857212678E-3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7AD-437D-B30C-6BAACC7DC304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6.0290945724372109E-2</c:v>
              </c:pt>
              <c:pt idx="1">
                <c:v>7.5250766179228767E-2</c:v>
              </c:pt>
              <c:pt idx="2">
                <c:v>7.2734190579708313E-2</c:v>
              </c:pt>
              <c:pt idx="3">
                <c:v>8.3516595249207848E-2</c:v>
              </c:pt>
              <c:pt idx="4">
                <c:v>8.1741247807232575E-2</c:v>
              </c:pt>
              <c:pt idx="5">
                <c:v>7.9319104041970512E-2</c:v>
              </c:pt>
              <c:pt idx="6">
                <c:v>7.2762222663875109E-2</c:v>
              </c:pt>
              <c:pt idx="7">
                <c:v>7.0907914305724074E-2</c:v>
              </c:pt>
              <c:pt idx="8">
                <c:v>6.9739974318663966E-2</c:v>
              </c:pt>
              <c:pt idx="9">
                <c:v>6.9480740676881148E-2</c:v>
              </c:pt>
              <c:pt idx="10">
                <c:v>6.1715398386098068E-2</c:v>
              </c:pt>
              <c:pt idx="11">
                <c:v>6.0955507015301169E-2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7AD-437D-B30C-6BAACC7DC3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171192"/>
        <c:axId val="51371570"/>
      </c:lineChart>
      <c:catAx>
        <c:axId val="3117119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371570"/>
        <c:crosses val="autoZero"/>
        <c:auto val="1"/>
        <c:lblAlgn val="ctr"/>
        <c:lblOffset val="100"/>
        <c:noMultiLvlLbl val="0"/>
      </c:catAx>
      <c:valAx>
        <c:axId val="5137157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17119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2.5924553023890962E-2</c:v>
              </c:pt>
              <c:pt idx="1">
                <c:v>9.7770689127882893E-3</c:v>
              </c:pt>
              <c:pt idx="2">
                <c:v>-1.283949055443667E-2</c:v>
              </c:pt>
              <c:pt idx="3">
                <c:v>-1.919121043277772E-2</c:v>
              </c:pt>
              <c:pt idx="4">
                <c:v>-2.5208800008646559E-2</c:v>
              </c:pt>
              <c:pt idx="5">
                <c:v>-2.566460097367174E-2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38A-4F07-B3D7-44B19E6B1FE7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6.3526518498685292E-2</c:v>
              </c:pt>
              <c:pt idx="1">
                <c:v>9.4217100740566551E-2</c:v>
              </c:pt>
              <c:pt idx="2">
                <c:v>0.1060968936844577</c:v>
              </c:pt>
              <c:pt idx="3">
                <c:v>0.11138305614339911</c:v>
              </c:pt>
              <c:pt idx="4">
                <c:v>0.1076459056551813</c:v>
              </c:pt>
              <c:pt idx="5">
                <c:v>0.1112022408046376</c:v>
              </c:pt>
              <c:pt idx="6">
                <c:v>0.1016086056269403</c:v>
              </c:pt>
              <c:pt idx="7">
                <c:v>9.9351523560216481E-2</c:v>
              </c:pt>
              <c:pt idx="8">
                <c:v>9.7052015589776941E-2</c:v>
              </c:pt>
              <c:pt idx="9">
                <c:v>9.407283736407912E-2</c:v>
              </c:pt>
              <c:pt idx="10">
                <c:v>8.3692875581897974E-2</c:v>
              </c:pt>
              <c:pt idx="11">
                <c:v>7.986123932034106E-2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38A-4F07-B3D7-44B19E6B1F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497666"/>
        <c:axId val="25679587"/>
      </c:lineChart>
      <c:catAx>
        <c:axId val="5349766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679587"/>
        <c:crosses val="autoZero"/>
        <c:auto val="1"/>
        <c:lblAlgn val="ctr"/>
        <c:lblOffset val="100"/>
        <c:noMultiLvlLbl val="0"/>
      </c:catAx>
      <c:valAx>
        <c:axId val="2567958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49766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5.0736025090003078E-2</c:v>
              </c:pt>
              <c:pt idx="1">
                <c:v>3.3140817641411413E-2</c:v>
              </c:pt>
              <c:pt idx="2">
                <c:v>8.2068754725441728E-3</c:v>
              </c:pt>
              <c:pt idx="3">
                <c:v>4.6412977783125697E-3</c:v>
              </c:pt>
              <c:pt idx="4">
                <c:v>2.7404462228746151E-3</c:v>
              </c:pt>
              <c:pt idx="5">
                <c:v>5.2474886901254791E-3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832-43A7-9516-EBA8DB2013ED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6.0650997242037041E-2</c:v>
              </c:pt>
              <c:pt idx="1">
                <c:v>9.8074159074286404E-2</c:v>
              </c:pt>
              <c:pt idx="2">
                <c:v>0.1112098433494171</c:v>
              </c:pt>
              <c:pt idx="3">
                <c:v>0.12266672296046011</c:v>
              </c:pt>
              <c:pt idx="4">
                <c:v>0.12631715850024669</c:v>
              </c:pt>
              <c:pt idx="5">
                <c:v>0.13025018821638601</c:v>
              </c:pt>
              <c:pt idx="6">
                <c:v>0.1207795517342258</c:v>
              </c:pt>
              <c:pt idx="7">
                <c:v>0.11863774892386079</c:v>
              </c:pt>
              <c:pt idx="8">
                <c:v>0.1193670387107419</c:v>
              </c:pt>
              <c:pt idx="9">
                <c:v>0.1187454795406846</c:v>
              </c:pt>
              <c:pt idx="10">
                <c:v>0.1105826097099529</c:v>
              </c:pt>
              <c:pt idx="11">
                <c:v>0.107325615826835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7832-43A7-9516-EBA8DB2013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703646"/>
        <c:axId val="40785784"/>
      </c:lineChart>
      <c:catAx>
        <c:axId val="1970364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785784"/>
        <c:crosses val="autoZero"/>
        <c:auto val="1"/>
        <c:lblAlgn val="ctr"/>
        <c:lblOffset val="100"/>
        <c:noMultiLvlLbl val="0"/>
      </c:catAx>
      <c:valAx>
        <c:axId val="4078578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70364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8D-4163-B873-AB97CB2ADF2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8D-4163-B873-AB97CB2ADF2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8D-4163-B873-AB97CB2ADF2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8D-4163-B873-AB97CB2ADF2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8D-4163-B873-AB97CB2ADF2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8D-4163-B873-AB97CB2ADF2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8D-4163-B873-AB97CB2ADF2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8D-4163-B873-AB97CB2ADF2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8D-4163-B873-AB97CB2ADF2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8D-4163-B873-AB97CB2ADF2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8D-4163-B873-AB97CB2ADF2B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jul.-24</c:v>
              </c:pt>
              <c:pt idx="1">
                <c:v>ago.-24</c:v>
              </c:pt>
              <c:pt idx="2">
                <c:v>sep.-24</c:v>
              </c:pt>
              <c:pt idx="3">
                <c:v>oct.-24</c:v>
              </c:pt>
              <c:pt idx="4">
                <c:v>nov.-24</c:v>
              </c:pt>
              <c:pt idx="5">
                <c:v>dic.-24</c:v>
              </c:pt>
              <c:pt idx="6">
                <c:v>ene.-25</c:v>
              </c:pt>
              <c:pt idx="7">
                <c:v>feb.-25</c:v>
              </c:pt>
              <c:pt idx="8">
                <c:v>mar.-25</c:v>
              </c:pt>
              <c:pt idx="9">
                <c:v>abr.-25</c:v>
              </c:pt>
              <c:pt idx="10">
                <c:v>may.-25</c:v>
              </c:pt>
              <c:pt idx="11">
                <c:v>jun.-25</c:v>
              </c:pt>
            </c:strLit>
          </c:cat>
          <c:val>
            <c:numLit>
              <c:formatCode>#,##0.00</c:formatCode>
              <c:ptCount val="12"/>
              <c:pt idx="0">
                <c:v>553.53308289799998</c:v>
              </c:pt>
              <c:pt idx="1">
                <c:v>554.96420075399976</c:v>
              </c:pt>
              <c:pt idx="2">
                <c:v>556.15960415100005</c:v>
              </c:pt>
              <c:pt idx="3">
                <c:v>557.09193752099998</c:v>
              </c:pt>
              <c:pt idx="4">
                <c:v>556.67533589199991</c:v>
              </c:pt>
              <c:pt idx="5">
                <c:v>557.75781040299989</c:v>
              </c:pt>
              <c:pt idx="6">
                <c:v>555.0429611359998</c:v>
              </c:pt>
              <c:pt idx="7">
                <c:v>555.94237290199987</c:v>
              </c:pt>
              <c:pt idx="8">
                <c:v>556.67067051399988</c:v>
              </c:pt>
              <c:pt idx="9">
                <c:v>555.1931321940001</c:v>
              </c:pt>
              <c:pt idx="10">
                <c:v>551.77542529699997</c:v>
              </c:pt>
              <c:pt idx="11">
                <c:v>549.72199592099992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938D-4163-B873-AB97CB2ADF2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2341364"/>
        <c:axId val="42563483"/>
      </c:lineChart>
      <c:catAx>
        <c:axId val="2234136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563483"/>
        <c:crosses val="autoZero"/>
        <c:auto val="1"/>
        <c:lblAlgn val="ctr"/>
        <c:lblOffset val="100"/>
        <c:noMultiLvlLbl val="0"/>
      </c:catAx>
      <c:valAx>
        <c:axId val="4256348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34136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441-4EA1-AB82-1D716B199BF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41-4EA1-AB82-1D716B199BF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41-4EA1-AB82-1D716B199BF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41-4EA1-AB82-1D716B199BF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41-4EA1-AB82-1D716B199BF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41-4EA1-AB82-1D716B199BF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41-4EA1-AB82-1D716B199BF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41-4EA1-AB82-1D716B199BF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41-4EA1-AB82-1D716B199BF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41-4EA1-AB82-1D716B199BF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41-4EA1-AB82-1D716B199BFC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jul.-24</c:v>
              </c:pt>
              <c:pt idx="1">
                <c:v>ago.-24</c:v>
              </c:pt>
              <c:pt idx="2">
                <c:v>sep.-24</c:v>
              </c:pt>
              <c:pt idx="3">
                <c:v>oct.-24</c:v>
              </c:pt>
              <c:pt idx="4">
                <c:v>nov.-24</c:v>
              </c:pt>
              <c:pt idx="5">
                <c:v>dic.-24</c:v>
              </c:pt>
              <c:pt idx="6">
                <c:v>ene.-25</c:v>
              </c:pt>
              <c:pt idx="7">
                <c:v>feb.-25</c:v>
              </c:pt>
              <c:pt idx="8">
                <c:v>mar.-25</c:v>
              </c:pt>
              <c:pt idx="9">
                <c:v>abr.-25</c:v>
              </c:pt>
              <c:pt idx="10">
                <c:v>may.-25</c:v>
              </c:pt>
              <c:pt idx="11">
                <c:v>jun.-25</c:v>
              </c:pt>
            </c:strLit>
          </c:cat>
          <c:val>
            <c:numLit>
              <c:formatCode>#,##0.00</c:formatCode>
              <c:ptCount val="12"/>
              <c:pt idx="0">
                <c:v>178.77118400000001</c:v>
              </c:pt>
              <c:pt idx="1">
                <c:v>179.304485</c:v>
              </c:pt>
              <c:pt idx="2">
                <c:v>179.18114800000001</c:v>
              </c:pt>
              <c:pt idx="3">
                <c:v>178.60898</c:v>
              </c:pt>
              <c:pt idx="4">
                <c:v>178.537678</c:v>
              </c:pt>
              <c:pt idx="5">
                <c:v>178.78799699999999</c:v>
              </c:pt>
              <c:pt idx="6">
                <c:v>177.12413900000001</c:v>
              </c:pt>
              <c:pt idx="7">
                <c:v>176.705558</c:v>
              </c:pt>
              <c:pt idx="8">
                <c:v>176.823341</c:v>
              </c:pt>
              <c:pt idx="9">
                <c:v>176.69158200000001</c:v>
              </c:pt>
              <c:pt idx="10">
                <c:v>175.532543</c:v>
              </c:pt>
              <c:pt idx="11">
                <c:v>173.896298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4441-4EA1-AB82-1D716B199BF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5498902"/>
        <c:axId val="13754545"/>
      </c:lineChart>
      <c:catAx>
        <c:axId val="4549890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754545"/>
        <c:crosses val="autoZero"/>
        <c:auto val="1"/>
        <c:lblAlgn val="ctr"/>
        <c:lblOffset val="100"/>
        <c:noMultiLvlLbl val="0"/>
      </c:catAx>
      <c:valAx>
        <c:axId val="1375454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49890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0A-410D-9071-AAFBF907E40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0A-410D-9071-AAFBF907E40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0A-410D-9071-AAFBF907E40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0A-410D-9071-AAFBF907E40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0A-410D-9071-AAFBF907E40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0A-410D-9071-AAFBF907E40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0A-410D-9071-AAFBF907E40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0A-410D-9071-AAFBF907E40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0A-410D-9071-AAFBF907E40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0A-410D-9071-AAFBF907E40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0A-410D-9071-AAFBF907E403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jul.-24</c:v>
              </c:pt>
              <c:pt idx="1">
                <c:v>ago.-24</c:v>
              </c:pt>
              <c:pt idx="2">
                <c:v>sep.-24</c:v>
              </c:pt>
              <c:pt idx="3">
                <c:v>oct.-24</c:v>
              </c:pt>
              <c:pt idx="4">
                <c:v>nov.-24</c:v>
              </c:pt>
              <c:pt idx="5">
                <c:v>dic.-24</c:v>
              </c:pt>
              <c:pt idx="6">
                <c:v>ene.-25</c:v>
              </c:pt>
              <c:pt idx="7">
                <c:v>feb.-25</c:v>
              </c:pt>
              <c:pt idx="8">
                <c:v>mar.-25</c:v>
              </c:pt>
              <c:pt idx="9">
                <c:v>abr.-25</c:v>
              </c:pt>
              <c:pt idx="10">
                <c:v>may.-25</c:v>
              </c:pt>
              <c:pt idx="11">
                <c:v>jun.-25</c:v>
              </c:pt>
            </c:strLit>
          </c:cat>
          <c:val>
            <c:numLit>
              <c:formatCode>#,##0.00</c:formatCode>
              <c:ptCount val="12"/>
              <c:pt idx="0">
                <c:v>85.147390999999999</c:v>
              </c:pt>
              <c:pt idx="1">
                <c:v>84.840806000000001</c:v>
              </c:pt>
              <c:pt idx="2">
                <c:v>84.871956999999995</c:v>
              </c:pt>
              <c:pt idx="3">
                <c:v>84.825072999999989</c:v>
              </c:pt>
              <c:pt idx="4">
                <c:v>84.887242999999998</c:v>
              </c:pt>
              <c:pt idx="5">
                <c:v>84.763587000000001</c:v>
              </c:pt>
              <c:pt idx="6">
                <c:v>83.402684999999991</c:v>
              </c:pt>
              <c:pt idx="7">
                <c:v>84.130178999999998</c:v>
              </c:pt>
              <c:pt idx="8">
                <c:v>84.853032999999996</c:v>
              </c:pt>
              <c:pt idx="9">
                <c:v>84.497346999999991</c:v>
              </c:pt>
              <c:pt idx="10">
                <c:v>83.21253999999999</c:v>
              </c:pt>
              <c:pt idx="11">
                <c:v>82.773482999999999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260A-410D-9071-AAFBF907E40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2106354"/>
        <c:axId val="56270158"/>
      </c:lineChart>
      <c:catAx>
        <c:axId val="3210635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270158"/>
        <c:crosses val="autoZero"/>
        <c:auto val="1"/>
        <c:lblAlgn val="ctr"/>
        <c:lblOffset val="100"/>
        <c:noMultiLvlLbl val="0"/>
      </c:catAx>
      <c:valAx>
        <c:axId val="5627015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10635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general'!$E$7:$E$34</c:f>
              <c:numCache>
                <c:formatCode>#,##0</c:formatCode>
                <c:ptCount val="28"/>
                <c:pt idx="0">
                  <c:v>191703</c:v>
                </c:pt>
                <c:pt idx="1">
                  <c:v>683114</c:v>
                </c:pt>
                <c:pt idx="2">
                  <c:v>889322</c:v>
                </c:pt>
                <c:pt idx="3">
                  <c:v>674524</c:v>
                </c:pt>
                <c:pt idx="4">
                  <c:v>33603359</c:v>
                </c:pt>
                <c:pt idx="5">
                  <c:v>1230275</c:v>
                </c:pt>
                <c:pt idx="6">
                  <c:v>7821924</c:v>
                </c:pt>
                <c:pt idx="7">
                  <c:v>23791241</c:v>
                </c:pt>
                <c:pt idx="8">
                  <c:v>4197243</c:v>
                </c:pt>
                <c:pt idx="9">
                  <c:v>453002</c:v>
                </c:pt>
                <c:pt idx="10">
                  <c:v>630877</c:v>
                </c:pt>
                <c:pt idx="11">
                  <c:v>291049</c:v>
                </c:pt>
                <c:pt idx="12">
                  <c:v>540111</c:v>
                </c:pt>
                <c:pt idx="13">
                  <c:v>845254</c:v>
                </c:pt>
                <c:pt idx="14">
                  <c:v>946197</c:v>
                </c:pt>
                <c:pt idx="15">
                  <c:v>10988674</c:v>
                </c:pt>
                <c:pt idx="16">
                  <c:v>2146637</c:v>
                </c:pt>
                <c:pt idx="17">
                  <c:v>571046</c:v>
                </c:pt>
                <c:pt idx="18">
                  <c:v>228784</c:v>
                </c:pt>
                <c:pt idx="19">
                  <c:v>394441</c:v>
                </c:pt>
                <c:pt idx="20">
                  <c:v>1208177</c:v>
                </c:pt>
                <c:pt idx="21">
                  <c:v>4982238</c:v>
                </c:pt>
                <c:pt idx="22">
                  <c:v>1873402</c:v>
                </c:pt>
                <c:pt idx="23">
                  <c:v>821058</c:v>
                </c:pt>
                <c:pt idx="24">
                  <c:v>1022874</c:v>
                </c:pt>
                <c:pt idx="25">
                  <c:v>37605350</c:v>
                </c:pt>
                <c:pt idx="26">
                  <c:v>2519074</c:v>
                </c:pt>
                <c:pt idx="27">
                  <c:v>398202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2-4C4C-9BEB-C715C2B1A4C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general'!$D$7:$D$34</c:f>
              <c:numCache>
                <c:formatCode>#,##0</c:formatCode>
                <c:ptCount val="28"/>
                <c:pt idx="0">
                  <c:v>256306</c:v>
                </c:pt>
                <c:pt idx="1">
                  <c:v>576121</c:v>
                </c:pt>
                <c:pt idx="2">
                  <c:v>725332</c:v>
                </c:pt>
                <c:pt idx="3">
                  <c:v>627865</c:v>
                </c:pt>
                <c:pt idx="4">
                  <c:v>35129052</c:v>
                </c:pt>
                <c:pt idx="5">
                  <c:v>1139594</c:v>
                </c:pt>
                <c:pt idx="6">
                  <c:v>7486458</c:v>
                </c:pt>
                <c:pt idx="7">
                  <c:v>25896851</c:v>
                </c:pt>
                <c:pt idx="8">
                  <c:v>4273820</c:v>
                </c:pt>
                <c:pt idx="9">
                  <c:v>539793</c:v>
                </c:pt>
                <c:pt idx="10">
                  <c:v>550691</c:v>
                </c:pt>
                <c:pt idx="11">
                  <c:v>286926</c:v>
                </c:pt>
                <c:pt idx="12">
                  <c:v>351111</c:v>
                </c:pt>
                <c:pt idx="13">
                  <c:v>998487</c:v>
                </c:pt>
                <c:pt idx="14">
                  <c:v>937662</c:v>
                </c:pt>
                <c:pt idx="15">
                  <c:v>9944282</c:v>
                </c:pt>
                <c:pt idx="16">
                  <c:v>1424902</c:v>
                </c:pt>
                <c:pt idx="17">
                  <c:v>573147</c:v>
                </c:pt>
                <c:pt idx="18">
                  <c:v>219608</c:v>
                </c:pt>
                <c:pt idx="19">
                  <c:v>308360</c:v>
                </c:pt>
                <c:pt idx="20">
                  <c:v>1279244</c:v>
                </c:pt>
                <c:pt idx="21">
                  <c:v>4360941</c:v>
                </c:pt>
                <c:pt idx="22">
                  <c:v>1850859</c:v>
                </c:pt>
                <c:pt idx="23">
                  <c:v>847766</c:v>
                </c:pt>
                <c:pt idx="24">
                  <c:v>838969</c:v>
                </c:pt>
                <c:pt idx="25">
                  <c:v>37921517</c:v>
                </c:pt>
                <c:pt idx="26">
                  <c:v>2483883</c:v>
                </c:pt>
                <c:pt idx="27">
                  <c:v>376828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2-4C4C-9BEB-C715C2B1A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9119004"/>
        <c:axId val="27570802"/>
      </c:barChart>
      <c:catAx>
        <c:axId val="2911900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570802"/>
        <c:crosses val="autoZero"/>
        <c:auto val="1"/>
        <c:lblAlgn val="ctr"/>
        <c:lblOffset val="100"/>
        <c:noMultiLvlLbl val="0"/>
      </c:catAx>
      <c:valAx>
        <c:axId val="2757080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11900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1A3-4978-94C4-F575FFC7D4A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A3-4978-94C4-F575FFC7D4A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A3-4978-94C4-F575FFC7D4A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A3-4978-94C4-F575FFC7D4A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A3-4978-94C4-F575FFC7D4A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A3-4978-94C4-F575FFC7D4A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A3-4978-94C4-F575FFC7D4A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1A3-4978-94C4-F575FFC7D4A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1A3-4978-94C4-F575FFC7D4A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1A3-4978-94C4-F575FFC7D4A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1A3-4978-94C4-F575FFC7D4A9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jul.-24</c:v>
              </c:pt>
              <c:pt idx="1">
                <c:v>ago.-24</c:v>
              </c:pt>
              <c:pt idx="2">
                <c:v>sep.-24</c:v>
              </c:pt>
              <c:pt idx="3">
                <c:v>oct.-24</c:v>
              </c:pt>
              <c:pt idx="4">
                <c:v>nov.-24</c:v>
              </c:pt>
              <c:pt idx="5">
                <c:v>dic.-24</c:v>
              </c:pt>
              <c:pt idx="6">
                <c:v>ene.-25</c:v>
              </c:pt>
              <c:pt idx="7">
                <c:v>feb.-25</c:v>
              </c:pt>
              <c:pt idx="8">
                <c:v>mar.-25</c:v>
              </c:pt>
              <c:pt idx="9">
                <c:v>abr.-25</c:v>
              </c:pt>
              <c:pt idx="10">
                <c:v>may.-25</c:v>
              </c:pt>
              <c:pt idx="11">
                <c:v>jun.-25</c:v>
              </c:pt>
            </c:strLit>
          </c:cat>
          <c:val>
            <c:numLit>
              <c:formatCode>#,##0.00</c:formatCode>
              <c:ptCount val="12"/>
              <c:pt idx="0">
                <c:v>273.760852</c:v>
              </c:pt>
              <c:pt idx="1">
                <c:v>274.98017499999997</c:v>
              </c:pt>
              <c:pt idx="2">
                <c:v>276.26904500000001</c:v>
              </c:pt>
              <c:pt idx="3">
                <c:v>277.760244</c:v>
              </c:pt>
              <c:pt idx="4">
                <c:v>277.42839700000002</c:v>
              </c:pt>
              <c:pt idx="5">
                <c:v>278.50822499999998</c:v>
              </c:pt>
              <c:pt idx="6">
                <c:v>279.034963</c:v>
              </c:pt>
              <c:pt idx="7">
                <c:v>279.51891899999998</c:v>
              </c:pt>
              <c:pt idx="8">
                <c:v>279.36150199999997</c:v>
              </c:pt>
              <c:pt idx="9">
                <c:v>278.58958799999999</c:v>
              </c:pt>
              <c:pt idx="10">
                <c:v>277.72654899999998</c:v>
              </c:pt>
              <c:pt idx="11">
                <c:v>277.85100199999999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D1A3-4978-94C4-F575FFC7D4A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7142461"/>
        <c:axId val="37893344"/>
      </c:lineChart>
      <c:catAx>
        <c:axId val="5714246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893344"/>
        <c:crosses val="autoZero"/>
        <c:auto val="1"/>
        <c:lblAlgn val="ctr"/>
        <c:lblOffset val="100"/>
        <c:noMultiLvlLbl val="0"/>
      </c:catAx>
      <c:valAx>
        <c:axId val="3789334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14246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6B-4543-B8AF-940DE30411C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6B-4543-B8AF-940DE30411C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6B-4543-B8AF-940DE30411C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6B-4543-B8AF-940DE30411C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6B-4543-B8AF-940DE30411C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6B-4543-B8AF-940DE30411C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6B-4543-B8AF-940DE30411C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6B-4543-B8AF-940DE30411C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6B-4543-B8AF-940DE30411C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6B-4543-B8AF-940DE30411C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6B-4543-B8AF-940DE30411C5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jul.-24</c:v>
              </c:pt>
              <c:pt idx="1">
                <c:v>ago.-24</c:v>
              </c:pt>
              <c:pt idx="2">
                <c:v>sep.-24</c:v>
              </c:pt>
              <c:pt idx="3">
                <c:v>oct.-24</c:v>
              </c:pt>
              <c:pt idx="4">
                <c:v>nov.-24</c:v>
              </c:pt>
              <c:pt idx="5">
                <c:v>dic.-24</c:v>
              </c:pt>
              <c:pt idx="6">
                <c:v>ene.-25</c:v>
              </c:pt>
              <c:pt idx="7">
                <c:v>feb.-25</c:v>
              </c:pt>
              <c:pt idx="8">
                <c:v>mar.-25</c:v>
              </c:pt>
              <c:pt idx="9">
                <c:v>abr.-25</c:v>
              </c:pt>
              <c:pt idx="10">
                <c:v>may.-25</c:v>
              </c:pt>
              <c:pt idx="11">
                <c:v>jun.-25</c:v>
              </c:pt>
            </c:strLit>
          </c:cat>
          <c:val>
            <c:numLit>
              <c:formatCode>#,##0.00</c:formatCode>
              <c:ptCount val="12"/>
              <c:pt idx="0">
                <c:v>189.30317299999999</c:v>
              </c:pt>
              <c:pt idx="1">
                <c:v>190.546772</c:v>
              </c:pt>
              <c:pt idx="2">
                <c:v>191.68956</c:v>
              </c:pt>
              <c:pt idx="3">
                <c:v>192.72677100000001</c:v>
              </c:pt>
              <c:pt idx="4">
                <c:v>192.44849199999999</c:v>
              </c:pt>
              <c:pt idx="5">
                <c:v>192.98977600000001</c:v>
              </c:pt>
              <c:pt idx="6">
                <c:v>193.370374</c:v>
              </c:pt>
              <c:pt idx="7">
                <c:v>193.27979999999999</c:v>
              </c:pt>
              <c:pt idx="8">
                <c:v>192.39098100000001</c:v>
              </c:pt>
              <c:pt idx="9">
                <c:v>191.76684399999999</c:v>
              </c:pt>
              <c:pt idx="10">
                <c:v>190.93494799999999</c:v>
              </c:pt>
              <c:pt idx="11">
                <c:v>190.46333799999999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656B-4543-B8AF-940DE30411C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0604216"/>
        <c:axId val="7714459"/>
      </c:lineChart>
      <c:catAx>
        <c:axId val="3060421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714459"/>
        <c:crosses val="autoZero"/>
        <c:auto val="1"/>
        <c:lblAlgn val="ctr"/>
        <c:lblOffset val="100"/>
        <c:noMultiLvlLbl val="0"/>
      </c:catAx>
      <c:valAx>
        <c:axId val="771445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60421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44-4A31-BA83-EBD1ED3C9B1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44-4A31-BA83-EBD1ED3C9B1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44-4A31-BA83-EBD1ED3C9B1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44-4A31-BA83-EBD1ED3C9B1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44-4A31-BA83-EBD1ED3C9B1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44-4A31-BA83-EBD1ED3C9B1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44-4A31-BA83-EBD1ED3C9B1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44-4A31-BA83-EBD1ED3C9B1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44-4A31-BA83-EBD1ED3C9B1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44-4A31-BA83-EBD1ED3C9B1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44-4A31-BA83-EBD1ED3C9B16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jul.-24</c:v>
              </c:pt>
              <c:pt idx="1">
                <c:v>ago.-24</c:v>
              </c:pt>
              <c:pt idx="2">
                <c:v>sep.-24</c:v>
              </c:pt>
              <c:pt idx="3">
                <c:v>oct.-24</c:v>
              </c:pt>
              <c:pt idx="4">
                <c:v>nov.-24</c:v>
              </c:pt>
              <c:pt idx="5">
                <c:v>dic.-24</c:v>
              </c:pt>
              <c:pt idx="6">
                <c:v>ene.-25</c:v>
              </c:pt>
              <c:pt idx="7">
                <c:v>feb.-25</c:v>
              </c:pt>
              <c:pt idx="8">
                <c:v>mar.-25</c:v>
              </c:pt>
              <c:pt idx="9">
                <c:v>abr.-25</c:v>
              </c:pt>
              <c:pt idx="10">
                <c:v>may.-25</c:v>
              </c:pt>
              <c:pt idx="11">
                <c:v>jun.-25</c:v>
              </c:pt>
            </c:strLit>
          </c:cat>
          <c:val>
            <c:numLit>
              <c:formatCode>#,##0.00</c:formatCode>
              <c:ptCount val="12"/>
              <c:pt idx="0">
                <c:v>17.526011499999999</c:v>
              </c:pt>
              <c:pt idx="1">
                <c:v>17.6713825</c:v>
              </c:pt>
              <c:pt idx="2">
                <c:v>17.83876575</c:v>
              </c:pt>
              <c:pt idx="3">
                <c:v>17.9965735</c:v>
              </c:pt>
              <c:pt idx="4">
                <c:v>18.037866000000001</c:v>
              </c:pt>
              <c:pt idx="5">
                <c:v>18.132217499999999</c:v>
              </c:pt>
              <c:pt idx="6">
                <c:v>18.200631250000001</c:v>
              </c:pt>
              <c:pt idx="7">
                <c:v>18.22310775</c:v>
              </c:pt>
              <c:pt idx="8">
                <c:v>18.167519500000001</c:v>
              </c:pt>
              <c:pt idx="9">
                <c:v>18.15949225</c:v>
              </c:pt>
              <c:pt idx="10">
                <c:v>18.152924250000002</c:v>
              </c:pt>
              <c:pt idx="11">
                <c:v>18.180207500000002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AF44-4A31-BA83-EBD1ED3C9B1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1850807"/>
        <c:axId val="64891690"/>
      </c:lineChart>
      <c:catAx>
        <c:axId val="6185080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891690"/>
        <c:crosses val="autoZero"/>
        <c:auto val="1"/>
        <c:lblAlgn val="ctr"/>
        <c:lblOffset val="100"/>
        <c:noMultiLvlLbl val="0"/>
      </c:catAx>
      <c:valAx>
        <c:axId val="6489169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85080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48-457D-8FE2-C46FDA3ED62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48-457D-8FE2-C46FDA3ED62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48-457D-8FE2-C46FDA3ED62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48-457D-8FE2-C46FDA3ED62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48-457D-8FE2-C46FDA3ED62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48-457D-8FE2-C46FDA3ED62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48-457D-8FE2-C46FDA3ED62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48-457D-8FE2-C46FDA3ED62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48-457D-8FE2-C46FDA3ED62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48-457D-8FE2-C46FDA3ED62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48-457D-8FE2-C46FDA3ED624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jul.-24</c:v>
              </c:pt>
              <c:pt idx="1">
                <c:v>ago.-24</c:v>
              </c:pt>
              <c:pt idx="2">
                <c:v>sep.-24</c:v>
              </c:pt>
              <c:pt idx="3">
                <c:v>oct.-24</c:v>
              </c:pt>
              <c:pt idx="4">
                <c:v>nov.-24</c:v>
              </c:pt>
              <c:pt idx="5">
                <c:v>dic.-24</c:v>
              </c:pt>
              <c:pt idx="6">
                <c:v>ene.-25</c:v>
              </c:pt>
              <c:pt idx="7">
                <c:v>feb.-25</c:v>
              </c:pt>
              <c:pt idx="8">
                <c:v>mar.-25</c:v>
              </c:pt>
              <c:pt idx="9">
                <c:v>abr.-25</c:v>
              </c:pt>
              <c:pt idx="10">
                <c:v>may.-25</c:v>
              </c:pt>
              <c:pt idx="11">
                <c:v>jun.-25</c:v>
              </c:pt>
            </c:strLit>
          </c:cat>
          <c:val>
            <c:numLit>
              <c:formatCode>0.00%</c:formatCode>
              <c:ptCount val="12"/>
              <c:pt idx="0">
                <c:v>8.6532660051428407E-3</c:v>
              </c:pt>
              <c:pt idx="1">
                <c:v>1.6500834495284729E-2</c:v>
              </c:pt>
              <c:pt idx="2">
                <c:v>1.949623536877754E-2</c:v>
              </c:pt>
              <c:pt idx="3">
                <c:v>2.4294353117627909E-2</c:v>
              </c:pt>
              <c:pt idx="4">
                <c:v>1.9760644378641449E-2</c:v>
              </c:pt>
              <c:pt idx="5">
                <c:v>2.7013461676145559E-2</c:v>
              </c:pt>
              <c:pt idx="6">
                <c:v>1.885830777850447E-2</c:v>
              </c:pt>
              <c:pt idx="7">
                <c:v>1.946941089473193E-2</c:v>
              </c:pt>
              <c:pt idx="8">
                <c:v>2.0961987409025919E-2</c:v>
              </c:pt>
              <c:pt idx="9">
                <c:v>1.428965474675583E-2</c:v>
              </c:pt>
              <c:pt idx="10">
                <c:v>8.8360739282502068E-4</c:v>
              </c:pt>
              <c:pt idx="11">
                <c:v>-5.6490081091450043E-3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1748-457D-8FE2-C46FDA3ED62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2813791"/>
        <c:axId val="40130115"/>
      </c:lineChart>
      <c:catAx>
        <c:axId val="5281379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130115"/>
        <c:crosses val="autoZero"/>
        <c:auto val="1"/>
        <c:lblAlgn val="ctr"/>
        <c:lblOffset val="100"/>
        <c:noMultiLvlLbl val="0"/>
      </c:catAx>
      <c:valAx>
        <c:axId val="4013011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81379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BF-41C3-A6D6-554EDA9552E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BF-41C3-A6D6-554EDA9552E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BF-41C3-A6D6-554EDA9552E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BF-41C3-A6D6-554EDA9552E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BF-41C3-A6D6-554EDA9552E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BF-41C3-A6D6-554EDA9552E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BF-41C3-A6D6-554EDA9552E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BF-41C3-A6D6-554EDA9552E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BF-41C3-A6D6-554EDA9552E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BF-41C3-A6D6-554EDA9552E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BF-41C3-A6D6-554EDA9552E9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jul.-24</c:v>
              </c:pt>
              <c:pt idx="1">
                <c:v>ago.-24</c:v>
              </c:pt>
              <c:pt idx="2">
                <c:v>sep.-24</c:v>
              </c:pt>
              <c:pt idx="3">
                <c:v>oct.-24</c:v>
              </c:pt>
              <c:pt idx="4">
                <c:v>nov.-24</c:v>
              </c:pt>
              <c:pt idx="5">
                <c:v>dic.-24</c:v>
              </c:pt>
              <c:pt idx="6">
                <c:v>ene.-25</c:v>
              </c:pt>
              <c:pt idx="7">
                <c:v>feb.-25</c:v>
              </c:pt>
              <c:pt idx="8">
                <c:v>mar.-25</c:v>
              </c:pt>
              <c:pt idx="9">
                <c:v>abr.-25</c:v>
              </c:pt>
              <c:pt idx="10">
                <c:v>may.-25</c:v>
              </c:pt>
              <c:pt idx="11">
                <c:v>jun.-25</c:v>
              </c:pt>
            </c:strLit>
          </c:cat>
          <c:val>
            <c:numLit>
              <c:formatCode>0.00%</c:formatCode>
              <c:ptCount val="12"/>
              <c:pt idx="0">
                <c:v>1.0811289341053959E-2</c:v>
              </c:pt>
              <c:pt idx="1">
                <c:v>1.9206978127012501E-2</c:v>
              </c:pt>
              <c:pt idx="2">
                <c:v>1.4726981860435801E-2</c:v>
              </c:pt>
              <c:pt idx="3">
                <c:v>1.238626899594039E-2</c:v>
              </c:pt>
              <c:pt idx="4">
                <c:v>1.1148513256508379E-2</c:v>
              </c:pt>
              <c:pt idx="5">
                <c:v>2.3075330917992451E-2</c:v>
              </c:pt>
              <c:pt idx="6">
                <c:v>8.3390112749728712E-3</c:v>
              </c:pt>
              <c:pt idx="7">
                <c:v>8.3775736280363236E-3</c:v>
              </c:pt>
              <c:pt idx="8">
                <c:v>7.8810855940718606E-3</c:v>
              </c:pt>
              <c:pt idx="9">
                <c:v>6.8382962711719423E-3</c:v>
              </c:pt>
              <c:pt idx="10">
                <c:v>-9.5090214177804243E-3</c:v>
              </c:pt>
              <c:pt idx="11">
                <c:v>-2.7183973021038751E-2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2ABF-41C3-A6D6-554EDA9552E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6162746"/>
        <c:axId val="29564198"/>
      </c:lineChart>
      <c:catAx>
        <c:axId val="5616274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564198"/>
        <c:crosses val="autoZero"/>
        <c:auto val="1"/>
        <c:lblAlgn val="ctr"/>
        <c:lblOffset val="100"/>
        <c:noMultiLvlLbl val="0"/>
      </c:catAx>
      <c:valAx>
        <c:axId val="2956419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16274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21E-47EF-82A1-FAF420AED1A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1E-47EF-82A1-FAF420AED1A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1E-47EF-82A1-FAF420AED1A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1E-47EF-82A1-FAF420AED1A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1E-47EF-82A1-FAF420AED1A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1E-47EF-82A1-FAF420AED1A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1E-47EF-82A1-FAF420AED1A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1E-47EF-82A1-FAF420AED1A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21E-47EF-82A1-FAF420AED1A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1E-47EF-82A1-FAF420AED1A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1E-47EF-82A1-FAF420AED1A2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jul.-24</c:v>
              </c:pt>
              <c:pt idx="1">
                <c:v>ago.-24</c:v>
              </c:pt>
              <c:pt idx="2">
                <c:v>sep.-24</c:v>
              </c:pt>
              <c:pt idx="3">
                <c:v>oct.-24</c:v>
              </c:pt>
              <c:pt idx="4">
                <c:v>nov.-24</c:v>
              </c:pt>
              <c:pt idx="5">
                <c:v>dic.-24</c:v>
              </c:pt>
              <c:pt idx="6">
                <c:v>ene.-25</c:v>
              </c:pt>
              <c:pt idx="7">
                <c:v>feb.-25</c:v>
              </c:pt>
              <c:pt idx="8">
                <c:v>mar.-25</c:v>
              </c:pt>
              <c:pt idx="9">
                <c:v>abr.-25</c:v>
              </c:pt>
              <c:pt idx="10">
                <c:v>may.-25</c:v>
              </c:pt>
              <c:pt idx="11">
                <c:v>jun.-25</c:v>
              </c:pt>
            </c:strLit>
          </c:cat>
          <c:val>
            <c:numLit>
              <c:formatCode>0.00%</c:formatCode>
              <c:ptCount val="12"/>
              <c:pt idx="0">
                <c:v>-0.10467311339302331</c:v>
              </c:pt>
              <c:pt idx="1">
                <c:v>-0.102091292487088</c:v>
              </c:pt>
              <c:pt idx="2">
                <c:v>-9.7340734805556814E-2</c:v>
              </c:pt>
              <c:pt idx="3">
                <c:v>-8.3230623548760457E-2</c:v>
              </c:pt>
              <c:pt idx="4">
                <c:v>-7.5895009075497802E-2</c:v>
              </c:pt>
              <c:pt idx="5">
                <c:v>-6.3873681836189508E-2</c:v>
              </c:pt>
              <c:pt idx="6">
                <c:v>-7.2303938416846208E-2</c:v>
              </c:pt>
              <c:pt idx="7">
                <c:v>-5.3851810791412873E-2</c:v>
              </c:pt>
              <c:pt idx="8">
                <c:v>-2.7239897545253969E-2</c:v>
              </c:pt>
              <c:pt idx="9">
                <c:v>-2.335512090347458E-2</c:v>
              </c:pt>
              <c:pt idx="10">
                <c:v>-4.1987791283637541E-2</c:v>
              </c:pt>
              <c:pt idx="11">
                <c:v>-2.9277401142625059E-2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521E-47EF-82A1-FAF420AED1A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7834933"/>
        <c:axId val="27608749"/>
      </c:lineChart>
      <c:catAx>
        <c:axId val="3783493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608749"/>
        <c:crosses val="autoZero"/>
        <c:auto val="1"/>
        <c:lblAlgn val="ctr"/>
        <c:lblOffset val="100"/>
        <c:noMultiLvlLbl val="0"/>
      </c:catAx>
      <c:valAx>
        <c:axId val="2760874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83493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60-48A4-B5A4-B736C784207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60-48A4-B5A4-B736C784207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60-48A4-B5A4-B736C784207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60-48A4-B5A4-B736C784207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60-48A4-B5A4-B736C784207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60-48A4-B5A4-B736C784207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60-48A4-B5A4-B736C784207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60-48A4-B5A4-B736C784207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60-48A4-B5A4-B736C784207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60-48A4-B5A4-B736C784207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60-48A4-B5A4-B736C784207F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jul.-24</c:v>
              </c:pt>
              <c:pt idx="1">
                <c:v>ago.-24</c:v>
              </c:pt>
              <c:pt idx="2">
                <c:v>sep.-24</c:v>
              </c:pt>
              <c:pt idx="3">
                <c:v>oct.-24</c:v>
              </c:pt>
              <c:pt idx="4">
                <c:v>nov.-24</c:v>
              </c:pt>
              <c:pt idx="5">
                <c:v>dic.-24</c:v>
              </c:pt>
              <c:pt idx="6">
                <c:v>ene.-25</c:v>
              </c:pt>
              <c:pt idx="7">
                <c:v>feb.-25</c:v>
              </c:pt>
              <c:pt idx="8">
                <c:v>mar.-25</c:v>
              </c:pt>
              <c:pt idx="9">
                <c:v>abr.-25</c:v>
              </c:pt>
              <c:pt idx="10">
                <c:v>may.-25</c:v>
              </c:pt>
              <c:pt idx="11">
                <c:v>jun.-25</c:v>
              </c:pt>
            </c:strLit>
          </c:cat>
          <c:val>
            <c:numLit>
              <c:formatCode>0.00%</c:formatCode>
              <c:ptCount val="12"/>
              <c:pt idx="0">
                <c:v>4.6457423716765221E-2</c:v>
              </c:pt>
              <c:pt idx="1">
                <c:v>5.6483718442880623E-2</c:v>
              </c:pt>
              <c:pt idx="2">
                <c:v>6.3358675346498333E-2</c:v>
              </c:pt>
              <c:pt idx="3">
                <c:v>6.8702135116166199E-2</c:v>
              </c:pt>
              <c:pt idx="4">
                <c:v>5.7535493199258061E-2</c:v>
              </c:pt>
              <c:pt idx="5">
                <c:v>6.0955507015301107E-2</c:v>
              </c:pt>
              <c:pt idx="6">
                <c:v>5.810228962315931E-2</c:v>
              </c:pt>
              <c:pt idx="7">
                <c:v>5.2791529985188962E-2</c:v>
              </c:pt>
              <c:pt idx="8">
                <c:v>4.6037559436151641E-2</c:v>
              </c:pt>
              <c:pt idx="9">
                <c:v>3.3342141550471507E-2</c:v>
              </c:pt>
              <c:pt idx="10">
                <c:v>2.3203333218103479E-2</c:v>
              </c:pt>
              <c:pt idx="11">
                <c:v>1.7926893717656298E-2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3560-48A4-B5A4-B736C784207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0564175"/>
        <c:axId val="1127435"/>
      </c:lineChart>
      <c:catAx>
        <c:axId val="5056417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27435"/>
        <c:crosses val="autoZero"/>
        <c:auto val="1"/>
        <c:lblAlgn val="ctr"/>
        <c:lblOffset val="100"/>
        <c:noMultiLvlLbl val="0"/>
      </c:catAx>
      <c:valAx>
        <c:axId val="112743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56417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C1-41D4-B333-AB56B8EE232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C1-41D4-B333-AB56B8EE232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C1-41D4-B333-AB56B8EE232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C1-41D4-B333-AB56B8EE232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C1-41D4-B333-AB56B8EE232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C1-41D4-B333-AB56B8EE232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C1-41D4-B333-AB56B8EE232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C1-41D4-B333-AB56B8EE232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C1-41D4-B333-AB56B8EE232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C1-41D4-B333-AB56B8EE232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C1-41D4-B333-AB56B8EE232D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jul.-24</c:v>
              </c:pt>
              <c:pt idx="1">
                <c:v>ago.-24</c:v>
              </c:pt>
              <c:pt idx="2">
                <c:v>sep.-24</c:v>
              </c:pt>
              <c:pt idx="3">
                <c:v>oct.-24</c:v>
              </c:pt>
              <c:pt idx="4">
                <c:v>nov.-24</c:v>
              </c:pt>
              <c:pt idx="5">
                <c:v>dic.-24</c:v>
              </c:pt>
              <c:pt idx="6">
                <c:v>ene.-25</c:v>
              </c:pt>
              <c:pt idx="7">
                <c:v>feb.-25</c:v>
              </c:pt>
              <c:pt idx="8">
                <c:v>mar.-25</c:v>
              </c:pt>
              <c:pt idx="9">
                <c:v>abr.-25</c:v>
              </c:pt>
              <c:pt idx="10">
                <c:v>may.-25</c:v>
              </c:pt>
              <c:pt idx="11">
                <c:v>jun.-25</c:v>
              </c:pt>
            </c:strLit>
          </c:cat>
          <c:val>
            <c:numLit>
              <c:formatCode>0.00%</c:formatCode>
              <c:ptCount val="12"/>
              <c:pt idx="0">
                <c:v>6.1442030786158702E-2</c:v>
              </c:pt>
              <c:pt idx="1">
                <c:v>7.7063439517779428E-2</c:v>
              </c:pt>
              <c:pt idx="2">
                <c:v>8.6737282963357559E-2</c:v>
              </c:pt>
              <c:pt idx="3">
                <c:v>9.2949367184870665E-2</c:v>
              </c:pt>
              <c:pt idx="4">
                <c:v>7.9493255363599205E-2</c:v>
              </c:pt>
              <c:pt idx="5">
                <c:v>7.9861239320340963E-2</c:v>
              </c:pt>
              <c:pt idx="6">
                <c:v>7.6707693825816339E-2</c:v>
              </c:pt>
              <c:pt idx="7">
                <c:v>6.6245543373948737E-2</c:v>
              </c:pt>
              <c:pt idx="8">
                <c:v>5.0222876857871447E-2</c:v>
              </c:pt>
              <c:pt idx="9">
                <c:v>3.5997449363312443E-2</c:v>
              </c:pt>
              <c:pt idx="10">
                <c:v>2.3017824266734151E-2</c:v>
              </c:pt>
              <c:pt idx="11">
                <c:v>1.004842154938246E-2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A9C1-41D4-B333-AB56B8EE232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4050501"/>
        <c:axId val="8146755"/>
      </c:lineChart>
      <c:catAx>
        <c:axId val="1405050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146755"/>
        <c:crosses val="autoZero"/>
        <c:auto val="1"/>
        <c:lblAlgn val="ctr"/>
        <c:lblOffset val="100"/>
        <c:noMultiLvlLbl val="0"/>
      </c:catAx>
      <c:valAx>
        <c:axId val="814675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05050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39-439A-B9F3-27FC2C9405B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39-439A-B9F3-27FC2C9405B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39-439A-B9F3-27FC2C9405B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39-439A-B9F3-27FC2C9405B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39-439A-B9F3-27FC2C9405B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39-439A-B9F3-27FC2C9405B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39-439A-B9F3-27FC2C9405B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39-439A-B9F3-27FC2C9405B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39-439A-B9F3-27FC2C9405B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39-439A-B9F3-27FC2C9405B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39-439A-B9F3-27FC2C9405B2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jul.-24</c:v>
              </c:pt>
              <c:pt idx="1">
                <c:v>ago.-24</c:v>
              </c:pt>
              <c:pt idx="2">
                <c:v>sep.-24</c:v>
              </c:pt>
              <c:pt idx="3">
                <c:v>oct.-24</c:v>
              </c:pt>
              <c:pt idx="4">
                <c:v>nov.-24</c:v>
              </c:pt>
              <c:pt idx="5">
                <c:v>dic.-24</c:v>
              </c:pt>
              <c:pt idx="6">
                <c:v>ene.-25</c:v>
              </c:pt>
              <c:pt idx="7">
                <c:v>feb.-25</c:v>
              </c:pt>
              <c:pt idx="8">
                <c:v>mar.-25</c:v>
              </c:pt>
              <c:pt idx="9">
                <c:v>abr.-25</c:v>
              </c:pt>
              <c:pt idx="10">
                <c:v>may.-25</c:v>
              </c:pt>
              <c:pt idx="11">
                <c:v>jun.-25</c:v>
              </c:pt>
            </c:strLit>
          </c:cat>
          <c:val>
            <c:numLit>
              <c:formatCode>0.00%</c:formatCode>
              <c:ptCount val="12"/>
              <c:pt idx="0">
                <c:v>7.0470715764588826E-2</c:v>
              </c:pt>
              <c:pt idx="1">
                <c:v>8.7396385062163962E-2</c:v>
              </c:pt>
              <c:pt idx="2">
                <c:v>0.1020878751010806</c:v>
              </c:pt>
              <c:pt idx="3">
                <c:v>0.11180481033933171</c:v>
              </c:pt>
              <c:pt idx="4">
                <c:v>0.1040515405789391</c:v>
              </c:pt>
              <c:pt idx="5">
                <c:v>0.107325615826835</c:v>
              </c:pt>
              <c:pt idx="6">
                <c:v>0.10629421281402281</c:v>
              </c:pt>
              <c:pt idx="7">
                <c:v>9.6474125171742378E-2</c:v>
              </c:pt>
              <c:pt idx="8">
                <c:v>8.1060256704749492E-2</c:v>
              </c:pt>
              <c:pt idx="9">
                <c:v>6.7146079972993863E-2</c:v>
              </c:pt>
              <c:pt idx="10">
                <c:v>5.4042658479942267E-2</c:v>
              </c:pt>
              <c:pt idx="11">
                <c:v>4.3119413576204871E-2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EB39-439A-B9F3-27FC2C9405B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983588"/>
        <c:axId val="18518610"/>
      </c:lineChart>
      <c:catAx>
        <c:axId val="198358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518610"/>
        <c:crosses val="autoZero"/>
        <c:auto val="1"/>
        <c:lblAlgn val="ctr"/>
        <c:lblOffset val="100"/>
        <c:noMultiLvlLbl val="0"/>
      </c:catAx>
      <c:valAx>
        <c:axId val="1851861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8358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contenedores'!$E$7:$E$34</c:f>
              <c:numCache>
                <c:formatCode>#,##0</c:formatCode>
                <c:ptCount val="28"/>
                <c:pt idx="0">
                  <c:v>13</c:v>
                </c:pt>
                <c:pt idx="1">
                  <c:v>615631</c:v>
                </c:pt>
                <c:pt idx="2">
                  <c:v>166832</c:v>
                </c:pt>
                <c:pt idx="3">
                  <c:v>0</c:v>
                </c:pt>
                <c:pt idx="4">
                  <c:v>26727012</c:v>
                </c:pt>
                <c:pt idx="5">
                  <c:v>798710</c:v>
                </c:pt>
                <c:pt idx="6">
                  <c:v>149244</c:v>
                </c:pt>
                <c:pt idx="7">
                  <c:v>17795380</c:v>
                </c:pt>
                <c:pt idx="8">
                  <c:v>2386620</c:v>
                </c:pt>
                <c:pt idx="9">
                  <c:v>274885</c:v>
                </c:pt>
                <c:pt idx="10">
                  <c:v>623306</c:v>
                </c:pt>
                <c:pt idx="11">
                  <c:v>33917</c:v>
                </c:pt>
                <c:pt idx="12">
                  <c:v>187127</c:v>
                </c:pt>
                <c:pt idx="13">
                  <c:v>505531</c:v>
                </c:pt>
                <c:pt idx="14">
                  <c:v>540195</c:v>
                </c:pt>
                <c:pt idx="15">
                  <c:v>7965069</c:v>
                </c:pt>
                <c:pt idx="16">
                  <c:v>1930691</c:v>
                </c:pt>
                <c:pt idx="17">
                  <c:v>225597</c:v>
                </c:pt>
                <c:pt idx="18">
                  <c:v>15945</c:v>
                </c:pt>
                <c:pt idx="19">
                  <c:v>909</c:v>
                </c:pt>
                <c:pt idx="20">
                  <c:v>14</c:v>
                </c:pt>
                <c:pt idx="21">
                  <c:v>2334589</c:v>
                </c:pt>
                <c:pt idx="22">
                  <c:v>713468</c:v>
                </c:pt>
                <c:pt idx="23">
                  <c:v>526213</c:v>
                </c:pt>
                <c:pt idx="24">
                  <c:v>71607</c:v>
                </c:pt>
                <c:pt idx="25">
                  <c:v>29602164</c:v>
                </c:pt>
                <c:pt idx="26">
                  <c:v>1579651</c:v>
                </c:pt>
                <c:pt idx="27">
                  <c:v>143814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B-4B86-86C5-25CE0FDF229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contenedores'!$D$7:$D$34</c:f>
              <c:numCache>
                <c:formatCode>#,##0</c:formatCode>
                <c:ptCount val="28"/>
                <c:pt idx="0">
                  <c:v>33</c:v>
                </c:pt>
                <c:pt idx="1">
                  <c:v>540880</c:v>
                </c:pt>
                <c:pt idx="2">
                  <c:v>130247</c:v>
                </c:pt>
                <c:pt idx="3">
                  <c:v>0</c:v>
                </c:pt>
                <c:pt idx="4">
                  <c:v>28757790</c:v>
                </c:pt>
                <c:pt idx="5">
                  <c:v>799167</c:v>
                </c:pt>
                <c:pt idx="6">
                  <c:v>157357</c:v>
                </c:pt>
                <c:pt idx="7">
                  <c:v>19933544</c:v>
                </c:pt>
                <c:pt idx="8">
                  <c:v>2555475</c:v>
                </c:pt>
                <c:pt idx="9">
                  <c:v>350799</c:v>
                </c:pt>
                <c:pt idx="10">
                  <c:v>530462</c:v>
                </c:pt>
                <c:pt idx="11">
                  <c:v>34959</c:v>
                </c:pt>
                <c:pt idx="12">
                  <c:v>68239</c:v>
                </c:pt>
                <c:pt idx="13">
                  <c:v>548949</c:v>
                </c:pt>
                <c:pt idx="14">
                  <c:v>422439</c:v>
                </c:pt>
                <c:pt idx="15">
                  <c:v>7545936</c:v>
                </c:pt>
                <c:pt idx="16">
                  <c:v>1147986</c:v>
                </c:pt>
                <c:pt idx="17">
                  <c:v>235236</c:v>
                </c:pt>
                <c:pt idx="18">
                  <c:v>20012</c:v>
                </c:pt>
                <c:pt idx="19">
                  <c:v>1594</c:v>
                </c:pt>
                <c:pt idx="20">
                  <c:v>0</c:v>
                </c:pt>
                <c:pt idx="21">
                  <c:v>2126868</c:v>
                </c:pt>
                <c:pt idx="22">
                  <c:v>636733</c:v>
                </c:pt>
                <c:pt idx="23">
                  <c:v>535431</c:v>
                </c:pt>
                <c:pt idx="24">
                  <c:v>65661</c:v>
                </c:pt>
                <c:pt idx="25">
                  <c:v>29734739</c:v>
                </c:pt>
                <c:pt idx="26">
                  <c:v>1423748</c:v>
                </c:pt>
                <c:pt idx="27">
                  <c:v>136288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B-4B86-86C5-25CE0FDF2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2576972"/>
        <c:axId val="57201404"/>
      </c:barChart>
      <c:catAx>
        <c:axId val="4257697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201404"/>
        <c:crosses val="autoZero"/>
        <c:auto val="1"/>
        <c:lblAlgn val="ctr"/>
        <c:lblOffset val="100"/>
        <c:noMultiLvlLbl val="0"/>
      </c:catAx>
      <c:valAx>
        <c:axId val="5720140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57697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Pesca!$E$7:$E$34</c:f>
              <c:numCache>
                <c:formatCode>#,##0</c:formatCode>
                <c:ptCount val="28"/>
                <c:pt idx="0">
                  <c:v>11465.404</c:v>
                </c:pt>
                <c:pt idx="1">
                  <c:v>555.95299999999997</c:v>
                </c:pt>
                <c:pt idx="2">
                  <c:v>2494.2669999999989</c:v>
                </c:pt>
                <c:pt idx="3">
                  <c:v>6413.655999999999</c:v>
                </c:pt>
                <c:pt idx="4">
                  <c:v>563.88099999999997</c:v>
                </c:pt>
                <c:pt idx="5">
                  <c:v>5801.0660000000016</c:v>
                </c:pt>
                <c:pt idx="6">
                  <c:v>1023.903</c:v>
                </c:pt>
                <c:pt idx="7">
                  <c:v>848.24399999999991</c:v>
                </c:pt>
                <c:pt idx="8">
                  <c:v>0</c:v>
                </c:pt>
                <c:pt idx="9">
                  <c:v>159.22</c:v>
                </c:pt>
                <c:pt idx="10">
                  <c:v>1176.104</c:v>
                </c:pt>
                <c:pt idx="11">
                  <c:v>10.923</c:v>
                </c:pt>
                <c:pt idx="12">
                  <c:v>66.757999999999981</c:v>
                </c:pt>
                <c:pt idx="13">
                  <c:v>9662.9209999999985</c:v>
                </c:pt>
                <c:pt idx="14">
                  <c:v>70.653000000000006</c:v>
                </c:pt>
                <c:pt idx="15">
                  <c:v>278.59199999999998</c:v>
                </c:pt>
                <c:pt idx="16">
                  <c:v>11.305</c:v>
                </c:pt>
                <c:pt idx="17">
                  <c:v>1002.1369999999999</c:v>
                </c:pt>
                <c:pt idx="18">
                  <c:v>0</c:v>
                </c:pt>
                <c:pt idx="19">
                  <c:v>418.56100000000009</c:v>
                </c:pt>
                <c:pt idx="20">
                  <c:v>10844.386</c:v>
                </c:pt>
                <c:pt idx="21">
                  <c:v>871.50800000000038</c:v>
                </c:pt>
                <c:pt idx="22">
                  <c:v>1646.4580000000001</c:v>
                </c:pt>
                <c:pt idx="23">
                  <c:v>0</c:v>
                </c:pt>
                <c:pt idx="24">
                  <c:v>590.50399999999991</c:v>
                </c:pt>
                <c:pt idx="25">
                  <c:v>530.30700000000002</c:v>
                </c:pt>
                <c:pt idx="26">
                  <c:v>13595.087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6-4191-A40C-292979D56C7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Pesca!$D$7:$D$34</c:f>
              <c:numCache>
                <c:formatCode>#,##0</c:formatCode>
                <c:ptCount val="28"/>
                <c:pt idx="0">
                  <c:v>9173.3499999999985</c:v>
                </c:pt>
                <c:pt idx="1">
                  <c:v>310.24099999999999</c:v>
                </c:pt>
                <c:pt idx="2">
                  <c:v>1596.5630000000001</c:v>
                </c:pt>
                <c:pt idx="3">
                  <c:v>5894.6419999999989</c:v>
                </c:pt>
                <c:pt idx="4">
                  <c:v>572.39599999999996</c:v>
                </c:pt>
                <c:pt idx="5">
                  <c:v>5671.7779999999993</c:v>
                </c:pt>
                <c:pt idx="6">
                  <c:v>965.25299999999982</c:v>
                </c:pt>
                <c:pt idx="7">
                  <c:v>1389.0450000000001</c:v>
                </c:pt>
                <c:pt idx="8">
                  <c:v>0</c:v>
                </c:pt>
                <c:pt idx="9">
                  <c:v>171.10300000000001</c:v>
                </c:pt>
                <c:pt idx="10">
                  <c:v>1339.9690000000001</c:v>
                </c:pt>
                <c:pt idx="11">
                  <c:v>10.319000000000001</c:v>
                </c:pt>
                <c:pt idx="12">
                  <c:v>64.515000000000015</c:v>
                </c:pt>
                <c:pt idx="13">
                  <c:v>7141.8909999999996</c:v>
                </c:pt>
                <c:pt idx="14">
                  <c:v>55.545999999999992</c:v>
                </c:pt>
                <c:pt idx="15">
                  <c:v>459.22499999999991</c:v>
                </c:pt>
                <c:pt idx="16">
                  <c:v>100.178</c:v>
                </c:pt>
                <c:pt idx="17">
                  <c:v>1050.596</c:v>
                </c:pt>
                <c:pt idx="18">
                  <c:v>0</c:v>
                </c:pt>
                <c:pt idx="19">
                  <c:v>362.55299999999988</c:v>
                </c:pt>
                <c:pt idx="20">
                  <c:v>10090.469999999999</c:v>
                </c:pt>
                <c:pt idx="21">
                  <c:v>1533.5989999999999</c:v>
                </c:pt>
                <c:pt idx="22">
                  <c:v>2383.6390000000001</c:v>
                </c:pt>
                <c:pt idx="23">
                  <c:v>0</c:v>
                </c:pt>
                <c:pt idx="24">
                  <c:v>1012.369</c:v>
                </c:pt>
                <c:pt idx="25">
                  <c:v>1163.182</c:v>
                </c:pt>
                <c:pt idx="26">
                  <c:v>14943.858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06-4191-A40C-292979D56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1294404"/>
        <c:axId val="25552544"/>
      </c:barChart>
      <c:catAx>
        <c:axId val="4129440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552544"/>
        <c:crosses val="autoZero"/>
        <c:auto val="1"/>
        <c:lblAlgn val="ctr"/>
        <c:lblOffset val="100"/>
        <c:noMultiLvlLbl val="0"/>
      </c:catAx>
      <c:valAx>
        <c:axId val="2555254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29440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Avituallamiento!$E$7:$E$34</c:f>
              <c:numCache>
                <c:formatCode>#,##0</c:formatCode>
                <c:ptCount val="28"/>
                <c:pt idx="0">
                  <c:v>34847</c:v>
                </c:pt>
                <c:pt idx="1">
                  <c:v>8257</c:v>
                </c:pt>
                <c:pt idx="2">
                  <c:v>33683</c:v>
                </c:pt>
                <c:pt idx="3">
                  <c:v>24219</c:v>
                </c:pt>
                <c:pt idx="4">
                  <c:v>1451242</c:v>
                </c:pt>
                <c:pt idx="5">
                  <c:v>56128</c:v>
                </c:pt>
                <c:pt idx="6">
                  <c:v>61049</c:v>
                </c:pt>
                <c:pt idx="7">
                  <c:v>842112</c:v>
                </c:pt>
                <c:pt idx="8">
                  <c:v>12228</c:v>
                </c:pt>
                <c:pt idx="9">
                  <c:v>123297</c:v>
                </c:pt>
                <c:pt idx="10">
                  <c:v>10873</c:v>
                </c:pt>
                <c:pt idx="11">
                  <c:v>374029</c:v>
                </c:pt>
                <c:pt idx="12">
                  <c:v>7051</c:v>
                </c:pt>
                <c:pt idx="13">
                  <c:v>0</c:v>
                </c:pt>
                <c:pt idx="14">
                  <c:v>55447</c:v>
                </c:pt>
                <c:pt idx="15">
                  <c:v>1518768</c:v>
                </c:pt>
                <c:pt idx="16">
                  <c:v>33055</c:v>
                </c:pt>
                <c:pt idx="17">
                  <c:v>13457</c:v>
                </c:pt>
                <c:pt idx="18">
                  <c:v>770</c:v>
                </c:pt>
                <c:pt idx="19">
                  <c:v>11472</c:v>
                </c:pt>
                <c:pt idx="20">
                  <c:v>16397</c:v>
                </c:pt>
                <c:pt idx="21">
                  <c:v>407051</c:v>
                </c:pt>
                <c:pt idx="22">
                  <c:v>26798</c:v>
                </c:pt>
                <c:pt idx="23">
                  <c:v>19479</c:v>
                </c:pt>
                <c:pt idx="24">
                  <c:v>51647</c:v>
                </c:pt>
                <c:pt idx="25">
                  <c:v>294764</c:v>
                </c:pt>
                <c:pt idx="26">
                  <c:v>65161</c:v>
                </c:pt>
                <c:pt idx="27">
                  <c:v>3368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8-4374-9DF4-3EB6F12B69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Avituallamiento!$D$7:$D$34</c:f>
              <c:numCache>
                <c:formatCode>#,##0</c:formatCode>
                <c:ptCount val="28"/>
                <c:pt idx="0">
                  <c:v>29564</c:v>
                </c:pt>
                <c:pt idx="1">
                  <c:v>10820</c:v>
                </c:pt>
                <c:pt idx="2">
                  <c:v>37332</c:v>
                </c:pt>
                <c:pt idx="3">
                  <c:v>21729</c:v>
                </c:pt>
                <c:pt idx="4">
                  <c:v>1790060</c:v>
                </c:pt>
                <c:pt idx="5">
                  <c:v>53551</c:v>
                </c:pt>
                <c:pt idx="6">
                  <c:v>72893</c:v>
                </c:pt>
                <c:pt idx="7">
                  <c:v>842712</c:v>
                </c:pt>
                <c:pt idx="8">
                  <c:v>71580</c:v>
                </c:pt>
                <c:pt idx="9">
                  <c:v>95040</c:v>
                </c:pt>
                <c:pt idx="10">
                  <c:v>14862</c:v>
                </c:pt>
                <c:pt idx="11">
                  <c:v>257512</c:v>
                </c:pt>
                <c:pt idx="12">
                  <c:v>6781</c:v>
                </c:pt>
                <c:pt idx="13">
                  <c:v>12633</c:v>
                </c:pt>
                <c:pt idx="14">
                  <c:v>77065</c:v>
                </c:pt>
                <c:pt idx="15">
                  <c:v>1505683</c:v>
                </c:pt>
                <c:pt idx="16">
                  <c:v>37024</c:v>
                </c:pt>
                <c:pt idx="17">
                  <c:v>12964</c:v>
                </c:pt>
                <c:pt idx="18">
                  <c:v>3273</c:v>
                </c:pt>
                <c:pt idx="19">
                  <c:v>11898</c:v>
                </c:pt>
                <c:pt idx="20">
                  <c:v>13253</c:v>
                </c:pt>
                <c:pt idx="21">
                  <c:v>462323</c:v>
                </c:pt>
                <c:pt idx="22">
                  <c:v>28131</c:v>
                </c:pt>
                <c:pt idx="23">
                  <c:v>16611</c:v>
                </c:pt>
                <c:pt idx="24">
                  <c:v>55274</c:v>
                </c:pt>
                <c:pt idx="25">
                  <c:v>304849</c:v>
                </c:pt>
                <c:pt idx="26">
                  <c:v>65946</c:v>
                </c:pt>
                <c:pt idx="27">
                  <c:v>4939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8-4374-9DF4-3EB6F12B6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1388872"/>
        <c:axId val="36330479"/>
      </c:barChart>
      <c:catAx>
        <c:axId val="2138887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330479"/>
        <c:crosses val="autoZero"/>
        <c:auto val="1"/>
        <c:lblAlgn val="ctr"/>
        <c:lblOffset val="100"/>
        <c:noMultiLvlLbl val="0"/>
      </c:catAx>
      <c:valAx>
        <c:axId val="3633047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38887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combustibles'!$E$7:$E$34</c:f>
              <c:numCache>
                <c:formatCode>#,##0</c:formatCode>
                <c:ptCount val="28"/>
                <c:pt idx="0">
                  <c:v>17307</c:v>
                </c:pt>
                <c:pt idx="1">
                  <c:v>727</c:v>
                </c:pt>
                <c:pt idx="2">
                  <c:v>13633</c:v>
                </c:pt>
                <c:pt idx="3">
                  <c:v>6995</c:v>
                </c:pt>
                <c:pt idx="4">
                  <c:v>1390001</c:v>
                </c:pt>
                <c:pt idx="5">
                  <c:v>14563</c:v>
                </c:pt>
                <c:pt idx="6">
                  <c:v>122</c:v>
                </c:pt>
                <c:pt idx="7">
                  <c:v>681117</c:v>
                </c:pt>
                <c:pt idx="8">
                  <c:v>10337</c:v>
                </c:pt>
                <c:pt idx="9">
                  <c:v>19681</c:v>
                </c:pt>
                <c:pt idx="10">
                  <c:v>0</c:v>
                </c:pt>
                <c:pt idx="11">
                  <c:v>355491</c:v>
                </c:pt>
                <c:pt idx="12">
                  <c:v>3569</c:v>
                </c:pt>
                <c:pt idx="13">
                  <c:v>0</c:v>
                </c:pt>
                <c:pt idx="14">
                  <c:v>40657</c:v>
                </c:pt>
                <c:pt idx="15">
                  <c:v>1373081</c:v>
                </c:pt>
                <c:pt idx="16">
                  <c:v>15268</c:v>
                </c:pt>
                <c:pt idx="17">
                  <c:v>9023</c:v>
                </c:pt>
                <c:pt idx="18">
                  <c:v>0</c:v>
                </c:pt>
                <c:pt idx="19">
                  <c:v>7554</c:v>
                </c:pt>
                <c:pt idx="20">
                  <c:v>4958</c:v>
                </c:pt>
                <c:pt idx="21">
                  <c:v>337362</c:v>
                </c:pt>
                <c:pt idx="22">
                  <c:v>16166</c:v>
                </c:pt>
                <c:pt idx="23">
                  <c:v>8214</c:v>
                </c:pt>
                <c:pt idx="24">
                  <c:v>18486</c:v>
                </c:pt>
                <c:pt idx="25">
                  <c:v>238037</c:v>
                </c:pt>
                <c:pt idx="26">
                  <c:v>37580</c:v>
                </c:pt>
                <c:pt idx="27">
                  <c:v>1052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D-420E-94E7-BC7F2EE6DBA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combustibles'!$D$7:$D$34</c:f>
              <c:numCache>
                <c:formatCode>#,##0</c:formatCode>
                <c:ptCount val="28"/>
                <c:pt idx="0">
                  <c:v>12220</c:v>
                </c:pt>
                <c:pt idx="1">
                  <c:v>534</c:v>
                </c:pt>
                <c:pt idx="2">
                  <c:v>16867</c:v>
                </c:pt>
                <c:pt idx="3">
                  <c:v>6845</c:v>
                </c:pt>
                <c:pt idx="4">
                  <c:v>1710470</c:v>
                </c:pt>
                <c:pt idx="5">
                  <c:v>15303</c:v>
                </c:pt>
                <c:pt idx="6">
                  <c:v>518</c:v>
                </c:pt>
                <c:pt idx="7">
                  <c:v>721244</c:v>
                </c:pt>
                <c:pt idx="8">
                  <c:v>37710</c:v>
                </c:pt>
                <c:pt idx="9">
                  <c:v>4262</c:v>
                </c:pt>
                <c:pt idx="10">
                  <c:v>0</c:v>
                </c:pt>
                <c:pt idx="11">
                  <c:v>246171</c:v>
                </c:pt>
                <c:pt idx="12">
                  <c:v>3757</c:v>
                </c:pt>
                <c:pt idx="13">
                  <c:v>12633</c:v>
                </c:pt>
                <c:pt idx="14">
                  <c:v>63744</c:v>
                </c:pt>
                <c:pt idx="15">
                  <c:v>1369721</c:v>
                </c:pt>
                <c:pt idx="16">
                  <c:v>17250</c:v>
                </c:pt>
                <c:pt idx="17">
                  <c:v>6945</c:v>
                </c:pt>
                <c:pt idx="18">
                  <c:v>0</c:v>
                </c:pt>
                <c:pt idx="19">
                  <c:v>7069</c:v>
                </c:pt>
                <c:pt idx="20">
                  <c:v>5074</c:v>
                </c:pt>
                <c:pt idx="21">
                  <c:v>382804</c:v>
                </c:pt>
                <c:pt idx="22">
                  <c:v>17687</c:v>
                </c:pt>
                <c:pt idx="23">
                  <c:v>7884</c:v>
                </c:pt>
                <c:pt idx="24">
                  <c:v>18037</c:v>
                </c:pt>
                <c:pt idx="25">
                  <c:v>272566</c:v>
                </c:pt>
                <c:pt idx="26">
                  <c:v>36517</c:v>
                </c:pt>
                <c:pt idx="27">
                  <c:v>1525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D-420E-94E7-BC7F2EE6D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9722936"/>
        <c:axId val="38767258"/>
      </c:barChart>
      <c:catAx>
        <c:axId val="3972293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767258"/>
        <c:crosses val="autoZero"/>
        <c:auto val="1"/>
        <c:lblAlgn val="ctr"/>
        <c:lblOffset val="100"/>
        <c:noMultiLvlLbl val="0"/>
      </c:catAx>
      <c:valAx>
        <c:axId val="3876725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72293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2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9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image" Target="../media/image9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9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9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image" Target="../media/image9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image" Target="../media/image9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image" Target="../media/image11.png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2" Type="http://schemas.openxmlformats.org/officeDocument/2006/relationships/chart" Target="../charts/chart41.xml"/><Relationship Id="rId1" Type="http://schemas.openxmlformats.org/officeDocument/2006/relationships/image" Target="../media/image12.png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image" Target="../media/image13.png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7" Type="http://schemas.openxmlformats.org/officeDocument/2006/relationships/chart" Target="../charts/chart58.xml"/><Relationship Id="rId2" Type="http://schemas.openxmlformats.org/officeDocument/2006/relationships/chart" Target="../charts/chart53.xml"/><Relationship Id="rId1" Type="http://schemas.openxmlformats.org/officeDocument/2006/relationships/image" Target="../media/image13.png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9050" y="800100"/>
          <a:ext cx="4972050" cy="4381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0" y="8782050"/>
          <a:ext cx="4953000" cy="2857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686752</xdr:colOff>
      <xdr:row>3</xdr:row>
      <xdr:rowOff>140813</xdr:rowOff>
    </xdr:from>
    <xdr:to>
      <xdr:col>10</xdr:col>
      <xdr:colOff>788242</xdr:colOff>
      <xdr:row>6</xdr:row>
      <xdr:rowOff>167224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219575" cy="60007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 flipH="1">
          <a:off x="8667750" y="0"/>
          <a:ext cx="0" cy="941070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H="1" flipV="1">
          <a:off x="9525" y="1943100"/>
          <a:ext cx="12934950" cy="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 flipH="1">
          <a:off x="0" y="8458200"/>
          <a:ext cx="12944475" cy="190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26</xdr:row>
      <xdr:rowOff>138260</xdr:rowOff>
    </xdr:to>
    <xdr:sp macro="" textlink="">
      <xdr:nvSpPr>
        <xdr:cNvPr id="10" name="CuadroTexto 8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0" y="4552950"/>
          <a:ext cx="9982200" cy="53340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DEL TRÁFICO PORTUARIO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2" name="Imagen 1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7620</xdr:rowOff>
    </xdr:from>
    <xdr:to>
      <xdr:col>8</xdr:col>
      <xdr:colOff>777240</xdr:colOff>
      <xdr:row>2</xdr:row>
      <xdr:rowOff>98880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2800" y="9525"/>
          <a:ext cx="3705225" cy="5238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12</xdr:col>
      <xdr:colOff>878885</xdr:colOff>
      <xdr:row>1</xdr:row>
      <xdr:rowOff>245408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77550" y="0"/>
          <a:ext cx="3371850" cy="5048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E583B7DB-897A-4667-87DB-C1485E6E7564}"/>
            </a:ext>
          </a:extLst>
        </xdr:cNvPr>
        <xdr:cNvSpPr txBox="1"/>
      </xdr:nvSpPr>
      <xdr:spPr>
        <a:xfrm>
          <a:off x="20003" y="763907"/>
          <a:ext cx="5104779" cy="41798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3" name="CuadroTexto 10">
          <a:extLst>
            <a:ext uri="{FF2B5EF4-FFF2-40B4-BE49-F238E27FC236}">
              <a16:creationId xmlns:a16="http://schemas.microsoft.com/office/drawing/2014/main" id="{6C74077F-5910-4762-9FED-718FD9493A5D}"/>
            </a:ext>
          </a:extLst>
        </xdr:cNvPr>
        <xdr:cNvSpPr txBox="1"/>
      </xdr:nvSpPr>
      <xdr:spPr>
        <a:xfrm>
          <a:off x="0" y="8352949"/>
          <a:ext cx="5089540" cy="26040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oneCellAnchor>
    <xdr:from>
      <xdr:col>6</xdr:col>
      <xdr:colOff>685800</xdr:colOff>
      <xdr:row>3</xdr:row>
      <xdr:rowOff>142875</xdr:rowOff>
    </xdr:from>
    <xdr:ext cx="4333875" cy="571500"/>
    <xdr:pic>
      <xdr:nvPicPr>
        <xdr:cNvPr id="4" name="Imagen 3">
          <a:extLst>
            <a:ext uri="{FF2B5EF4-FFF2-40B4-BE49-F238E27FC236}">
              <a16:creationId xmlns:a16="http://schemas.microsoft.com/office/drawing/2014/main" id="{FF750352-69FA-430C-8065-A431B1266547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43975" y="683895"/>
          <a:ext cx="4333875" cy="571500"/>
        </a:xfrm>
        <a:prstGeom prst="rect">
          <a:avLst/>
        </a:prstGeom>
      </xdr:spPr>
    </xdr:pic>
    <xdr:clientData/>
  </xdr:one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F61B73CD-1141-47E3-BF48-D358651C17D3}"/>
            </a:ext>
          </a:extLst>
        </xdr:cNvPr>
        <xdr:cNvCxnSpPr/>
      </xdr:nvCxnSpPr>
      <xdr:spPr>
        <a:xfrm flipH="1">
          <a:off x="8887429" y="0"/>
          <a:ext cx="2253" cy="89439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878D6BE-28FA-469B-AFF3-B3C31F0CF416}"/>
            </a:ext>
          </a:extLst>
        </xdr:cNvPr>
        <xdr:cNvCxnSpPr/>
      </xdr:nvCxnSpPr>
      <xdr:spPr>
        <a:xfrm flipH="1" flipV="1">
          <a:off x="15717" y="1849278"/>
          <a:ext cx="13288803" cy="6192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D3858823-8B51-4C46-B3BC-18047B8ABE0E}"/>
            </a:ext>
          </a:extLst>
        </xdr:cNvPr>
        <xdr:cNvCxnSpPr/>
      </xdr:nvCxnSpPr>
      <xdr:spPr>
        <a:xfrm flipH="1">
          <a:off x="0" y="8039100"/>
          <a:ext cx="13302615" cy="1571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27</xdr:row>
      <xdr:rowOff>5399</xdr:rowOff>
    </xdr:to>
    <xdr:sp macro="" textlink="">
      <xdr:nvSpPr>
        <xdr:cNvPr id="8" name="CuadroTexto 8">
          <a:extLst>
            <a:ext uri="{FF2B5EF4-FFF2-40B4-BE49-F238E27FC236}">
              <a16:creationId xmlns:a16="http://schemas.microsoft.com/office/drawing/2014/main" id="{2D71BDF9-E62A-4C27-A30F-F91BA8AF6621}"/>
            </a:ext>
          </a:extLst>
        </xdr:cNvPr>
        <xdr:cNvSpPr txBox="1"/>
      </xdr:nvSpPr>
      <xdr:spPr>
        <a:xfrm>
          <a:off x="0" y="4333403"/>
          <a:ext cx="10227732" cy="56022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 IMPORT-EXPORT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76201</xdr:colOff>
      <xdr:row>0</xdr:row>
      <xdr:rowOff>6132</xdr:rowOff>
    </xdr:from>
    <xdr:to>
      <xdr:col>13</xdr:col>
      <xdr:colOff>701040</xdr:colOff>
      <xdr:row>2</xdr:row>
      <xdr:rowOff>93372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E87B329-8A6F-4678-99C2-B6BA450C0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1" y="8037"/>
          <a:ext cx="3752849" cy="53682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F3557B8-6F3C-4751-8C66-ED6EE8A6B8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77015</xdr:colOff>
      <xdr:row>0</xdr:row>
      <xdr:rowOff>0</xdr:rowOff>
    </xdr:from>
    <xdr:to>
      <xdr:col>13</xdr:col>
      <xdr:colOff>703175</xdr:colOff>
      <xdr:row>2</xdr:row>
      <xdr:rowOff>95769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A62A9C0-9A7F-4C19-9229-07AA40CB8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2265" y="0"/>
          <a:ext cx="3754170" cy="53963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555DAF4-8A79-4C6D-AC21-F4DE4B4EC4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04B3470-EA9A-4712-9783-F188C68E8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734059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D75B44C-BF19-4C9A-B016-68717CF3D9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3843</xdr:rowOff>
    </xdr:from>
    <xdr:to>
      <xdr:col>13</xdr:col>
      <xdr:colOff>703296</xdr:colOff>
      <xdr:row>2</xdr:row>
      <xdr:rowOff>92123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C73E6A4-CAAA-435C-80F4-1BFD5BA13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5748"/>
          <a:ext cx="3755106" cy="5378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735964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97FC5DE-3077-4A70-96F7-D46DF90CA6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5716714-64E1-412C-8E85-9C64B7CB6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986BFAB-04C8-4DB7-A0CF-678508FACA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7D4DF10-5E50-46FB-932A-4D8B327B6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743584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4535109-7F57-4052-8D0C-2E8813A62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017D9F9-387A-4858-B10A-702995936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7AF2708-E5A5-4E77-9988-2DB405168A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E952E3C-9B53-47BC-909D-E3BEC7C09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300425F-8F61-4E75-938C-2582411189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314324</xdr:colOff>
      <xdr:row>0</xdr:row>
      <xdr:rowOff>0</xdr:rowOff>
    </xdr:from>
    <xdr:to>
      <xdr:col>13</xdr:col>
      <xdr:colOff>362849</xdr:colOff>
      <xdr:row>2</xdr:row>
      <xdr:rowOff>78076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700" y="0"/>
          <a:ext cx="3657600" cy="50482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F169627F-DA66-44CB-9B86-EC178D9F727C}"/>
            </a:ext>
          </a:extLst>
        </xdr:cNvPr>
        <xdr:cNvSpPr txBox="1"/>
      </xdr:nvSpPr>
      <xdr:spPr>
        <a:xfrm>
          <a:off x="20003" y="763907"/>
          <a:ext cx="5104779" cy="41798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24</xdr:row>
      <xdr:rowOff>157164</xdr:rowOff>
    </xdr:from>
    <xdr:to>
      <xdr:col>6</xdr:col>
      <xdr:colOff>403436</xdr:colOff>
      <xdr:row>27</xdr:row>
      <xdr:rowOff>123176</xdr:rowOff>
    </xdr:to>
    <xdr:sp macro="" textlink="">
      <xdr:nvSpPr>
        <xdr:cNvPr id="3" name="CuadroTexto 8">
          <a:extLst>
            <a:ext uri="{FF2B5EF4-FFF2-40B4-BE49-F238E27FC236}">
              <a16:creationId xmlns:a16="http://schemas.microsoft.com/office/drawing/2014/main" id="{C7033466-8746-42C4-BB09-DD82B631B22D}"/>
            </a:ext>
          </a:extLst>
        </xdr:cNvPr>
        <xdr:cNvSpPr txBox="1"/>
      </xdr:nvSpPr>
      <xdr:spPr>
        <a:xfrm>
          <a:off x="0" y="4502469"/>
          <a:ext cx="8657801" cy="50893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80000"/>
            </a:lnSpc>
          </a:pPr>
          <a:r>
            <a:rPr lang="es-ES" sz="3600" spc="-150">
              <a:solidFill>
                <a:srgbClr val="0A0943"/>
              </a:solidFill>
              <a:latin typeface="Archivo" pitchFamily="2" charset="77"/>
              <a:cs typeface="Archivo" pitchFamily="2" charset="77"/>
            </a:rPr>
            <a:t>GRÁFICOS DEL TRÁFICO PORTUARIO</a:t>
          </a: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C4E6ABBD-1389-4642-B642-8BD3E4EBAD02}"/>
            </a:ext>
          </a:extLst>
        </xdr:cNvPr>
        <xdr:cNvSpPr txBox="1"/>
      </xdr:nvSpPr>
      <xdr:spPr>
        <a:xfrm>
          <a:off x="0" y="8352949"/>
          <a:ext cx="5089540" cy="26040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698490</xdr:colOff>
      <xdr:row>3</xdr:row>
      <xdr:rowOff>137159</xdr:rowOff>
    </xdr:from>
    <xdr:to>
      <xdr:col>11</xdr:col>
      <xdr:colOff>0</xdr:colOff>
      <xdr:row>7</xdr:row>
      <xdr:rowOff>20384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240E7C3-8303-4F3D-AA5C-C466227861BF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60475" y="676274"/>
          <a:ext cx="4345950" cy="60712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B8D259B1-DB1E-4946-A94E-A592307651F6}"/>
            </a:ext>
          </a:extLst>
        </xdr:cNvPr>
        <xdr:cNvCxnSpPr/>
      </xdr:nvCxnSpPr>
      <xdr:spPr>
        <a:xfrm flipH="1">
          <a:off x="8887429" y="0"/>
          <a:ext cx="2253" cy="89439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98E12957-ED52-4AFB-910D-549D86EFA717}"/>
            </a:ext>
          </a:extLst>
        </xdr:cNvPr>
        <xdr:cNvCxnSpPr/>
      </xdr:nvCxnSpPr>
      <xdr:spPr>
        <a:xfrm flipH="1" flipV="1">
          <a:off x="15717" y="1849278"/>
          <a:ext cx="13288803" cy="6192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5CACDD00-608A-4CDE-9EF9-AADF49401DCD}"/>
            </a:ext>
          </a:extLst>
        </xdr:cNvPr>
        <xdr:cNvCxnSpPr/>
      </xdr:nvCxnSpPr>
      <xdr:spPr>
        <a:xfrm flipH="1">
          <a:off x="0" y="8039100"/>
          <a:ext cx="13302615" cy="1571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119744</xdr:colOff>
      <xdr:row>0</xdr:row>
      <xdr:rowOff>10886</xdr:rowOff>
    </xdr:from>
    <xdr:to>
      <xdr:col>23</xdr:col>
      <xdr:colOff>769944</xdr:colOff>
      <xdr:row>3</xdr:row>
      <xdr:rowOff>66305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A7B2880-5A51-429D-88DA-D15FBE5A5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4999" y="12791"/>
          <a:ext cx="5637490" cy="75074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2AFC90C-B6F6-495E-AAA3-4044692E2B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26ACB11-1BCB-40B2-949D-44D22820AC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84188D6-3B1B-4B91-B4F5-533DC3667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F16CA65-6F01-470F-BF93-F1951A43E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76BBEE1-F351-4A24-97BD-617582D4CE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34FC0EB-EFC9-42F8-8594-218FED985A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56332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AB4A59A-57FB-425B-B35A-2B5F94692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89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7A37188-71C4-4E74-B2A0-0B95E01B5C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84645654-D291-435E-8998-C105559FD9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B353E28-4B6F-4B23-8F7B-E86A055FBE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4FF026B-E2A6-47B8-9A3C-41F022C477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61A6D16-840A-4D73-BD3D-2D8BAAC733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95E421E-273A-498B-85DA-DADFA906C6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116758</xdr:colOff>
      <xdr:row>0</xdr:row>
      <xdr:rowOff>0</xdr:rowOff>
    </xdr:from>
    <xdr:to>
      <xdr:col>23</xdr:col>
      <xdr:colOff>758801</xdr:colOff>
      <xdr:row>3</xdr:row>
      <xdr:rowOff>56332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8E3930D-6FDF-48D6-9436-EC879DD91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10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B261683-1183-4993-A0BD-2341E0F5F6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249A87F9-61BA-4995-9307-87B9264A35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4526E85-64D9-41A9-88E4-4E0E0B7EF3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AAD3EA3-BE43-4D61-B0EE-04F6195DD3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1340C67-0A42-4B24-BAAE-90D4F1CFFA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7B4FDCE-F88E-40AB-B917-E7481B05FE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411480</xdr:colOff>
      <xdr:row>6</xdr:row>
      <xdr:rowOff>106680</xdr:rowOff>
    </xdr:from>
    <xdr:to>
      <xdr:col>9</xdr:col>
      <xdr:colOff>205740</xdr:colOff>
      <xdr:row>31</xdr:row>
      <xdr:rowOff>55245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9EAD9B79-A6D6-48A8-A737-A3E9E7CB797B}"/>
            </a:ext>
          </a:extLst>
        </xdr:cNvPr>
        <xdr:cNvSpPr>
          <a:spLocks noChangeAspect="1" noChangeArrowheads="1"/>
        </xdr:cNvSpPr>
      </xdr:nvSpPr>
      <xdr:spPr bwMode="auto">
        <a:xfrm>
          <a:off x="657225" y="1371600"/>
          <a:ext cx="5581650" cy="4716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F3CDC9D-6200-4898-85F3-A9223905B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89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FB1447C0-750D-4C08-9BB6-F29400BB36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0C46B8D-4907-4387-AD6D-30C7F1CB25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4AE17C4-2A79-4555-BE51-061F99E5D7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C03C0F3-C3EF-467F-B2D5-959516D26B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CF58837-38E1-4501-83E8-287058D82E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D1F2D661-84D1-4933-ABE9-6213D9B1E2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114299</xdr:colOff>
      <xdr:row>0</xdr:row>
      <xdr:rowOff>0</xdr:rowOff>
    </xdr:from>
    <xdr:to>
      <xdr:col>13</xdr:col>
      <xdr:colOff>751259</xdr:colOff>
      <xdr:row>2</xdr:row>
      <xdr:rowOff>84268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753109</xdr:colOff>
      <xdr:row>33</xdr:row>
      <xdr:rowOff>146685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117812</xdr:colOff>
      <xdr:row>0</xdr:row>
      <xdr:rowOff>848</xdr:rowOff>
    </xdr:from>
    <xdr:to>
      <xdr:col>13</xdr:col>
      <xdr:colOff>755361</xdr:colOff>
      <xdr:row>2</xdr:row>
      <xdr:rowOff>82792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751204</xdr:colOff>
      <xdr:row>33</xdr:row>
      <xdr:rowOff>144780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113661</xdr:colOff>
      <xdr:row>0</xdr:row>
      <xdr:rowOff>1</xdr:rowOff>
    </xdr:from>
    <xdr:to>
      <xdr:col>13</xdr:col>
      <xdr:colOff>750621</xdr:colOff>
      <xdr:row>2</xdr:row>
      <xdr:rowOff>81864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749299</xdr:colOff>
      <xdr:row>33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140970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139065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CCED31-1363-41BA-B536-94D99019BEE4}">
  <sheetPr codeName="Hoja1">
    <pageSetUpPr fitToPage="1"/>
  </sheetPr>
  <dimension ref="A1:K51"/>
  <sheetViews>
    <sheetView tabSelected="1" zoomScale="80" zoomScaleNormal="80" workbookViewId="0"/>
  </sheetViews>
  <sheetFormatPr baseColWidth="10" defaultColWidth="11.44140625" defaultRowHeight="14.4"/>
  <cols>
    <col min="1" max="1" width="32.88671875" customWidth="1"/>
    <col min="2" max="2" width="18.6640625" customWidth="1"/>
    <col min="3" max="3" width="22.5546875" customWidth="1"/>
    <col min="4" max="5" width="15.44140625" customWidth="1"/>
    <col min="6" max="6" width="15.5546875" customWidth="1"/>
    <col min="7" max="10" width="15.44140625" customWidth="1"/>
    <col min="11" max="11" width="11.88671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799999999999997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149"/>
      <c r="B48" s="150"/>
      <c r="C48" s="150"/>
      <c r="D48" s="25"/>
      <c r="E48" s="19"/>
      <c r="F48" s="19"/>
      <c r="G48" s="150"/>
      <c r="H48" s="150"/>
      <c r="I48" s="150"/>
      <c r="J48" s="150"/>
      <c r="K48" s="1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C23028-6175-48F4-93FD-DEC78B5282D3}">
  <sheetPr codeName="Hoja1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31200</v>
      </c>
      <c r="C7" s="189">
        <v>39154</v>
      </c>
      <c r="D7" s="189">
        <v>256306</v>
      </c>
      <c r="E7" s="189">
        <v>191703</v>
      </c>
      <c r="F7" s="190">
        <v>-25.20541852317152</v>
      </c>
      <c r="G7" s="13"/>
    </row>
    <row r="8" spans="1:14" ht="15.6" customHeight="1">
      <c r="A8" s="188" t="s">
        <v>11</v>
      </c>
      <c r="B8" s="189">
        <v>97630</v>
      </c>
      <c r="C8" s="189">
        <v>104134</v>
      </c>
      <c r="D8" s="189">
        <v>576121</v>
      </c>
      <c r="E8" s="189">
        <v>683114</v>
      </c>
      <c r="F8" s="190">
        <v>18.571272354245021</v>
      </c>
      <c r="G8" s="6"/>
    </row>
    <row r="9" spans="1:14" ht="15.6" customHeight="1">
      <c r="A9" s="188" t="s">
        <v>8</v>
      </c>
      <c r="B9" s="189">
        <v>133288</v>
      </c>
      <c r="C9" s="189">
        <v>163664</v>
      </c>
      <c r="D9" s="189">
        <v>725332</v>
      </c>
      <c r="E9" s="189">
        <v>889322</v>
      </c>
      <c r="F9" s="190">
        <v>22.60895700175919</v>
      </c>
      <c r="G9" s="6"/>
    </row>
    <row r="10" spans="1:14" ht="15.6" customHeight="1">
      <c r="A10" s="188" t="s">
        <v>10</v>
      </c>
      <c r="B10" s="189">
        <v>103012</v>
      </c>
      <c r="C10" s="189">
        <v>134118</v>
      </c>
      <c r="D10" s="189">
        <v>627865</v>
      </c>
      <c r="E10" s="189">
        <v>674524</v>
      </c>
      <c r="F10" s="190">
        <v>7.431374578930189</v>
      </c>
    </row>
    <row r="11" spans="1:14" ht="15.6" customHeight="1">
      <c r="A11" s="188" t="s">
        <v>9</v>
      </c>
      <c r="B11" s="189">
        <v>5464188</v>
      </c>
      <c r="C11" s="189">
        <v>5451243</v>
      </c>
      <c r="D11" s="189">
        <v>35129052</v>
      </c>
      <c r="E11" s="189">
        <v>33603359</v>
      </c>
      <c r="F11" s="190">
        <v>-4.3431089458377699</v>
      </c>
    </row>
    <row r="12" spans="1:14" ht="15.6" customHeight="1">
      <c r="A12" s="188" t="s">
        <v>6</v>
      </c>
      <c r="B12" s="189">
        <v>188070</v>
      </c>
      <c r="C12" s="189">
        <v>189964</v>
      </c>
      <c r="D12" s="189">
        <v>1139594</v>
      </c>
      <c r="E12" s="189">
        <v>1230275</v>
      </c>
      <c r="F12" s="190">
        <v>7.9573076025321257</v>
      </c>
    </row>
    <row r="13" spans="1:14" ht="15.6" customHeight="1">
      <c r="A13" s="188" t="s">
        <v>175</v>
      </c>
      <c r="B13" s="189">
        <v>1385113</v>
      </c>
      <c r="C13" s="189">
        <v>1415175</v>
      </c>
      <c r="D13" s="189">
        <v>7486458</v>
      </c>
      <c r="E13" s="189">
        <v>7821924</v>
      </c>
      <c r="F13" s="190">
        <v>4.4809708409504196</v>
      </c>
    </row>
    <row r="14" spans="1:14" ht="15.6" customHeight="1">
      <c r="A14" s="188" t="s">
        <v>148</v>
      </c>
      <c r="B14" s="189">
        <v>4538021</v>
      </c>
      <c r="C14" s="189">
        <v>3904498</v>
      </c>
      <c r="D14" s="189">
        <v>25896851</v>
      </c>
      <c r="E14" s="189">
        <v>23791241</v>
      </c>
      <c r="F14" s="190">
        <v>-8.1307569016788932</v>
      </c>
    </row>
    <row r="15" spans="1:14" ht="15.6" customHeight="1">
      <c r="A15" s="188" t="s">
        <v>145</v>
      </c>
      <c r="B15" s="189">
        <v>790652</v>
      </c>
      <c r="C15" s="189">
        <v>804763</v>
      </c>
      <c r="D15" s="189">
        <v>4273820</v>
      </c>
      <c r="E15" s="189">
        <v>4197243</v>
      </c>
      <c r="F15" s="190">
        <v>-1.7917694240749431</v>
      </c>
    </row>
    <row r="16" spans="1:14" ht="15.6" customHeight="1">
      <c r="A16" s="188" t="s">
        <v>144</v>
      </c>
      <c r="B16" s="189">
        <v>63245</v>
      </c>
      <c r="C16" s="189">
        <v>57505</v>
      </c>
      <c r="D16" s="189">
        <v>539793</v>
      </c>
      <c r="E16" s="189">
        <v>453002</v>
      </c>
      <c r="F16" s="190">
        <v>-16.078570859570249</v>
      </c>
      <c r="G16" s="1"/>
    </row>
    <row r="17" spans="1:7" ht="15.6" customHeight="1">
      <c r="A17" s="188" t="s">
        <v>150</v>
      </c>
      <c r="B17" s="189">
        <v>108542</v>
      </c>
      <c r="C17" s="189">
        <v>110566</v>
      </c>
      <c r="D17" s="189">
        <v>550691</v>
      </c>
      <c r="E17" s="189">
        <v>630877</v>
      </c>
      <c r="F17" s="190">
        <v>14.560978842944589</v>
      </c>
      <c r="G17" s="2"/>
    </row>
    <row r="18" spans="1:7" ht="15.6" customHeight="1">
      <c r="A18" s="188" t="s">
        <v>147</v>
      </c>
      <c r="B18" s="189">
        <v>45565</v>
      </c>
      <c r="C18" s="189">
        <v>48308</v>
      </c>
      <c r="D18" s="189">
        <v>286926</v>
      </c>
      <c r="E18" s="189">
        <v>291049</v>
      </c>
      <c r="F18" s="190">
        <v>1.436955870154677</v>
      </c>
    </row>
    <row r="19" spans="1:7" ht="15.6" customHeight="1">
      <c r="A19" s="188" t="s">
        <v>143</v>
      </c>
      <c r="B19" s="189">
        <v>59029</v>
      </c>
      <c r="C19" s="189">
        <v>128732</v>
      </c>
      <c r="D19" s="189">
        <v>351111</v>
      </c>
      <c r="E19" s="189">
        <v>540111</v>
      </c>
      <c r="F19" s="190">
        <v>53.82913095858575</v>
      </c>
    </row>
    <row r="20" spans="1:7" ht="15.6" customHeight="1">
      <c r="A20" s="188" t="s">
        <v>142</v>
      </c>
      <c r="B20" s="189">
        <v>147531</v>
      </c>
      <c r="C20" s="189">
        <v>143668</v>
      </c>
      <c r="D20" s="189">
        <v>998487</v>
      </c>
      <c r="E20" s="189">
        <v>845254</v>
      </c>
      <c r="F20" s="190">
        <v>-15.3465192836762</v>
      </c>
    </row>
    <row r="21" spans="1:7" ht="15.6" customHeight="1">
      <c r="A21" s="188" t="s">
        <v>149</v>
      </c>
      <c r="B21" s="189">
        <v>167171</v>
      </c>
      <c r="C21" s="189">
        <v>164622</v>
      </c>
      <c r="D21" s="189">
        <v>937662</v>
      </c>
      <c r="E21" s="189">
        <v>946197</v>
      </c>
      <c r="F21" s="190">
        <v>0.91024271005970547</v>
      </c>
    </row>
    <row r="22" spans="1:7" ht="15.6" customHeight="1">
      <c r="A22" s="188" t="s">
        <v>146</v>
      </c>
      <c r="B22" s="189">
        <v>1722430</v>
      </c>
      <c r="C22" s="189">
        <v>2075855</v>
      </c>
      <c r="D22" s="189">
        <v>9944282</v>
      </c>
      <c r="E22" s="189">
        <v>10988674</v>
      </c>
      <c r="F22" s="190">
        <v>10.502437481157511</v>
      </c>
    </row>
    <row r="23" spans="1:7" ht="15.6" customHeight="1">
      <c r="A23" s="188" t="s">
        <v>165</v>
      </c>
      <c r="B23" s="189">
        <v>329716</v>
      </c>
      <c r="C23" s="189">
        <v>377461</v>
      </c>
      <c r="D23" s="189">
        <v>1424902</v>
      </c>
      <c r="E23" s="189">
        <v>2146637</v>
      </c>
      <c r="F23" s="190">
        <v>50.651553580526951</v>
      </c>
    </row>
    <row r="24" spans="1:7" ht="15.6" customHeight="1">
      <c r="A24" s="188" t="s">
        <v>141</v>
      </c>
      <c r="B24" s="189">
        <v>106220</v>
      </c>
      <c r="C24" s="189">
        <v>94452</v>
      </c>
      <c r="D24" s="189">
        <v>573147</v>
      </c>
      <c r="E24" s="189">
        <v>571046</v>
      </c>
      <c r="F24" s="190">
        <v>-0.36657262447505451</v>
      </c>
    </row>
    <row r="25" spans="1:7" ht="15.6" customHeight="1">
      <c r="A25" s="188" t="s">
        <v>140</v>
      </c>
      <c r="B25" s="189">
        <v>31839</v>
      </c>
      <c r="C25" s="189">
        <v>38326</v>
      </c>
      <c r="D25" s="189">
        <v>219608</v>
      </c>
      <c r="E25" s="189">
        <v>228784</v>
      </c>
      <c r="F25" s="190">
        <v>4.1783541583184558</v>
      </c>
    </row>
    <row r="26" spans="1:7" ht="15.6" customHeight="1">
      <c r="A26" s="188" t="s">
        <v>152</v>
      </c>
      <c r="B26" s="189">
        <v>34085</v>
      </c>
      <c r="C26" s="189">
        <v>52501</v>
      </c>
      <c r="D26" s="189">
        <v>308360</v>
      </c>
      <c r="E26" s="189">
        <v>394441</v>
      </c>
      <c r="F26" s="190">
        <v>27.91574782721494</v>
      </c>
    </row>
    <row r="27" spans="1:7" ht="15.6" customHeight="1">
      <c r="A27" s="188" t="s">
        <v>173</v>
      </c>
      <c r="B27" s="189">
        <v>214104</v>
      </c>
      <c r="C27" s="189">
        <v>232135</v>
      </c>
      <c r="D27" s="189">
        <v>1279244</v>
      </c>
      <c r="E27" s="189">
        <v>1208177</v>
      </c>
      <c r="F27" s="190">
        <v>-5.5553905275303208</v>
      </c>
    </row>
    <row r="28" spans="1:7" ht="15.6" customHeight="1">
      <c r="A28" s="188" t="s">
        <v>177</v>
      </c>
      <c r="B28" s="189">
        <v>677142</v>
      </c>
      <c r="C28" s="189">
        <v>777144</v>
      </c>
      <c r="D28" s="189">
        <v>4360941</v>
      </c>
      <c r="E28" s="189">
        <v>4982238</v>
      </c>
      <c r="F28" s="190">
        <v>14.24685635508483</v>
      </c>
    </row>
    <row r="29" spans="1:7" ht="15.6" customHeight="1">
      <c r="A29" s="188" t="s">
        <v>178</v>
      </c>
      <c r="B29" s="189">
        <v>312515</v>
      </c>
      <c r="C29" s="189">
        <v>304217</v>
      </c>
      <c r="D29" s="189">
        <v>1850859</v>
      </c>
      <c r="E29" s="189">
        <v>1873402</v>
      </c>
      <c r="F29" s="190">
        <v>1.2179750051192431</v>
      </c>
    </row>
    <row r="30" spans="1:7" ht="15.6" customHeight="1">
      <c r="A30" s="188" t="s">
        <v>179</v>
      </c>
      <c r="B30" s="189">
        <v>134918</v>
      </c>
      <c r="C30" s="189">
        <v>128392</v>
      </c>
      <c r="D30" s="189">
        <v>847766</v>
      </c>
      <c r="E30" s="189">
        <v>821058</v>
      </c>
      <c r="F30" s="190">
        <v>-3.150397633309197</v>
      </c>
    </row>
    <row r="31" spans="1:7" ht="15.6" customHeight="1">
      <c r="A31" s="188" t="s">
        <v>180</v>
      </c>
      <c r="B31" s="189">
        <v>115750</v>
      </c>
      <c r="C31" s="189">
        <v>199697</v>
      </c>
      <c r="D31" s="189">
        <v>838969</v>
      </c>
      <c r="E31" s="189">
        <v>1022874</v>
      </c>
      <c r="F31" s="190">
        <v>21.920357009615369</v>
      </c>
    </row>
    <row r="32" spans="1:7" ht="15.6" customHeight="1">
      <c r="A32" s="188" t="s">
        <v>181</v>
      </c>
      <c r="B32" s="189">
        <v>6592243</v>
      </c>
      <c r="C32" s="189">
        <v>6556217</v>
      </c>
      <c r="D32" s="189">
        <v>37921517</v>
      </c>
      <c r="E32" s="189">
        <v>37605350</v>
      </c>
      <c r="F32" s="190">
        <v>-0.83374038016464169</v>
      </c>
    </row>
    <row r="33" spans="1:6" ht="15.6" customHeight="1">
      <c r="A33" s="188" t="s">
        <v>182</v>
      </c>
      <c r="B33" s="189">
        <v>487962</v>
      </c>
      <c r="C33" s="189">
        <v>493398</v>
      </c>
      <c r="D33" s="189">
        <v>2483883</v>
      </c>
      <c r="E33" s="189">
        <v>2519074</v>
      </c>
      <c r="F33" s="190">
        <v>1.416773656408125</v>
      </c>
    </row>
    <row r="34" spans="1:6" ht="15.6" customHeight="1">
      <c r="A34" s="188" t="s">
        <v>183</v>
      </c>
      <c r="B34" s="189">
        <v>60193</v>
      </c>
      <c r="C34" s="189">
        <v>75918</v>
      </c>
      <c r="D34" s="189">
        <v>376828</v>
      </c>
      <c r="E34" s="189">
        <v>398202</v>
      </c>
      <c r="F34" s="190">
        <v>5.672083815427726</v>
      </c>
    </row>
    <row r="35" spans="1:6" ht="15.6" customHeight="1">
      <c r="A35" s="156" t="s">
        <v>153</v>
      </c>
      <c r="B35" s="76">
        <f>SUM(B7:B34)</f>
        <v>24141374</v>
      </c>
      <c r="C35" s="77">
        <f>SUM(C7:C34)</f>
        <v>24265827</v>
      </c>
      <c r="D35" s="76">
        <f>SUM(D7:D34)</f>
        <v>142206375</v>
      </c>
      <c r="E35" s="78">
        <f>SUM(E7:E34)</f>
        <v>141549152</v>
      </c>
      <c r="F35" s="177">
        <f>E35*100/D35-100</f>
        <v>-0.46216141857212278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59" priority="2">
      <formula>MOD(ROW(),2)=0</formula>
    </cfRule>
  </conditionalFormatting>
  <conditionalFormatting sqref="F7:F35">
    <cfRule type="expression" dxfId="5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BC3A0-C612-4B64-BEE2-F7C72FA82D8C}">
  <sheetPr codeName="Hoja1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33</v>
      </c>
      <c r="E7" s="189">
        <v>13</v>
      </c>
      <c r="F7" s="190">
        <v>-60.606060606060609</v>
      </c>
      <c r="G7" s="13"/>
    </row>
    <row r="8" spans="1:14" ht="15.6" customHeight="1">
      <c r="A8" s="188" t="s">
        <v>11</v>
      </c>
      <c r="B8" s="189">
        <v>92488</v>
      </c>
      <c r="C8" s="189">
        <v>90867</v>
      </c>
      <c r="D8" s="189">
        <v>540880</v>
      </c>
      <c r="E8" s="189">
        <v>615631</v>
      </c>
      <c r="F8" s="190">
        <v>13.820255879307791</v>
      </c>
      <c r="G8" s="6"/>
    </row>
    <row r="9" spans="1:14" ht="15.6" customHeight="1">
      <c r="A9" s="188" t="s">
        <v>8</v>
      </c>
      <c r="B9" s="189">
        <v>28855</v>
      </c>
      <c r="C9" s="189">
        <v>34285</v>
      </c>
      <c r="D9" s="189">
        <v>130247</v>
      </c>
      <c r="E9" s="189">
        <v>166832</v>
      </c>
      <c r="F9" s="190">
        <v>28.088938708761049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4652003</v>
      </c>
      <c r="C11" s="189">
        <v>4472809</v>
      </c>
      <c r="D11" s="189">
        <v>28757790</v>
      </c>
      <c r="E11" s="189">
        <v>26727012</v>
      </c>
      <c r="F11" s="190">
        <v>-7.061662248733299</v>
      </c>
    </row>
    <row r="12" spans="1:14" ht="15.6" customHeight="1">
      <c r="A12" s="188" t="s">
        <v>6</v>
      </c>
      <c r="B12" s="189">
        <v>131436</v>
      </c>
      <c r="C12" s="189">
        <v>129497</v>
      </c>
      <c r="D12" s="189">
        <v>799167</v>
      </c>
      <c r="E12" s="189">
        <v>798710</v>
      </c>
      <c r="F12" s="190">
        <v>-5.7184543405824677E-2</v>
      </c>
    </row>
    <row r="13" spans="1:14" ht="15.6" customHeight="1">
      <c r="A13" s="188" t="s">
        <v>175</v>
      </c>
      <c r="B13" s="189">
        <v>28856</v>
      </c>
      <c r="C13" s="189">
        <v>26589</v>
      </c>
      <c r="D13" s="189">
        <v>157357</v>
      </c>
      <c r="E13" s="189">
        <v>149244</v>
      </c>
      <c r="F13" s="190">
        <v>-5.1557922431159682</v>
      </c>
    </row>
    <row r="14" spans="1:14" ht="15.6" customHeight="1">
      <c r="A14" s="188" t="s">
        <v>148</v>
      </c>
      <c r="B14" s="189">
        <v>3469738</v>
      </c>
      <c r="C14" s="189">
        <v>2812245</v>
      </c>
      <c r="D14" s="189">
        <v>19933544</v>
      </c>
      <c r="E14" s="189">
        <v>17795380</v>
      </c>
      <c r="F14" s="190">
        <v>-10.72646188755998</v>
      </c>
    </row>
    <row r="15" spans="1:14" ht="15.6" customHeight="1">
      <c r="A15" s="188" t="s">
        <v>145</v>
      </c>
      <c r="B15" s="189">
        <v>448649</v>
      </c>
      <c r="C15" s="189">
        <v>425088</v>
      </c>
      <c r="D15" s="189">
        <v>2555475</v>
      </c>
      <c r="E15" s="189">
        <v>2386620</v>
      </c>
      <c r="F15" s="190">
        <v>-6.6075778475625802</v>
      </c>
    </row>
    <row r="16" spans="1:14" ht="15.6" customHeight="1">
      <c r="A16" s="188" t="s">
        <v>144</v>
      </c>
      <c r="B16" s="189">
        <v>45505</v>
      </c>
      <c r="C16" s="189">
        <v>44292</v>
      </c>
      <c r="D16" s="189">
        <v>350799</v>
      </c>
      <c r="E16" s="189">
        <v>274885</v>
      </c>
      <c r="F16" s="190">
        <v>-21.640312543650349</v>
      </c>
      <c r="G16" s="1"/>
    </row>
    <row r="17" spans="1:7" ht="15.6" customHeight="1">
      <c r="A17" s="188" t="s">
        <v>150</v>
      </c>
      <c r="B17" s="189">
        <v>103875</v>
      </c>
      <c r="C17" s="189">
        <v>107686</v>
      </c>
      <c r="D17" s="189">
        <v>530462</v>
      </c>
      <c r="E17" s="189">
        <v>623306</v>
      </c>
      <c r="F17" s="190">
        <v>17.502478971160979</v>
      </c>
      <c r="G17" s="2"/>
    </row>
    <row r="18" spans="1:7" ht="15.6" customHeight="1">
      <c r="A18" s="188" t="s">
        <v>147</v>
      </c>
      <c r="B18" s="189">
        <v>5330</v>
      </c>
      <c r="C18" s="189">
        <v>5875</v>
      </c>
      <c r="D18" s="189">
        <v>34959</v>
      </c>
      <c r="E18" s="189">
        <v>33917</v>
      </c>
      <c r="F18" s="190">
        <v>-2.9806344575073642</v>
      </c>
    </row>
    <row r="19" spans="1:7" ht="15.6" customHeight="1">
      <c r="A19" s="188" t="s">
        <v>143</v>
      </c>
      <c r="B19" s="189">
        <v>14299</v>
      </c>
      <c r="C19" s="189">
        <v>49199</v>
      </c>
      <c r="D19" s="189">
        <v>68239</v>
      </c>
      <c r="E19" s="189">
        <v>187127</v>
      </c>
      <c r="F19" s="190">
        <v>174.22295168452061</v>
      </c>
    </row>
    <row r="20" spans="1:7" ht="15.6" customHeight="1">
      <c r="A20" s="188" t="s">
        <v>142</v>
      </c>
      <c r="B20" s="189">
        <v>78862</v>
      </c>
      <c r="C20" s="189">
        <v>87491</v>
      </c>
      <c r="D20" s="189">
        <v>548949</v>
      </c>
      <c r="E20" s="189">
        <v>505531</v>
      </c>
      <c r="F20" s="190">
        <v>-7.9092957633587133</v>
      </c>
    </row>
    <row r="21" spans="1:7" ht="15.6" customHeight="1">
      <c r="A21" s="188" t="s">
        <v>149</v>
      </c>
      <c r="B21" s="189">
        <v>77711</v>
      </c>
      <c r="C21" s="189">
        <v>110921</v>
      </c>
      <c r="D21" s="189">
        <v>422439</v>
      </c>
      <c r="E21" s="189">
        <v>540195</v>
      </c>
      <c r="F21" s="190">
        <v>27.87526719834106</v>
      </c>
    </row>
    <row r="22" spans="1:7" ht="15.6" customHeight="1">
      <c r="A22" s="188" t="s">
        <v>146</v>
      </c>
      <c r="B22" s="189">
        <v>1330133</v>
      </c>
      <c r="C22" s="189">
        <v>1617157</v>
      </c>
      <c r="D22" s="189">
        <v>7545936</v>
      </c>
      <c r="E22" s="189">
        <v>7965069</v>
      </c>
      <c r="F22" s="190">
        <v>5.5544202866284564</v>
      </c>
    </row>
    <row r="23" spans="1:7" ht="15.6" customHeight="1">
      <c r="A23" s="188" t="s">
        <v>165</v>
      </c>
      <c r="B23" s="189">
        <v>296302</v>
      </c>
      <c r="C23" s="189">
        <v>339921</v>
      </c>
      <c r="D23" s="189">
        <v>1147986</v>
      </c>
      <c r="E23" s="189">
        <v>1930691</v>
      </c>
      <c r="F23" s="190">
        <v>68.180709520847813</v>
      </c>
    </row>
    <row r="24" spans="1:7" ht="15.6" customHeight="1">
      <c r="A24" s="188" t="s">
        <v>141</v>
      </c>
      <c r="B24" s="189">
        <v>49307</v>
      </c>
      <c r="C24" s="189">
        <v>40341</v>
      </c>
      <c r="D24" s="189">
        <v>235236</v>
      </c>
      <c r="E24" s="189">
        <v>225597</v>
      </c>
      <c r="F24" s="190">
        <v>-4.0975871040146927</v>
      </c>
    </row>
    <row r="25" spans="1:7" ht="15.6" customHeight="1">
      <c r="A25" s="188" t="s">
        <v>140</v>
      </c>
      <c r="B25" s="189">
        <v>3310</v>
      </c>
      <c r="C25" s="189">
        <v>2754</v>
      </c>
      <c r="D25" s="189">
        <v>20012</v>
      </c>
      <c r="E25" s="189">
        <v>15945</v>
      </c>
      <c r="F25" s="190">
        <v>-20.322806316210279</v>
      </c>
    </row>
    <row r="26" spans="1:7" ht="15.6" customHeight="1">
      <c r="A26" s="188" t="s">
        <v>152</v>
      </c>
      <c r="B26" s="189">
        <v>381</v>
      </c>
      <c r="C26" s="189">
        <v>107</v>
      </c>
      <c r="D26" s="189">
        <v>1594</v>
      </c>
      <c r="E26" s="189">
        <v>909</v>
      </c>
      <c r="F26" s="190">
        <v>-42.973651191969893</v>
      </c>
    </row>
    <row r="27" spans="1:7" ht="15.6" customHeight="1">
      <c r="A27" s="188" t="s">
        <v>173</v>
      </c>
      <c r="B27" s="189">
        <v>0</v>
      </c>
      <c r="C27" s="189">
        <v>14</v>
      </c>
      <c r="D27" s="189">
        <v>0</v>
      </c>
      <c r="E27" s="189">
        <v>14</v>
      </c>
      <c r="F27" s="190" t="s">
        <v>151</v>
      </c>
    </row>
    <row r="28" spans="1:7" ht="15.6" customHeight="1">
      <c r="A28" s="188" t="s">
        <v>177</v>
      </c>
      <c r="B28" s="189">
        <v>329983</v>
      </c>
      <c r="C28" s="189">
        <v>346231</v>
      </c>
      <c r="D28" s="189">
        <v>2126868</v>
      </c>
      <c r="E28" s="189">
        <v>2334589</v>
      </c>
      <c r="F28" s="190">
        <v>9.7665205363003196</v>
      </c>
    </row>
    <row r="29" spans="1:7" ht="15.6" customHeight="1">
      <c r="A29" s="188" t="s">
        <v>178</v>
      </c>
      <c r="B29" s="189">
        <v>125911</v>
      </c>
      <c r="C29" s="189">
        <v>123368</v>
      </c>
      <c r="D29" s="189">
        <v>636733</v>
      </c>
      <c r="E29" s="189">
        <v>713468</v>
      </c>
      <c r="F29" s="190">
        <v>12.05136218791864</v>
      </c>
    </row>
    <row r="30" spans="1:7" ht="15.6" customHeight="1">
      <c r="A30" s="188" t="s">
        <v>179</v>
      </c>
      <c r="B30" s="189">
        <v>84393</v>
      </c>
      <c r="C30" s="189">
        <v>84182</v>
      </c>
      <c r="D30" s="189">
        <v>535431</v>
      </c>
      <c r="E30" s="189">
        <v>526213</v>
      </c>
      <c r="F30" s="190">
        <v>-1.7216037173790819</v>
      </c>
    </row>
    <row r="31" spans="1:7" ht="15.6" customHeight="1">
      <c r="A31" s="188" t="s">
        <v>180</v>
      </c>
      <c r="B31" s="189">
        <v>10226</v>
      </c>
      <c r="C31" s="189">
        <v>10352</v>
      </c>
      <c r="D31" s="189">
        <v>65661</v>
      </c>
      <c r="E31" s="189">
        <v>71607</v>
      </c>
      <c r="F31" s="190">
        <v>9.0556037830675677</v>
      </c>
    </row>
    <row r="32" spans="1:7" ht="15.6" customHeight="1">
      <c r="A32" s="188" t="s">
        <v>181</v>
      </c>
      <c r="B32" s="189">
        <v>5200915</v>
      </c>
      <c r="C32" s="189">
        <v>5147281</v>
      </c>
      <c r="D32" s="189">
        <v>29734739</v>
      </c>
      <c r="E32" s="189">
        <v>29602164</v>
      </c>
      <c r="F32" s="190">
        <v>-0.44585896651051371</v>
      </c>
    </row>
    <row r="33" spans="1:6" ht="15.6" customHeight="1">
      <c r="A33" s="188" t="s">
        <v>182</v>
      </c>
      <c r="B33" s="189">
        <v>299399</v>
      </c>
      <c r="C33" s="189">
        <v>316966</v>
      </c>
      <c r="D33" s="189">
        <v>1423748</v>
      </c>
      <c r="E33" s="189">
        <v>1579651</v>
      </c>
      <c r="F33" s="190">
        <v>10.95018219516375</v>
      </c>
    </row>
    <row r="34" spans="1:6" ht="15.6" customHeight="1">
      <c r="A34" s="188" t="s">
        <v>183</v>
      </c>
      <c r="B34" s="189">
        <v>20376</v>
      </c>
      <c r="C34" s="189">
        <v>31115</v>
      </c>
      <c r="D34" s="189">
        <v>136288</v>
      </c>
      <c r="E34" s="189">
        <v>143814</v>
      </c>
      <c r="F34" s="190">
        <v>5.5221296078891697</v>
      </c>
    </row>
    <row r="35" spans="1:6" ht="15.6" customHeight="1">
      <c r="A35" s="156" t="s">
        <v>153</v>
      </c>
      <c r="B35" s="76">
        <f>SUM(B7:B34)</f>
        <v>16928243</v>
      </c>
      <c r="C35" s="77">
        <f>SUM(C7:C34)</f>
        <v>16456633</v>
      </c>
      <c r="D35" s="178">
        <f>SUM(D7:D34)</f>
        <v>98440572</v>
      </c>
      <c r="E35" s="78">
        <f>SUM(E7:E34)</f>
        <v>95914134</v>
      </c>
      <c r="F35" s="140">
        <f>E35*100/D35-100</f>
        <v>-2.5664600973671696</v>
      </c>
    </row>
    <row r="36" spans="1:6" ht="15.6" customHeight="1">
      <c r="A36" s="73" t="s">
        <v>52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7" priority="2">
      <formula>MOD(ROW(),2)=0</formula>
    </cfRule>
  </conditionalFormatting>
  <conditionalFormatting sqref="F7:F35">
    <cfRule type="expression" dxfId="5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FCE496-9B78-45B0-9FCC-556339231E6A}">
  <sheetPr codeName="Hoja12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1877.3879999999999</v>
      </c>
      <c r="C7" s="189">
        <v>3131.5659999999998</v>
      </c>
      <c r="D7" s="189">
        <v>9173.3499999999985</v>
      </c>
      <c r="E7" s="189">
        <v>11465.404</v>
      </c>
      <c r="F7" s="190">
        <v>24.986008382978991</v>
      </c>
      <c r="G7" s="37"/>
    </row>
    <row r="8" spans="1:14" ht="15.6" customHeight="1">
      <c r="A8" s="188" t="s">
        <v>11</v>
      </c>
      <c r="B8" s="189">
        <v>108.128</v>
      </c>
      <c r="C8" s="189">
        <v>555.95299999999997</v>
      </c>
      <c r="D8" s="189">
        <v>310.24099999999999</v>
      </c>
      <c r="E8" s="189">
        <v>555.95299999999997</v>
      </c>
      <c r="F8" s="190">
        <v>79.200363588307113</v>
      </c>
      <c r="G8" s="6"/>
    </row>
    <row r="9" spans="1:14" ht="15.6" customHeight="1">
      <c r="A9" s="188" t="s">
        <v>8</v>
      </c>
      <c r="B9" s="189">
        <v>291.23599999999999</v>
      </c>
      <c r="C9" s="189">
        <v>955.71299999999997</v>
      </c>
      <c r="D9" s="189">
        <v>1596.5630000000001</v>
      </c>
      <c r="E9" s="189">
        <v>2494.2669999999989</v>
      </c>
      <c r="F9" s="190">
        <v>56.227283232794377</v>
      </c>
      <c r="G9" s="6"/>
    </row>
    <row r="10" spans="1:14" ht="15.6" customHeight="1">
      <c r="A10" s="188" t="s">
        <v>10</v>
      </c>
      <c r="B10" s="189">
        <v>1282.3779999999999</v>
      </c>
      <c r="C10" s="189">
        <v>1018.067</v>
      </c>
      <c r="D10" s="189">
        <v>5894.6419999999989</v>
      </c>
      <c r="E10" s="189">
        <v>6413.655999999999</v>
      </c>
      <c r="F10" s="190">
        <v>8.8048434493562127</v>
      </c>
    </row>
    <row r="11" spans="1:14" ht="15.6" customHeight="1">
      <c r="A11" s="188" t="s">
        <v>9</v>
      </c>
      <c r="B11" s="189">
        <v>125.012</v>
      </c>
      <c r="C11" s="189">
        <v>116.473</v>
      </c>
      <c r="D11" s="189">
        <v>572.39599999999996</v>
      </c>
      <c r="E11" s="189">
        <v>563.88099999999997</v>
      </c>
      <c r="F11" s="190">
        <v>-1.487606482225587</v>
      </c>
    </row>
    <row r="12" spans="1:14" ht="15.6" customHeight="1">
      <c r="A12" s="188" t="s">
        <v>6</v>
      </c>
      <c r="B12" s="189">
        <v>1266.366</v>
      </c>
      <c r="C12" s="189">
        <v>1462.1959999999999</v>
      </c>
      <c r="D12" s="189">
        <v>5671.7779999999993</v>
      </c>
      <c r="E12" s="189">
        <v>5801.0660000000016</v>
      </c>
      <c r="F12" s="190">
        <v>2.2794968350313241</v>
      </c>
    </row>
    <row r="13" spans="1:14" ht="15.6" customHeight="1">
      <c r="A13" s="188" t="s">
        <v>175</v>
      </c>
      <c r="B13" s="189">
        <v>225.50899999999999</v>
      </c>
      <c r="C13" s="189">
        <v>239.69</v>
      </c>
      <c r="D13" s="189">
        <v>965.25299999999982</v>
      </c>
      <c r="E13" s="189">
        <v>1023.903</v>
      </c>
      <c r="F13" s="190">
        <v>6.076127191523895</v>
      </c>
    </row>
    <row r="14" spans="1:14" ht="15.6" customHeight="1">
      <c r="A14" s="188" t="s">
        <v>148</v>
      </c>
      <c r="B14" s="189">
        <v>444.57100000000003</v>
      </c>
      <c r="C14" s="189">
        <v>83.284000000000006</v>
      </c>
      <c r="D14" s="189">
        <v>1389.0450000000001</v>
      </c>
      <c r="E14" s="189">
        <v>848.24399999999991</v>
      </c>
      <c r="F14" s="190">
        <v>-38.933295897541143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32.4</v>
      </c>
      <c r="C16" s="189">
        <v>35.563000000000002</v>
      </c>
      <c r="D16" s="189">
        <v>171.10300000000001</v>
      </c>
      <c r="E16" s="189">
        <v>159.22</v>
      </c>
      <c r="F16" s="190">
        <v>-6.9449395977861172</v>
      </c>
      <c r="G16" s="1"/>
    </row>
    <row r="17" spans="1:7" ht="15.6" customHeight="1">
      <c r="A17" s="188" t="s">
        <v>150</v>
      </c>
      <c r="B17" s="189">
        <v>200.018</v>
      </c>
      <c r="C17" s="189">
        <v>302.74599999999998</v>
      </c>
      <c r="D17" s="189">
        <v>1339.9690000000001</v>
      </c>
      <c r="E17" s="189">
        <v>1176.104</v>
      </c>
      <c r="F17" s="190">
        <v>-12.229014253314819</v>
      </c>
      <c r="G17" s="2"/>
    </row>
    <row r="18" spans="1:7" ht="15.6" customHeight="1">
      <c r="A18" s="188" t="s">
        <v>147</v>
      </c>
      <c r="B18" s="189">
        <v>6.41</v>
      </c>
      <c r="C18" s="189">
        <v>7.0129999999999999</v>
      </c>
      <c r="D18" s="189">
        <v>10.319000000000001</v>
      </c>
      <c r="E18" s="189">
        <v>10.923</v>
      </c>
      <c r="F18" s="190">
        <v>5.8532803566236851</v>
      </c>
    </row>
    <row r="19" spans="1:7" ht="15.6" customHeight="1">
      <c r="A19" s="188" t="s">
        <v>143</v>
      </c>
      <c r="B19" s="189">
        <v>8.8250000000000011</v>
      </c>
      <c r="C19" s="189">
        <v>3.61</v>
      </c>
      <c r="D19" s="189">
        <v>64.515000000000015</v>
      </c>
      <c r="E19" s="189">
        <v>66.757999999999981</v>
      </c>
      <c r="F19" s="190">
        <v>3.4767108424396862</v>
      </c>
    </row>
    <row r="20" spans="1:7" ht="15.6" customHeight="1">
      <c r="A20" s="188" t="s">
        <v>142</v>
      </c>
      <c r="B20" s="189">
        <v>2721.701</v>
      </c>
      <c r="C20" s="189">
        <v>2147.393</v>
      </c>
      <c r="D20" s="189">
        <v>7141.8909999999996</v>
      </c>
      <c r="E20" s="189">
        <v>9662.9209999999985</v>
      </c>
      <c r="F20" s="190">
        <v>35.299194569057391</v>
      </c>
    </row>
    <row r="21" spans="1:7" ht="15.6" customHeight="1">
      <c r="A21" s="188" t="s">
        <v>149</v>
      </c>
      <c r="B21" s="189">
        <v>8.0030000000000001</v>
      </c>
      <c r="C21" s="189">
        <v>11.106</v>
      </c>
      <c r="D21" s="189">
        <v>55.545999999999992</v>
      </c>
      <c r="E21" s="189">
        <v>70.653000000000006</v>
      </c>
      <c r="F21" s="190">
        <v>27.19727793180429</v>
      </c>
    </row>
    <row r="22" spans="1:7" ht="15.6" customHeight="1">
      <c r="A22" s="188" t="s">
        <v>146</v>
      </c>
      <c r="B22" s="189">
        <v>151.59399999999999</v>
      </c>
      <c r="C22" s="189">
        <v>98.492000000000004</v>
      </c>
      <c r="D22" s="189">
        <v>459.22499999999991</v>
      </c>
      <c r="E22" s="189">
        <v>278.59199999999998</v>
      </c>
      <c r="F22" s="190">
        <v>-39.33431324514126</v>
      </c>
    </row>
    <row r="23" spans="1:7" ht="15.6" customHeight="1">
      <c r="A23" s="188" t="s">
        <v>165</v>
      </c>
      <c r="B23" s="189">
        <v>9.7850000000000001</v>
      </c>
      <c r="C23" s="189">
        <v>1.73</v>
      </c>
      <c r="D23" s="189">
        <v>100.178</v>
      </c>
      <c r="E23" s="189">
        <v>11.305</v>
      </c>
      <c r="F23" s="190">
        <v>-88.715087144882105</v>
      </c>
    </row>
    <row r="24" spans="1:7" ht="15.6" customHeight="1">
      <c r="A24" s="188" t="s">
        <v>141</v>
      </c>
      <c r="B24" s="189">
        <v>210.85900000000001</v>
      </c>
      <c r="C24" s="189">
        <v>185.96299999999999</v>
      </c>
      <c r="D24" s="189">
        <v>1050.596</v>
      </c>
      <c r="E24" s="189">
        <v>1002.1369999999999</v>
      </c>
      <c r="F24" s="190">
        <v>-4.6125247002653822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63.485999999999997</v>
      </c>
      <c r="C26" s="189">
        <v>98.361999999999995</v>
      </c>
      <c r="D26" s="189">
        <v>362.55299999999988</v>
      </c>
      <c r="E26" s="189">
        <v>418.56100000000009</v>
      </c>
      <c r="F26" s="190">
        <v>15.448224121714659</v>
      </c>
    </row>
    <row r="27" spans="1:7" ht="15.6" customHeight="1">
      <c r="A27" s="188" t="s">
        <v>173</v>
      </c>
      <c r="B27" s="189">
        <v>987.51499999999999</v>
      </c>
      <c r="C27" s="189">
        <v>1009.174</v>
      </c>
      <c r="D27" s="189">
        <v>10090.469999999999</v>
      </c>
      <c r="E27" s="189">
        <v>10844.386</v>
      </c>
      <c r="F27" s="190">
        <v>7.4715647536735332</v>
      </c>
    </row>
    <row r="28" spans="1:7" ht="15.6" customHeight="1">
      <c r="A28" s="188" t="s">
        <v>177</v>
      </c>
      <c r="B28" s="189">
        <v>202.334</v>
      </c>
      <c r="C28" s="189">
        <v>159.93899999999999</v>
      </c>
      <c r="D28" s="189">
        <v>1533.5989999999999</v>
      </c>
      <c r="E28" s="189">
        <v>871.50800000000038</v>
      </c>
      <c r="F28" s="190">
        <v>-43.17236774411041</v>
      </c>
    </row>
    <row r="29" spans="1:7" ht="15.6" customHeight="1">
      <c r="A29" s="188" t="s">
        <v>178</v>
      </c>
      <c r="B29" s="189">
        <v>188.374</v>
      </c>
      <c r="C29" s="189">
        <v>107.44499999999999</v>
      </c>
      <c r="D29" s="189">
        <v>2383.6390000000001</v>
      </c>
      <c r="E29" s="189">
        <v>1646.4580000000001</v>
      </c>
      <c r="F29" s="190">
        <v>-30.926704924697049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208.37200000000001</v>
      </c>
      <c r="C31" s="189">
        <v>84.338000000000008</v>
      </c>
      <c r="D31" s="189">
        <v>1012.369</v>
      </c>
      <c r="E31" s="189">
        <v>590.50399999999991</v>
      </c>
      <c r="F31" s="190">
        <v>-41.671070528631368</v>
      </c>
    </row>
    <row r="32" spans="1:7" ht="15.6" customHeight="1">
      <c r="A32" s="188" t="s">
        <v>181</v>
      </c>
      <c r="B32" s="189">
        <v>105.523</v>
      </c>
      <c r="C32" s="189">
        <v>68.458999999999989</v>
      </c>
      <c r="D32" s="189">
        <v>1163.182</v>
      </c>
      <c r="E32" s="189">
        <v>530.30700000000002</v>
      </c>
      <c r="F32" s="190">
        <v>-54.408940303409082</v>
      </c>
    </row>
    <row r="33" spans="1:6" ht="15.6" customHeight="1">
      <c r="A33" s="188" t="s">
        <v>182</v>
      </c>
      <c r="B33" s="189">
        <v>2678.951</v>
      </c>
      <c r="C33" s="189">
        <v>1995.087</v>
      </c>
      <c r="D33" s="189">
        <v>14943.858</v>
      </c>
      <c r="E33" s="189">
        <v>13595.087</v>
      </c>
      <c r="F33" s="190">
        <v>-9.0255876360709522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13404.737999999998</v>
      </c>
      <c r="C35" s="77">
        <f>SUM(C7:C34)</f>
        <v>13879.361999999997</v>
      </c>
      <c r="D35" s="76">
        <f>SUM(D7:D34)</f>
        <v>67456.28</v>
      </c>
      <c r="E35" s="78">
        <f>SUM(E7:E34)</f>
        <v>70101.79800000001</v>
      </c>
      <c r="F35" s="140">
        <f>E35*100/D35-100</f>
        <v>3.9218261072208662</v>
      </c>
    </row>
    <row r="36" spans="1:6" ht="15.6" customHeight="1">
      <c r="A36" s="73" t="s">
        <v>86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5" priority="2">
      <formula>MOD(ROW(),2)=0</formula>
    </cfRule>
  </conditionalFormatting>
  <conditionalFormatting sqref="F7:F35">
    <cfRule type="expression" dxfId="5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967FF5-2E3F-4D32-B28D-C75628E8751E}">
  <sheetPr codeName="Hoja13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11804</v>
      </c>
      <c r="C7" s="189">
        <v>10822</v>
      </c>
      <c r="D7" s="189">
        <v>29564</v>
      </c>
      <c r="E7" s="189">
        <v>34847</v>
      </c>
      <c r="F7" s="190">
        <v>17.86970639967528</v>
      </c>
      <c r="G7" s="37"/>
    </row>
    <row r="8" spans="1:14" ht="15.6" customHeight="1">
      <c r="A8" s="188" t="s">
        <v>11</v>
      </c>
      <c r="B8" s="189">
        <v>1212</v>
      </c>
      <c r="C8" s="189">
        <v>3881</v>
      </c>
      <c r="D8" s="189">
        <v>10820</v>
      </c>
      <c r="E8" s="189">
        <v>8257</v>
      </c>
      <c r="F8" s="190">
        <v>-23.687615526802219</v>
      </c>
      <c r="G8" s="6"/>
    </row>
    <row r="9" spans="1:14" ht="15.6" customHeight="1">
      <c r="A9" s="188" t="s">
        <v>8</v>
      </c>
      <c r="B9" s="189">
        <v>7735</v>
      </c>
      <c r="C9" s="189">
        <v>7446</v>
      </c>
      <c r="D9" s="189">
        <v>37332</v>
      </c>
      <c r="E9" s="189">
        <v>33683</v>
      </c>
      <c r="F9" s="190">
        <v>-9.7744562305796592</v>
      </c>
      <c r="G9" s="6"/>
    </row>
    <row r="10" spans="1:14" ht="15.6" customHeight="1">
      <c r="A10" s="188" t="s">
        <v>10</v>
      </c>
      <c r="B10" s="189">
        <v>4498</v>
      </c>
      <c r="C10" s="189">
        <v>5009</v>
      </c>
      <c r="D10" s="189">
        <v>21729</v>
      </c>
      <c r="E10" s="189">
        <v>24219</v>
      </c>
      <c r="F10" s="190">
        <v>11.45934005246446</v>
      </c>
    </row>
    <row r="11" spans="1:14" ht="15.6" customHeight="1">
      <c r="A11" s="188" t="s">
        <v>9</v>
      </c>
      <c r="B11" s="189">
        <v>279317</v>
      </c>
      <c r="C11" s="189">
        <v>237572</v>
      </c>
      <c r="D11" s="189">
        <v>1790060</v>
      </c>
      <c r="E11" s="189">
        <v>1451242</v>
      </c>
      <c r="F11" s="190">
        <v>-18.927745438700381</v>
      </c>
    </row>
    <row r="12" spans="1:14" ht="15.6" customHeight="1">
      <c r="A12" s="188" t="s">
        <v>6</v>
      </c>
      <c r="B12" s="189">
        <v>8057</v>
      </c>
      <c r="C12" s="189">
        <v>9400</v>
      </c>
      <c r="D12" s="189">
        <v>53551</v>
      </c>
      <c r="E12" s="189">
        <v>56128</v>
      </c>
      <c r="F12" s="190">
        <v>4.8122350656383617</v>
      </c>
    </row>
    <row r="13" spans="1:14" ht="15.6" customHeight="1">
      <c r="A13" s="188" t="s">
        <v>175</v>
      </c>
      <c r="B13" s="189">
        <v>21421</v>
      </c>
      <c r="C13" s="189">
        <v>15689</v>
      </c>
      <c r="D13" s="189">
        <v>72893</v>
      </c>
      <c r="E13" s="189">
        <v>61049</v>
      </c>
      <c r="F13" s="190">
        <v>-16.24847379035025</v>
      </c>
    </row>
    <row r="14" spans="1:14" ht="15.6" customHeight="1">
      <c r="A14" s="188" t="s">
        <v>148</v>
      </c>
      <c r="B14" s="189">
        <v>174847</v>
      </c>
      <c r="C14" s="189">
        <v>162707</v>
      </c>
      <c r="D14" s="189">
        <v>842712</v>
      </c>
      <c r="E14" s="189">
        <v>842112</v>
      </c>
      <c r="F14" s="190">
        <v>-7.1198701335688952E-2</v>
      </c>
    </row>
    <row r="15" spans="1:14" ht="15.6" customHeight="1">
      <c r="A15" s="188" t="s">
        <v>145</v>
      </c>
      <c r="B15" s="189">
        <v>13057</v>
      </c>
      <c r="C15" s="189">
        <v>2162</v>
      </c>
      <c r="D15" s="189">
        <v>71580</v>
      </c>
      <c r="E15" s="189">
        <v>12228</v>
      </c>
      <c r="F15" s="190">
        <v>-82.917015926236374</v>
      </c>
    </row>
    <row r="16" spans="1:14" ht="15.6" customHeight="1">
      <c r="A16" s="188" t="s">
        <v>144</v>
      </c>
      <c r="B16" s="189">
        <v>16264</v>
      </c>
      <c r="C16" s="189">
        <v>26941</v>
      </c>
      <c r="D16" s="189">
        <v>95040</v>
      </c>
      <c r="E16" s="189">
        <v>123297</v>
      </c>
      <c r="F16" s="190">
        <v>29.73169191919192</v>
      </c>
      <c r="G16" s="1"/>
    </row>
    <row r="17" spans="1:7" ht="15.6" customHeight="1">
      <c r="A17" s="188" t="s">
        <v>150</v>
      </c>
      <c r="B17" s="189">
        <v>2908</v>
      </c>
      <c r="C17" s="189">
        <v>3235</v>
      </c>
      <c r="D17" s="189">
        <v>14862</v>
      </c>
      <c r="E17" s="189">
        <v>10873</v>
      </c>
      <c r="F17" s="190">
        <v>-26.840263759924639</v>
      </c>
      <c r="G17" s="2"/>
    </row>
    <row r="18" spans="1:7" ht="15.6" customHeight="1">
      <c r="A18" s="188" t="s">
        <v>147</v>
      </c>
      <c r="B18" s="189">
        <v>57794</v>
      </c>
      <c r="C18" s="189">
        <v>60414</v>
      </c>
      <c r="D18" s="189">
        <v>257512</v>
      </c>
      <c r="E18" s="189">
        <v>374029</v>
      </c>
      <c r="F18" s="190">
        <v>45.247211780421878</v>
      </c>
    </row>
    <row r="19" spans="1:7" ht="15.6" customHeight="1">
      <c r="A19" s="188" t="s">
        <v>143</v>
      </c>
      <c r="B19" s="189">
        <v>1244</v>
      </c>
      <c r="C19" s="189">
        <v>1278</v>
      </c>
      <c r="D19" s="189">
        <v>6781</v>
      </c>
      <c r="E19" s="189">
        <v>7051</v>
      </c>
      <c r="F19" s="190">
        <v>3.981713611561716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12633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15520</v>
      </c>
      <c r="C21" s="189">
        <v>5814</v>
      </c>
      <c r="D21" s="189">
        <v>77065</v>
      </c>
      <c r="E21" s="189">
        <v>55447</v>
      </c>
      <c r="F21" s="190">
        <v>-28.051644715499901</v>
      </c>
    </row>
    <row r="22" spans="1:7" ht="15.6" customHeight="1">
      <c r="A22" s="188" t="s">
        <v>146</v>
      </c>
      <c r="B22" s="189">
        <v>232453</v>
      </c>
      <c r="C22" s="189">
        <v>233545</v>
      </c>
      <c r="D22" s="189">
        <v>1505683</v>
      </c>
      <c r="E22" s="189">
        <v>1518768</v>
      </c>
      <c r="F22" s="190">
        <v>0.86904082731889787</v>
      </c>
    </row>
    <row r="23" spans="1:7" ht="15.6" customHeight="1">
      <c r="A23" s="188" t="s">
        <v>165</v>
      </c>
      <c r="B23" s="189">
        <v>6262</v>
      </c>
      <c r="C23" s="189">
        <v>5273</v>
      </c>
      <c r="D23" s="189">
        <v>37024</v>
      </c>
      <c r="E23" s="189">
        <v>33055</v>
      </c>
      <c r="F23" s="190">
        <v>-10.720073465859979</v>
      </c>
    </row>
    <row r="24" spans="1:7" ht="15.6" customHeight="1">
      <c r="A24" s="188" t="s">
        <v>141</v>
      </c>
      <c r="B24" s="189">
        <v>2334</v>
      </c>
      <c r="C24" s="189">
        <v>2328</v>
      </c>
      <c r="D24" s="189">
        <v>12964</v>
      </c>
      <c r="E24" s="189">
        <v>13457</v>
      </c>
      <c r="F24" s="190">
        <v>3.8028386300524488</v>
      </c>
    </row>
    <row r="25" spans="1:7" ht="15.6" customHeight="1">
      <c r="A25" s="188" t="s">
        <v>140</v>
      </c>
      <c r="B25" s="189">
        <v>1484</v>
      </c>
      <c r="C25" s="189">
        <v>2</v>
      </c>
      <c r="D25" s="189">
        <v>3273</v>
      </c>
      <c r="E25" s="189">
        <v>770</v>
      </c>
      <c r="F25" s="190">
        <v>-76.474182706996643</v>
      </c>
    </row>
    <row r="26" spans="1:7" ht="15.6" customHeight="1">
      <c r="A26" s="188" t="s">
        <v>152</v>
      </c>
      <c r="B26" s="189">
        <v>2208</v>
      </c>
      <c r="C26" s="189">
        <v>2088</v>
      </c>
      <c r="D26" s="189">
        <v>11898</v>
      </c>
      <c r="E26" s="189">
        <v>11472</v>
      </c>
      <c r="F26" s="190">
        <v>-3.580433686333834</v>
      </c>
    </row>
    <row r="27" spans="1:7" ht="15.6" customHeight="1">
      <c r="A27" s="188" t="s">
        <v>173</v>
      </c>
      <c r="B27" s="189">
        <v>1913</v>
      </c>
      <c r="C27" s="189">
        <v>2171</v>
      </c>
      <c r="D27" s="189">
        <v>13253</v>
      </c>
      <c r="E27" s="189">
        <v>16397</v>
      </c>
      <c r="F27" s="190">
        <v>23.722930657209691</v>
      </c>
    </row>
    <row r="28" spans="1:7" ht="15.6" customHeight="1">
      <c r="A28" s="188" t="s">
        <v>177</v>
      </c>
      <c r="B28" s="189">
        <v>56720</v>
      </c>
      <c r="C28" s="189">
        <v>52942</v>
      </c>
      <c r="D28" s="189">
        <v>462323</v>
      </c>
      <c r="E28" s="189">
        <v>407051</v>
      </c>
      <c r="F28" s="190">
        <v>-11.95527801991248</v>
      </c>
    </row>
    <row r="29" spans="1:7" ht="15.6" customHeight="1">
      <c r="A29" s="188" t="s">
        <v>178</v>
      </c>
      <c r="B29" s="189">
        <v>5024</v>
      </c>
      <c r="C29" s="189">
        <v>4488</v>
      </c>
      <c r="D29" s="189">
        <v>28131</v>
      </c>
      <c r="E29" s="189">
        <v>26798</v>
      </c>
      <c r="F29" s="190">
        <v>-4.7385446660267974</v>
      </c>
    </row>
    <row r="30" spans="1:7" ht="15.6" customHeight="1">
      <c r="A30" s="188" t="s">
        <v>179</v>
      </c>
      <c r="B30" s="189">
        <v>3313</v>
      </c>
      <c r="C30" s="189">
        <v>3463</v>
      </c>
      <c r="D30" s="189">
        <v>16611</v>
      </c>
      <c r="E30" s="189">
        <v>19479</v>
      </c>
      <c r="F30" s="190">
        <v>17.26566732887845</v>
      </c>
    </row>
    <row r="31" spans="1:7" ht="15.6" customHeight="1">
      <c r="A31" s="188" t="s">
        <v>180</v>
      </c>
      <c r="B31" s="189">
        <v>10063</v>
      </c>
      <c r="C31" s="189">
        <v>7614</v>
      </c>
      <c r="D31" s="189">
        <v>55274</v>
      </c>
      <c r="E31" s="189">
        <v>51647</v>
      </c>
      <c r="F31" s="190">
        <v>-6.5618554835908327</v>
      </c>
    </row>
    <row r="32" spans="1:7" ht="15.6" customHeight="1">
      <c r="A32" s="188" t="s">
        <v>181</v>
      </c>
      <c r="B32" s="189">
        <v>48664</v>
      </c>
      <c r="C32" s="189">
        <v>65602</v>
      </c>
      <c r="D32" s="189">
        <v>304849</v>
      </c>
      <c r="E32" s="189">
        <v>294764</v>
      </c>
      <c r="F32" s="190">
        <v>-3.308195204839123</v>
      </c>
    </row>
    <row r="33" spans="1:6" ht="15.6" customHeight="1">
      <c r="A33" s="188" t="s">
        <v>182</v>
      </c>
      <c r="B33" s="189">
        <v>16098</v>
      </c>
      <c r="C33" s="189">
        <v>15460</v>
      </c>
      <c r="D33" s="189">
        <v>65946</v>
      </c>
      <c r="E33" s="189">
        <v>65161</v>
      </c>
      <c r="F33" s="190">
        <v>-1.190367876747644</v>
      </c>
    </row>
    <row r="34" spans="1:6" ht="15.6" customHeight="1">
      <c r="A34" s="188" t="s">
        <v>183</v>
      </c>
      <c r="B34" s="189">
        <v>761</v>
      </c>
      <c r="C34" s="189">
        <v>750</v>
      </c>
      <c r="D34" s="189">
        <v>4939</v>
      </c>
      <c r="E34" s="189">
        <v>3368</v>
      </c>
      <c r="F34" s="190">
        <v>-31.808058311399069</v>
      </c>
    </row>
    <row r="35" spans="1:6" ht="15.6" customHeight="1">
      <c r="A35" s="156" t="s">
        <v>153</v>
      </c>
      <c r="B35" s="76">
        <f>SUM(B7:B34)</f>
        <v>1002975</v>
      </c>
      <c r="C35" s="77">
        <f>SUM(C7:C34)</f>
        <v>948096</v>
      </c>
      <c r="D35" s="178">
        <f>SUM(D7:D34)</f>
        <v>5916302</v>
      </c>
      <c r="E35" s="178">
        <f>SUM(E7:E34)</f>
        <v>5556649</v>
      </c>
      <c r="F35" s="140">
        <f>E35*100/D35-100</f>
        <v>-6.0790169264516862</v>
      </c>
    </row>
    <row r="36" spans="1:6" ht="15.6" customHeight="1">
      <c r="A36" s="73" t="s">
        <v>160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53" priority="2">
      <formula>MOD(ROW(),2)=0</formula>
    </cfRule>
  </conditionalFormatting>
  <conditionalFormatting sqref="F7:F35">
    <cfRule type="expression" dxfId="5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B35F13-CBDA-4002-BBCD-67B72B723530}">
  <sheetPr codeName="Hoja14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62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2758</v>
      </c>
      <c r="C7" s="189">
        <v>4184</v>
      </c>
      <c r="D7" s="189">
        <v>12220</v>
      </c>
      <c r="E7" s="189">
        <v>17307</v>
      </c>
      <c r="F7" s="190">
        <v>41.628477905073652</v>
      </c>
      <c r="G7" s="37"/>
    </row>
    <row r="8" spans="1:14" ht="15.6" customHeight="1">
      <c r="A8" s="188" t="s">
        <v>11</v>
      </c>
      <c r="B8" s="189">
        <v>39</v>
      </c>
      <c r="C8" s="189">
        <v>85</v>
      </c>
      <c r="D8" s="189">
        <v>534</v>
      </c>
      <c r="E8" s="189">
        <v>727</v>
      </c>
      <c r="F8" s="190">
        <v>36.142322097378269</v>
      </c>
      <c r="G8" s="6"/>
    </row>
    <row r="9" spans="1:14" ht="15.6" customHeight="1">
      <c r="A9" s="188" t="s">
        <v>8</v>
      </c>
      <c r="B9" s="189">
        <v>3503</v>
      </c>
      <c r="C9" s="189">
        <v>3384</v>
      </c>
      <c r="D9" s="189">
        <v>16867</v>
      </c>
      <c r="E9" s="189">
        <v>13633</v>
      </c>
      <c r="F9" s="190">
        <v>-19.173534119879051</v>
      </c>
      <c r="G9" s="6"/>
    </row>
    <row r="10" spans="1:14" ht="15.6" customHeight="1">
      <c r="A10" s="188" t="s">
        <v>10</v>
      </c>
      <c r="B10" s="189">
        <v>1200</v>
      </c>
      <c r="C10" s="189">
        <v>1692</v>
      </c>
      <c r="D10" s="189">
        <v>6845</v>
      </c>
      <c r="E10" s="189">
        <v>6995</v>
      </c>
      <c r="F10" s="190">
        <v>2.1913805697589481</v>
      </c>
    </row>
    <row r="11" spans="1:14" ht="15.6" customHeight="1">
      <c r="A11" s="188" t="s">
        <v>9</v>
      </c>
      <c r="B11" s="189">
        <v>268719</v>
      </c>
      <c r="C11" s="189">
        <v>228433</v>
      </c>
      <c r="D11" s="189">
        <v>1710470</v>
      </c>
      <c r="E11" s="189">
        <v>1390001</v>
      </c>
      <c r="F11" s="190">
        <v>-18.73572760703199</v>
      </c>
    </row>
    <row r="12" spans="1:14" ht="15.6" customHeight="1">
      <c r="A12" s="188" t="s">
        <v>6</v>
      </c>
      <c r="B12" s="189">
        <v>2514</v>
      </c>
      <c r="C12" s="189">
        <v>3057</v>
      </c>
      <c r="D12" s="189">
        <v>15303</v>
      </c>
      <c r="E12" s="189">
        <v>14563</v>
      </c>
      <c r="F12" s="190">
        <v>-4.8356531399072082</v>
      </c>
    </row>
    <row r="13" spans="1:14" ht="15.6" customHeight="1">
      <c r="A13" s="188" t="s">
        <v>175</v>
      </c>
      <c r="B13" s="189">
        <v>42</v>
      </c>
      <c r="C13" s="189">
        <v>48</v>
      </c>
      <c r="D13" s="189">
        <v>518</v>
      </c>
      <c r="E13" s="189">
        <v>122</v>
      </c>
      <c r="F13" s="190">
        <v>-76.447876447876453</v>
      </c>
    </row>
    <row r="14" spans="1:14" ht="15.6" customHeight="1">
      <c r="A14" s="188" t="s">
        <v>148</v>
      </c>
      <c r="B14" s="189">
        <v>147198</v>
      </c>
      <c r="C14" s="189">
        <v>129590</v>
      </c>
      <c r="D14" s="189">
        <v>721244</v>
      </c>
      <c r="E14" s="189">
        <v>681117</v>
      </c>
      <c r="F14" s="190">
        <v>-5.56358181142582</v>
      </c>
    </row>
    <row r="15" spans="1:14" ht="15.6" customHeight="1">
      <c r="A15" s="188" t="s">
        <v>145</v>
      </c>
      <c r="B15" s="189">
        <v>6920</v>
      </c>
      <c r="C15" s="189">
        <v>1801</v>
      </c>
      <c r="D15" s="189">
        <v>37710</v>
      </c>
      <c r="E15" s="189">
        <v>10337</v>
      </c>
      <c r="F15" s="190">
        <v>-72.588172898435431</v>
      </c>
    </row>
    <row r="16" spans="1:14" ht="15.6" customHeight="1">
      <c r="A16" s="188" t="s">
        <v>144</v>
      </c>
      <c r="B16" s="189">
        <v>626</v>
      </c>
      <c r="C16" s="189">
        <v>7554</v>
      </c>
      <c r="D16" s="189">
        <v>4262</v>
      </c>
      <c r="E16" s="189">
        <v>19681</v>
      </c>
      <c r="F16" s="190">
        <v>361.77850774284371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55764</v>
      </c>
      <c r="C18" s="189">
        <v>57072</v>
      </c>
      <c r="D18" s="189">
        <v>246171</v>
      </c>
      <c r="E18" s="189">
        <v>355491</v>
      </c>
      <c r="F18" s="190">
        <v>44.40815530667706</v>
      </c>
    </row>
    <row r="19" spans="1:7" ht="15.6" customHeight="1">
      <c r="A19" s="188" t="s">
        <v>143</v>
      </c>
      <c r="B19" s="189">
        <v>660</v>
      </c>
      <c r="C19" s="189">
        <v>681</v>
      </c>
      <c r="D19" s="189">
        <v>3757</v>
      </c>
      <c r="E19" s="189">
        <v>3569</v>
      </c>
      <c r="F19" s="190">
        <v>-5.0039925472451472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12633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13219</v>
      </c>
      <c r="C21" s="189">
        <v>20</v>
      </c>
      <c r="D21" s="189">
        <v>63744</v>
      </c>
      <c r="E21" s="189">
        <v>40657</v>
      </c>
      <c r="F21" s="190">
        <v>-36.218310742971887</v>
      </c>
    </row>
    <row r="22" spans="1:7" ht="15.6" customHeight="1">
      <c r="A22" s="188" t="s">
        <v>146</v>
      </c>
      <c r="B22" s="189">
        <v>214618</v>
      </c>
      <c r="C22" s="189">
        <v>212387</v>
      </c>
      <c r="D22" s="189">
        <v>1369721</v>
      </c>
      <c r="E22" s="189">
        <v>1373081</v>
      </c>
      <c r="F22" s="190">
        <v>0.2453054308140139</v>
      </c>
    </row>
    <row r="23" spans="1:7" ht="15.6" customHeight="1">
      <c r="A23" s="188" t="s">
        <v>165</v>
      </c>
      <c r="B23" s="189">
        <v>3569</v>
      </c>
      <c r="C23" s="189">
        <v>1900</v>
      </c>
      <c r="D23" s="189">
        <v>17250</v>
      </c>
      <c r="E23" s="189">
        <v>15268</v>
      </c>
      <c r="F23" s="190">
        <v>-11.48985507246377</v>
      </c>
    </row>
    <row r="24" spans="1:7" ht="15.6" customHeight="1">
      <c r="A24" s="188" t="s">
        <v>141</v>
      </c>
      <c r="B24" s="189">
        <v>1145</v>
      </c>
      <c r="C24" s="189">
        <v>1425</v>
      </c>
      <c r="D24" s="189">
        <v>6945</v>
      </c>
      <c r="E24" s="189">
        <v>9023</v>
      </c>
      <c r="F24" s="190">
        <v>29.92080633549315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1507</v>
      </c>
      <c r="C26" s="189">
        <v>1430</v>
      </c>
      <c r="D26" s="189">
        <v>7069</v>
      </c>
      <c r="E26" s="189">
        <v>7554</v>
      </c>
      <c r="F26" s="190">
        <v>6.8609421417456522</v>
      </c>
    </row>
    <row r="27" spans="1:7" ht="15.6" customHeight="1">
      <c r="A27" s="188" t="s">
        <v>173</v>
      </c>
      <c r="B27" s="189">
        <v>598</v>
      </c>
      <c r="C27" s="189">
        <v>633</v>
      </c>
      <c r="D27" s="189">
        <v>5074</v>
      </c>
      <c r="E27" s="189">
        <v>4958</v>
      </c>
      <c r="F27" s="190">
        <v>-2.286164761529363</v>
      </c>
    </row>
    <row r="28" spans="1:7" ht="15.6" customHeight="1">
      <c r="A28" s="188" t="s">
        <v>177</v>
      </c>
      <c r="B28" s="189">
        <v>47509</v>
      </c>
      <c r="C28" s="189">
        <v>46688</v>
      </c>
      <c r="D28" s="189">
        <v>382804</v>
      </c>
      <c r="E28" s="189">
        <v>337362</v>
      </c>
      <c r="F28" s="190">
        <v>-11.870826846114451</v>
      </c>
    </row>
    <row r="29" spans="1:7" ht="15.6" customHeight="1">
      <c r="A29" s="188" t="s">
        <v>178</v>
      </c>
      <c r="B29" s="189">
        <v>2262</v>
      </c>
      <c r="C29" s="189">
        <v>2452</v>
      </c>
      <c r="D29" s="189">
        <v>17687</v>
      </c>
      <c r="E29" s="189">
        <v>16166</v>
      </c>
      <c r="F29" s="190">
        <v>-8.5995363826539233</v>
      </c>
    </row>
    <row r="30" spans="1:7" ht="15.6" customHeight="1">
      <c r="A30" s="188" t="s">
        <v>179</v>
      </c>
      <c r="B30" s="189">
        <v>1001</v>
      </c>
      <c r="C30" s="189">
        <v>1166</v>
      </c>
      <c r="D30" s="189">
        <v>7884</v>
      </c>
      <c r="E30" s="189">
        <v>8214</v>
      </c>
      <c r="F30" s="190">
        <v>4.1856925418569233</v>
      </c>
    </row>
    <row r="31" spans="1:7" ht="15.6" customHeight="1">
      <c r="A31" s="188" t="s">
        <v>180</v>
      </c>
      <c r="B31" s="189">
        <v>1506</v>
      </c>
      <c r="C31" s="189">
        <v>1970</v>
      </c>
      <c r="D31" s="189">
        <v>18037</v>
      </c>
      <c r="E31" s="189">
        <v>18486</v>
      </c>
      <c r="F31" s="190">
        <v>2.489327493485618</v>
      </c>
    </row>
    <row r="32" spans="1:7" ht="15.6" customHeight="1">
      <c r="A32" s="188" t="s">
        <v>181</v>
      </c>
      <c r="B32" s="189">
        <v>42231</v>
      </c>
      <c r="C32" s="189">
        <v>55608</v>
      </c>
      <c r="D32" s="189">
        <v>272566</v>
      </c>
      <c r="E32" s="189">
        <v>238037</v>
      </c>
      <c r="F32" s="190">
        <v>-12.66812441757226</v>
      </c>
    </row>
    <row r="33" spans="1:6" ht="15.6" customHeight="1">
      <c r="A33" s="188" t="s">
        <v>182</v>
      </c>
      <c r="B33" s="189">
        <v>9426</v>
      </c>
      <c r="C33" s="189">
        <v>10462</v>
      </c>
      <c r="D33" s="189">
        <v>36517</v>
      </c>
      <c r="E33" s="189">
        <v>37580</v>
      </c>
      <c r="F33" s="190">
        <v>2.9109729714927259</v>
      </c>
    </row>
    <row r="34" spans="1:6" ht="15.6" customHeight="1">
      <c r="A34" s="188" t="s">
        <v>183</v>
      </c>
      <c r="B34" s="189">
        <v>189</v>
      </c>
      <c r="C34" s="189">
        <v>130</v>
      </c>
      <c r="D34" s="189">
        <v>1525</v>
      </c>
      <c r="E34" s="189">
        <v>1052</v>
      </c>
      <c r="F34" s="190">
        <v>-31.016393442622959</v>
      </c>
    </row>
    <row r="35" spans="1:6" ht="15.6" customHeight="1">
      <c r="A35" s="156" t="s">
        <v>153</v>
      </c>
      <c r="B35" s="76">
        <f>SUM(B7:B34)</f>
        <v>828723</v>
      </c>
      <c r="C35" s="77">
        <f>SUM(C7:C34)</f>
        <v>773852</v>
      </c>
      <c r="D35" s="76">
        <f>SUM(D7:D34)</f>
        <v>4995357</v>
      </c>
      <c r="E35" s="78">
        <f>SUM(E7:E34)</f>
        <v>4620981</v>
      </c>
      <c r="F35" s="140">
        <f>E35*100/D35-100</f>
        <v>-7.4944793735462696</v>
      </c>
    </row>
    <row r="36" spans="1:6" ht="15.6" customHeight="1">
      <c r="A36" s="73" t="s">
        <v>82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51" priority="2">
      <formula>MOD(ROW(),2)=0</formula>
    </cfRule>
  </conditionalFormatting>
  <conditionalFormatting sqref="F7:F35">
    <cfRule type="expression" dxfId="5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89B933-24D2-4E13-8702-1050D87AB1DE}">
  <sheetPr codeName="Hoja15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0</v>
      </c>
      <c r="C8" s="189">
        <v>0</v>
      </c>
      <c r="D8" s="189">
        <v>0</v>
      </c>
      <c r="E8" s="189">
        <v>0</v>
      </c>
      <c r="F8" s="190" t="s">
        <v>151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14700</v>
      </c>
      <c r="F10" s="190" t="s">
        <v>151</v>
      </c>
    </row>
    <row r="11" spans="1:14" ht="15.6" customHeight="1">
      <c r="A11" s="188" t="s">
        <v>9</v>
      </c>
      <c r="B11" s="189">
        <v>325316</v>
      </c>
      <c r="C11" s="189">
        <v>222839</v>
      </c>
      <c r="D11" s="189">
        <v>1846409</v>
      </c>
      <c r="E11" s="189">
        <v>1577788</v>
      </c>
      <c r="F11" s="190">
        <v>-14.54829347127315</v>
      </c>
    </row>
    <row r="12" spans="1:14" ht="15.6" customHeight="1">
      <c r="A12" s="188" t="s">
        <v>6</v>
      </c>
      <c r="B12" s="189">
        <v>0</v>
      </c>
      <c r="C12" s="189">
        <v>0</v>
      </c>
      <c r="D12" s="189">
        <v>0</v>
      </c>
      <c r="E12" s="189">
        <v>0</v>
      </c>
      <c r="F12" s="190" t="s">
        <v>151</v>
      </c>
    </row>
    <row r="13" spans="1:14" ht="15.6" customHeight="1">
      <c r="A13" s="188" t="s">
        <v>175</v>
      </c>
      <c r="B13" s="189">
        <v>0</v>
      </c>
      <c r="C13" s="189">
        <v>30</v>
      </c>
      <c r="D13" s="189">
        <v>0</v>
      </c>
      <c r="E13" s="189">
        <v>30</v>
      </c>
      <c r="F13" s="190" t="s">
        <v>151</v>
      </c>
    </row>
    <row r="14" spans="1:14" ht="15.6" customHeight="1">
      <c r="A14" s="188" t="s">
        <v>148</v>
      </c>
      <c r="B14" s="189">
        <v>0</v>
      </c>
      <c r="C14" s="189">
        <v>0</v>
      </c>
      <c r="D14" s="189">
        <v>0</v>
      </c>
      <c r="E14" s="189">
        <v>0</v>
      </c>
      <c r="F14" s="190" t="s">
        <v>151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0</v>
      </c>
      <c r="C19" s="189">
        <v>157</v>
      </c>
      <c r="D19" s="189">
        <v>0</v>
      </c>
      <c r="E19" s="189">
        <v>5151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0</v>
      </c>
      <c r="C21" s="189">
        <v>32221</v>
      </c>
      <c r="D21" s="189">
        <v>26212</v>
      </c>
      <c r="E21" s="189">
        <v>98547</v>
      </c>
      <c r="F21" s="190">
        <v>275.96139172897909</v>
      </c>
    </row>
    <row r="22" spans="1:7" ht="15.6" customHeight="1">
      <c r="A22" s="188" t="s">
        <v>146</v>
      </c>
      <c r="B22" s="189">
        <v>0</v>
      </c>
      <c r="C22" s="189">
        <v>12</v>
      </c>
      <c r="D22" s="189">
        <v>28</v>
      </c>
      <c r="E22" s="189">
        <v>12</v>
      </c>
      <c r="F22" s="190">
        <v>-57.142857142857153</v>
      </c>
    </row>
    <row r="23" spans="1:7" ht="15.6" customHeight="1">
      <c r="A23" s="188" t="s">
        <v>165</v>
      </c>
      <c r="B23" s="189">
        <v>0</v>
      </c>
      <c r="C23" s="189">
        <v>0</v>
      </c>
      <c r="D23" s="189">
        <v>0</v>
      </c>
      <c r="E23" s="189">
        <v>0</v>
      </c>
      <c r="F23" s="190" t="s">
        <v>151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127</v>
      </c>
      <c r="C28" s="189">
        <v>184</v>
      </c>
      <c r="D28" s="189">
        <v>873</v>
      </c>
      <c r="E28" s="189">
        <v>1038</v>
      </c>
      <c r="F28" s="190">
        <v>18.900343642611691</v>
      </c>
    </row>
    <row r="29" spans="1:7" ht="15.6" customHeight="1">
      <c r="A29" s="188" t="s">
        <v>178</v>
      </c>
      <c r="B29" s="189">
        <v>0</v>
      </c>
      <c r="C29" s="189">
        <v>0</v>
      </c>
      <c r="D29" s="189">
        <v>0</v>
      </c>
      <c r="E29" s="189">
        <v>0</v>
      </c>
      <c r="F29" s="190" t="s">
        <v>151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21824</v>
      </c>
      <c r="D31" s="189">
        <v>53128</v>
      </c>
      <c r="E31" s="189">
        <v>89519</v>
      </c>
      <c r="F31" s="190">
        <v>68.49683782562866</v>
      </c>
    </row>
    <row r="32" spans="1:7" ht="15.6" customHeight="1">
      <c r="A32" s="188" t="s">
        <v>181</v>
      </c>
      <c r="B32" s="189">
        <v>0</v>
      </c>
      <c r="C32" s="189">
        <v>0</v>
      </c>
      <c r="D32" s="189">
        <v>0</v>
      </c>
      <c r="E32" s="189">
        <v>0</v>
      </c>
      <c r="F32" s="190" t="s">
        <v>151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84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325443</v>
      </c>
      <c r="C35" s="77">
        <f>SUM(C7:C34)</f>
        <v>277267</v>
      </c>
      <c r="D35" s="178">
        <f>SUM(D7:D34)</f>
        <v>1926650</v>
      </c>
      <c r="E35" s="178">
        <f>SUM(E7:E34)</f>
        <v>1786869</v>
      </c>
      <c r="F35" s="140">
        <f>E35*100/D35-100</f>
        <v>-7.2551319648093795</v>
      </c>
    </row>
    <row r="36" spans="1:6" ht="15.6" customHeight="1">
      <c r="A36" s="73" t="s">
        <v>52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9" priority="2">
      <formula>MOD(ROW(),2)=0</formula>
    </cfRule>
  </conditionalFormatting>
  <conditionalFormatting sqref="F7:F35">
    <cfRule type="expression" dxfId="4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7E424F-66DD-42C1-A48F-EDDA79A7DC9D}">
  <sheetPr codeName="Hoja16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83833</v>
      </c>
      <c r="C7" s="189">
        <v>33051</v>
      </c>
      <c r="D7" s="189">
        <v>320092</v>
      </c>
      <c r="E7" s="189">
        <v>181959</v>
      </c>
      <c r="F7" s="190">
        <v>-43.154155680241928</v>
      </c>
      <c r="G7" s="13"/>
    </row>
    <row r="8" spans="1:14" ht="15.6" customHeight="1">
      <c r="A8" s="188" t="s">
        <v>11</v>
      </c>
      <c r="B8" s="189">
        <v>0</v>
      </c>
      <c r="C8" s="189">
        <v>18</v>
      </c>
      <c r="D8" s="189">
        <v>9021</v>
      </c>
      <c r="E8" s="189">
        <v>7783</v>
      </c>
      <c r="F8" s="190">
        <v>-13.723533976277579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1538</v>
      </c>
      <c r="E9" s="189">
        <v>197</v>
      </c>
      <c r="F9" s="190">
        <v>-87.191157347204154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10210</v>
      </c>
      <c r="F10" s="190" t="s">
        <v>151</v>
      </c>
    </row>
    <row r="11" spans="1:14" ht="15.6" customHeight="1">
      <c r="A11" s="188" t="s">
        <v>9</v>
      </c>
      <c r="B11" s="189">
        <v>5191916</v>
      </c>
      <c r="C11" s="189">
        <v>4866143</v>
      </c>
      <c r="D11" s="189">
        <v>32550350</v>
      </c>
      <c r="E11" s="189">
        <v>30780532</v>
      </c>
      <c r="F11" s="190">
        <v>-5.4371704144502218</v>
      </c>
    </row>
    <row r="12" spans="1:14" ht="15.6" customHeight="1">
      <c r="A12" s="188" t="s">
        <v>6</v>
      </c>
      <c r="B12" s="189">
        <v>52158</v>
      </c>
      <c r="C12" s="189">
        <v>100314</v>
      </c>
      <c r="D12" s="189">
        <v>449358</v>
      </c>
      <c r="E12" s="189">
        <v>546207</v>
      </c>
      <c r="F12" s="190">
        <v>21.552748587985519</v>
      </c>
    </row>
    <row r="13" spans="1:14" ht="15.6" customHeight="1">
      <c r="A13" s="188" t="s">
        <v>175</v>
      </c>
      <c r="B13" s="189">
        <v>1304</v>
      </c>
      <c r="C13" s="189">
        <v>1072</v>
      </c>
      <c r="D13" s="189">
        <v>6505</v>
      </c>
      <c r="E13" s="189">
        <v>6837</v>
      </c>
      <c r="F13" s="190">
        <v>5.1037663335895473</v>
      </c>
    </row>
    <row r="14" spans="1:14" ht="15.6" customHeight="1">
      <c r="A14" s="188" t="s">
        <v>148</v>
      </c>
      <c r="B14" s="189">
        <v>2690166</v>
      </c>
      <c r="C14" s="189">
        <v>2056350</v>
      </c>
      <c r="D14" s="189">
        <v>14083473</v>
      </c>
      <c r="E14" s="189">
        <v>12166461</v>
      </c>
      <c r="F14" s="190">
        <v>-13.611784536385301</v>
      </c>
    </row>
    <row r="15" spans="1:14" ht="15.6" customHeight="1">
      <c r="A15" s="188" t="s">
        <v>145</v>
      </c>
      <c r="B15" s="189">
        <v>12403</v>
      </c>
      <c r="C15" s="189">
        <v>2281</v>
      </c>
      <c r="D15" s="189">
        <v>76817</v>
      </c>
      <c r="E15" s="189">
        <v>25882</v>
      </c>
      <c r="F15" s="190">
        <v>-66.306937266490493</v>
      </c>
    </row>
    <row r="16" spans="1:14" ht="15.6" customHeight="1">
      <c r="A16" s="188" t="s">
        <v>144</v>
      </c>
      <c r="B16" s="189">
        <v>0</v>
      </c>
      <c r="C16" s="189">
        <v>6</v>
      </c>
      <c r="D16" s="189">
        <v>85631</v>
      </c>
      <c r="E16" s="189">
        <v>14623</v>
      </c>
      <c r="F16" s="190">
        <v>-82.923240415270172</v>
      </c>
      <c r="G16" s="1"/>
    </row>
    <row r="17" spans="1:7" ht="15.6" customHeight="1">
      <c r="A17" s="188" t="s">
        <v>150</v>
      </c>
      <c r="B17" s="189">
        <v>544</v>
      </c>
      <c r="C17" s="189">
        <v>3790</v>
      </c>
      <c r="D17" s="189">
        <v>15505</v>
      </c>
      <c r="E17" s="189">
        <v>65821</v>
      </c>
      <c r="F17" s="190">
        <v>324.51467268623031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986</v>
      </c>
      <c r="E18" s="189">
        <v>0</v>
      </c>
      <c r="F18" s="190">
        <v>-100</v>
      </c>
    </row>
    <row r="19" spans="1:7" ht="15.6" customHeight="1">
      <c r="A19" s="188" t="s">
        <v>143</v>
      </c>
      <c r="B19" s="189">
        <v>2188</v>
      </c>
      <c r="C19" s="189">
        <v>54681</v>
      </c>
      <c r="D19" s="189">
        <v>337036</v>
      </c>
      <c r="E19" s="189">
        <v>195126</v>
      </c>
      <c r="F19" s="190">
        <v>-42.105294389916807</v>
      </c>
    </row>
    <row r="20" spans="1:7" ht="15.6" customHeight="1">
      <c r="A20" s="188" t="s">
        <v>142</v>
      </c>
      <c r="B20" s="189">
        <v>136528</v>
      </c>
      <c r="C20" s="189">
        <v>7722</v>
      </c>
      <c r="D20" s="189">
        <v>788262</v>
      </c>
      <c r="E20" s="189">
        <v>313345</v>
      </c>
      <c r="F20" s="190">
        <v>-60.248622919790627</v>
      </c>
    </row>
    <row r="21" spans="1:7" ht="15.6" customHeight="1">
      <c r="A21" s="188" t="s">
        <v>149</v>
      </c>
      <c r="B21" s="189">
        <v>186737</v>
      </c>
      <c r="C21" s="189">
        <v>183639</v>
      </c>
      <c r="D21" s="189">
        <v>1252235</v>
      </c>
      <c r="E21" s="189">
        <v>1228247</v>
      </c>
      <c r="F21" s="190">
        <v>-1.9156148805934949</v>
      </c>
    </row>
    <row r="22" spans="1:7" ht="15.6" customHeight="1">
      <c r="A22" s="188" t="s">
        <v>146</v>
      </c>
      <c r="B22" s="189">
        <v>1551263</v>
      </c>
      <c r="C22" s="189">
        <v>1682575</v>
      </c>
      <c r="D22" s="189">
        <v>7207534</v>
      </c>
      <c r="E22" s="189">
        <v>8630232</v>
      </c>
      <c r="F22" s="190">
        <v>19.739039732590921</v>
      </c>
    </row>
    <row r="23" spans="1:7" ht="15.6" customHeight="1">
      <c r="A23" s="188" t="s">
        <v>165</v>
      </c>
      <c r="B23" s="189">
        <v>268002</v>
      </c>
      <c r="C23" s="189">
        <v>301843</v>
      </c>
      <c r="D23" s="189">
        <v>1052776</v>
      </c>
      <c r="E23" s="189">
        <v>1772752</v>
      </c>
      <c r="F23" s="190">
        <v>68.388337120147128</v>
      </c>
    </row>
    <row r="24" spans="1:7" ht="15.6" customHeight="1">
      <c r="A24" s="188" t="s">
        <v>141</v>
      </c>
      <c r="B24" s="189">
        <v>5260</v>
      </c>
      <c r="C24" s="189">
        <v>280</v>
      </c>
      <c r="D24" s="189">
        <v>5992</v>
      </c>
      <c r="E24" s="189">
        <v>589</v>
      </c>
      <c r="F24" s="190">
        <v>-90.170226969292386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1965</v>
      </c>
      <c r="C26" s="189">
        <v>15565</v>
      </c>
      <c r="D26" s="189">
        <v>27285</v>
      </c>
      <c r="E26" s="189">
        <v>25211</v>
      </c>
      <c r="F26" s="190">
        <v>-7.6012461059190031</v>
      </c>
    </row>
    <row r="27" spans="1:7" ht="15.6" customHeight="1">
      <c r="A27" s="188" t="s">
        <v>173</v>
      </c>
      <c r="B27" s="189">
        <v>4383</v>
      </c>
      <c r="C27" s="189">
        <v>2788</v>
      </c>
      <c r="D27" s="189">
        <v>18963</v>
      </c>
      <c r="E27" s="189">
        <v>15904</v>
      </c>
      <c r="F27" s="190">
        <v>-16.131413805832409</v>
      </c>
    </row>
    <row r="28" spans="1:7" ht="15.6" customHeight="1">
      <c r="A28" s="188" t="s">
        <v>177</v>
      </c>
      <c r="B28" s="189">
        <v>72412</v>
      </c>
      <c r="C28" s="189">
        <v>73623</v>
      </c>
      <c r="D28" s="189">
        <v>474522</v>
      </c>
      <c r="E28" s="189">
        <v>673730</v>
      </c>
      <c r="F28" s="190">
        <v>41.980772229738562</v>
      </c>
    </row>
    <row r="29" spans="1:7" ht="15.6" customHeight="1">
      <c r="A29" s="188" t="s">
        <v>178</v>
      </c>
      <c r="B29" s="189">
        <v>31595</v>
      </c>
      <c r="C29" s="189">
        <v>29610</v>
      </c>
      <c r="D29" s="189">
        <v>170302</v>
      </c>
      <c r="E29" s="189">
        <v>165449</v>
      </c>
      <c r="F29" s="190">
        <v>-2.849643574356151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82934</v>
      </c>
      <c r="C31" s="189">
        <v>218202</v>
      </c>
      <c r="D31" s="189">
        <v>499557</v>
      </c>
      <c r="E31" s="189">
        <v>1087943</v>
      </c>
      <c r="F31" s="190">
        <v>117.7815544572491</v>
      </c>
    </row>
    <row r="32" spans="1:7" ht="15.6" customHeight="1">
      <c r="A32" s="188" t="s">
        <v>181</v>
      </c>
      <c r="B32" s="189">
        <v>3069893</v>
      </c>
      <c r="C32" s="189">
        <v>2802852</v>
      </c>
      <c r="D32" s="189">
        <v>17565315</v>
      </c>
      <c r="E32" s="189">
        <v>16319391</v>
      </c>
      <c r="F32" s="190">
        <v>-7.0930922673461936</v>
      </c>
    </row>
    <row r="33" spans="1:6" ht="15.6" customHeight="1">
      <c r="A33" s="188" t="s">
        <v>182</v>
      </c>
      <c r="B33" s="189">
        <v>49698</v>
      </c>
      <c r="C33" s="189">
        <v>49168</v>
      </c>
      <c r="D33" s="189">
        <v>261541</v>
      </c>
      <c r="E33" s="189">
        <v>234427</v>
      </c>
      <c r="F33" s="190">
        <v>-10.36701702601121</v>
      </c>
    </row>
    <row r="34" spans="1:6" ht="15.6" customHeight="1">
      <c r="A34" s="188" t="s">
        <v>183</v>
      </c>
      <c r="B34" s="189">
        <v>0</v>
      </c>
      <c r="C34" s="189">
        <v>802</v>
      </c>
      <c r="D34" s="189">
        <v>1750</v>
      </c>
      <c r="E34" s="189">
        <v>14819</v>
      </c>
      <c r="F34" s="190">
        <v>746.8</v>
      </c>
    </row>
    <row r="35" spans="1:6" ht="15.6" customHeight="1">
      <c r="A35" s="156" t="s">
        <v>153</v>
      </c>
      <c r="B35" s="76">
        <f>SUM(B7:B34)</f>
        <v>13495182</v>
      </c>
      <c r="C35" s="77">
        <f>SUM(C7:C34)</f>
        <v>12486375</v>
      </c>
      <c r="D35" s="178">
        <f>SUM(D7:D34)</f>
        <v>77262346</v>
      </c>
      <c r="E35" s="178">
        <f>SUM(E7:E34)</f>
        <v>74483677</v>
      </c>
      <c r="F35" s="177">
        <f>E35*100/D35-100</f>
        <v>-3.5964077508078844</v>
      </c>
    </row>
    <row r="36" spans="1:6" ht="15.6" customHeight="1">
      <c r="A36" s="73" t="s">
        <v>65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47" priority="2">
      <formula>MOD(ROW(),2)=0</formula>
    </cfRule>
  </conditionalFormatting>
  <conditionalFormatting sqref="F7:F35">
    <cfRule type="expression" dxfId="4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887D2-99F3-4645-9AF1-2AE138013072}">
  <sheetPr codeName="Hoja1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0</v>
      </c>
      <c r="C8" s="189">
        <v>18</v>
      </c>
      <c r="D8" s="189">
        <v>9021</v>
      </c>
      <c r="E8" s="189">
        <v>7783</v>
      </c>
      <c r="F8" s="190">
        <v>-13.723533976277579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197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4143944</v>
      </c>
      <c r="C11" s="189">
        <v>3920496</v>
      </c>
      <c r="D11" s="189">
        <v>25717753</v>
      </c>
      <c r="E11" s="189">
        <v>23671156</v>
      </c>
      <c r="F11" s="190">
        <v>-7.957915296876835</v>
      </c>
    </row>
    <row r="12" spans="1:14" ht="15.6" customHeight="1">
      <c r="A12" s="188" t="s">
        <v>6</v>
      </c>
      <c r="B12" s="189">
        <v>19578</v>
      </c>
      <c r="C12" s="189">
        <v>18995</v>
      </c>
      <c r="D12" s="189">
        <v>111305</v>
      </c>
      <c r="E12" s="189">
        <v>110569</v>
      </c>
      <c r="F12" s="190">
        <v>-0.66124612551098494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6</v>
      </c>
      <c r="E13" s="189">
        <v>42</v>
      </c>
      <c r="F13" s="190">
        <v>600</v>
      </c>
    </row>
    <row r="14" spans="1:14" ht="15.6" customHeight="1">
      <c r="A14" s="188" t="s">
        <v>148</v>
      </c>
      <c r="B14" s="189">
        <v>1897494</v>
      </c>
      <c r="C14" s="189">
        <v>1151082</v>
      </c>
      <c r="D14" s="189">
        <v>10756535</v>
      </c>
      <c r="E14" s="189">
        <v>7824295</v>
      </c>
      <c r="F14" s="190">
        <v>-27.260079570233341</v>
      </c>
    </row>
    <row r="15" spans="1:14" ht="15.6" customHeight="1">
      <c r="A15" s="188" t="s">
        <v>145</v>
      </c>
      <c r="B15" s="189">
        <v>12403</v>
      </c>
      <c r="C15" s="189">
        <v>2281</v>
      </c>
      <c r="D15" s="189">
        <v>48005</v>
      </c>
      <c r="E15" s="189">
        <v>18604</v>
      </c>
      <c r="F15" s="190">
        <v>-61.245703572544528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3494</v>
      </c>
      <c r="F16" s="190" t="s">
        <v>151</v>
      </c>
      <c r="G16" s="1"/>
    </row>
    <row r="17" spans="1:7" ht="15.6" customHeight="1">
      <c r="A17" s="188" t="s">
        <v>150</v>
      </c>
      <c r="B17" s="189">
        <v>544</v>
      </c>
      <c r="C17" s="189">
        <v>3790</v>
      </c>
      <c r="D17" s="189">
        <v>11505</v>
      </c>
      <c r="E17" s="189">
        <v>65821</v>
      </c>
      <c r="F17" s="190">
        <v>472.1077792264233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320</v>
      </c>
      <c r="C19" s="189">
        <v>35108</v>
      </c>
      <c r="D19" s="189">
        <v>1217</v>
      </c>
      <c r="E19" s="189">
        <v>106690</v>
      </c>
      <c r="F19" s="190">
        <v>8666.639276910435</v>
      </c>
    </row>
    <row r="20" spans="1:7" ht="15.6" customHeight="1">
      <c r="A20" s="188" t="s">
        <v>142</v>
      </c>
      <c r="B20" s="189">
        <v>65</v>
      </c>
      <c r="C20" s="189">
        <v>16</v>
      </c>
      <c r="D20" s="189">
        <v>136</v>
      </c>
      <c r="E20" s="189">
        <v>410</v>
      </c>
      <c r="F20" s="190">
        <v>201.47058823529409</v>
      </c>
    </row>
    <row r="21" spans="1:7" ht="15.6" customHeight="1">
      <c r="A21" s="188" t="s">
        <v>149</v>
      </c>
      <c r="B21" s="189">
        <v>16843</v>
      </c>
      <c r="C21" s="189">
        <v>46035</v>
      </c>
      <c r="D21" s="189">
        <v>104099</v>
      </c>
      <c r="E21" s="189">
        <v>179048</v>
      </c>
      <c r="F21" s="190">
        <v>71.997809777231282</v>
      </c>
    </row>
    <row r="22" spans="1:7" ht="15.6" customHeight="1">
      <c r="A22" s="188" t="s">
        <v>146</v>
      </c>
      <c r="B22" s="189">
        <v>978696</v>
      </c>
      <c r="C22" s="189">
        <v>1256957</v>
      </c>
      <c r="D22" s="189">
        <v>5352057</v>
      </c>
      <c r="E22" s="189">
        <v>5745845</v>
      </c>
      <c r="F22" s="190">
        <v>7.3576944341213144</v>
      </c>
    </row>
    <row r="23" spans="1:7" ht="15.6" customHeight="1">
      <c r="A23" s="188" t="s">
        <v>165</v>
      </c>
      <c r="B23" s="189">
        <v>266918</v>
      </c>
      <c r="C23" s="189">
        <v>301843</v>
      </c>
      <c r="D23" s="189">
        <v>1009962</v>
      </c>
      <c r="E23" s="189">
        <v>1759825</v>
      </c>
      <c r="F23" s="190">
        <v>74.246654824636977</v>
      </c>
    </row>
    <row r="24" spans="1:7" ht="15.6" customHeight="1">
      <c r="A24" s="188" t="s">
        <v>141</v>
      </c>
      <c r="B24" s="189">
        <v>0</v>
      </c>
      <c r="C24" s="189">
        <v>280</v>
      </c>
      <c r="D24" s="189">
        <v>192</v>
      </c>
      <c r="E24" s="189">
        <v>589</v>
      </c>
      <c r="F24" s="190">
        <v>206.77083333333329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69032</v>
      </c>
      <c r="C28" s="189">
        <v>71748</v>
      </c>
      <c r="D28" s="189">
        <v>459055</v>
      </c>
      <c r="E28" s="189">
        <v>654475</v>
      </c>
      <c r="F28" s="190">
        <v>42.570062410822231</v>
      </c>
    </row>
    <row r="29" spans="1:7" ht="15.6" customHeight="1">
      <c r="A29" s="188" t="s">
        <v>178</v>
      </c>
      <c r="B29" s="189">
        <v>30454</v>
      </c>
      <c r="C29" s="189">
        <v>28976</v>
      </c>
      <c r="D29" s="189">
        <v>149945</v>
      </c>
      <c r="E29" s="189">
        <v>159371</v>
      </c>
      <c r="F29" s="190">
        <v>6.2863049784921117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167</v>
      </c>
      <c r="C31" s="189">
        <v>0</v>
      </c>
      <c r="D31" s="189">
        <v>802</v>
      </c>
      <c r="E31" s="189">
        <v>0</v>
      </c>
      <c r="F31" s="190">
        <v>-100</v>
      </c>
    </row>
    <row r="32" spans="1:7" ht="15.6" customHeight="1">
      <c r="A32" s="188" t="s">
        <v>181</v>
      </c>
      <c r="B32" s="189">
        <v>3007925</v>
      </c>
      <c r="C32" s="189">
        <v>2749571</v>
      </c>
      <c r="D32" s="189">
        <v>17300587</v>
      </c>
      <c r="E32" s="189">
        <v>16046770</v>
      </c>
      <c r="F32" s="190">
        <v>-7.2472512059850942</v>
      </c>
    </row>
    <row r="33" spans="1:6" ht="15.6" customHeight="1">
      <c r="A33" s="188" t="s">
        <v>182</v>
      </c>
      <c r="B33" s="189">
        <v>38722</v>
      </c>
      <c r="C33" s="189">
        <v>36031</v>
      </c>
      <c r="D33" s="189">
        <v>177203</v>
      </c>
      <c r="E33" s="189">
        <v>168144</v>
      </c>
      <c r="F33" s="190">
        <v>-5.1122159331388266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1750</v>
      </c>
      <c r="E34" s="189">
        <v>28</v>
      </c>
      <c r="F34" s="190">
        <v>-98.4</v>
      </c>
    </row>
    <row r="35" spans="1:6" ht="15.6" customHeight="1">
      <c r="A35" s="156" t="s">
        <v>153</v>
      </c>
      <c r="B35" s="76">
        <f>SUM(B7:B34)</f>
        <v>10483105</v>
      </c>
      <c r="C35" s="77">
        <f>SUM(C7:C34)</f>
        <v>9623227</v>
      </c>
      <c r="D35" s="76">
        <f>SUM(D7:D34)</f>
        <v>61211135</v>
      </c>
      <c r="E35" s="78">
        <f>SUM(E7:E34)</f>
        <v>56523156</v>
      </c>
      <c r="F35" s="140">
        <f>E35*100/D35-100</f>
        <v>-7.6587029467759464</v>
      </c>
    </row>
    <row r="36" spans="1:6" ht="15.6" customHeight="1">
      <c r="A36" s="73" t="s">
        <v>65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5" priority="2">
      <formula>MOD(ROW(),2)=0</formula>
    </cfRule>
  </conditionalFormatting>
  <conditionalFormatting sqref="F7:F35">
    <cfRule type="expression" dxfId="4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7F89E3-0451-4D6B-8BA8-5762104B736D}">
  <sheetPr codeName="Hoja1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2916</v>
      </c>
      <c r="C8" s="189">
        <v>13293</v>
      </c>
      <c r="D8" s="189">
        <v>15379</v>
      </c>
      <c r="E8" s="189">
        <v>43760</v>
      </c>
      <c r="F8" s="190">
        <v>184.5438585083555</v>
      </c>
      <c r="G8" s="6"/>
    </row>
    <row r="9" spans="1:14" ht="15.6" customHeight="1">
      <c r="A9" s="188" t="s">
        <v>8</v>
      </c>
      <c r="B9" s="189">
        <v>64590</v>
      </c>
      <c r="C9" s="189">
        <v>95815</v>
      </c>
      <c r="D9" s="189">
        <v>426381</v>
      </c>
      <c r="E9" s="189">
        <v>544211</v>
      </c>
      <c r="F9" s="190">
        <v>27.63490868495548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820414</v>
      </c>
      <c r="C11" s="189">
        <v>973321</v>
      </c>
      <c r="D11" s="189">
        <v>6414822</v>
      </c>
      <c r="E11" s="189">
        <v>6831335</v>
      </c>
      <c r="F11" s="190">
        <v>6.4929782930843638</v>
      </c>
    </row>
    <row r="12" spans="1:14" ht="15.6" customHeight="1">
      <c r="A12" s="188" t="s">
        <v>6</v>
      </c>
      <c r="B12" s="189">
        <v>66332</v>
      </c>
      <c r="C12" s="189">
        <v>67111</v>
      </c>
      <c r="D12" s="189">
        <v>416694</v>
      </c>
      <c r="E12" s="189">
        <v>457927</v>
      </c>
      <c r="F12" s="190">
        <v>9.8952708702309167</v>
      </c>
    </row>
    <row r="13" spans="1:14" ht="15.6" customHeight="1">
      <c r="A13" s="188" t="s">
        <v>175</v>
      </c>
      <c r="B13" s="189">
        <v>1377907</v>
      </c>
      <c r="C13" s="189">
        <v>1408640</v>
      </c>
      <c r="D13" s="189">
        <v>7430987</v>
      </c>
      <c r="E13" s="189">
        <v>7776181</v>
      </c>
      <c r="F13" s="190">
        <v>4.6453317708670454</v>
      </c>
    </row>
    <row r="14" spans="1:14" ht="15.6" customHeight="1">
      <c r="A14" s="188" t="s">
        <v>148</v>
      </c>
      <c r="B14" s="189">
        <v>1066436</v>
      </c>
      <c r="C14" s="189">
        <v>1076087</v>
      </c>
      <c r="D14" s="189">
        <v>6024685</v>
      </c>
      <c r="E14" s="189">
        <v>5995726</v>
      </c>
      <c r="F14" s="190">
        <v>-0.48067243349652239</v>
      </c>
    </row>
    <row r="15" spans="1:14" ht="15.6" customHeight="1">
      <c r="A15" s="188" t="s">
        <v>145</v>
      </c>
      <c r="B15" s="189">
        <v>116180</v>
      </c>
      <c r="C15" s="189">
        <v>114846</v>
      </c>
      <c r="D15" s="189">
        <v>565439</v>
      </c>
      <c r="E15" s="189">
        <v>649889</v>
      </c>
      <c r="F15" s="190">
        <v>14.93529806044506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2462</v>
      </c>
      <c r="E16" s="189">
        <v>366</v>
      </c>
      <c r="F16" s="190">
        <v>-85.1340373679935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17634</v>
      </c>
      <c r="E17" s="189">
        <v>0</v>
      </c>
      <c r="F17" s="190">
        <v>-100</v>
      </c>
      <c r="G17" s="2"/>
    </row>
    <row r="18" spans="1:7" ht="15.6" customHeight="1">
      <c r="A18" s="188" t="s">
        <v>147</v>
      </c>
      <c r="B18" s="189">
        <v>44940</v>
      </c>
      <c r="C18" s="189">
        <v>47658</v>
      </c>
      <c r="D18" s="189">
        <v>282755</v>
      </c>
      <c r="E18" s="189">
        <v>285972</v>
      </c>
      <c r="F18" s="190">
        <v>1.1377340807412819</v>
      </c>
    </row>
    <row r="19" spans="1:7" ht="15.6" customHeight="1">
      <c r="A19" s="188" t="s">
        <v>143</v>
      </c>
      <c r="B19" s="189">
        <v>3716</v>
      </c>
      <c r="C19" s="189">
        <v>1124</v>
      </c>
      <c r="D19" s="189">
        <v>10371</v>
      </c>
      <c r="E19" s="189">
        <v>9992</v>
      </c>
      <c r="F19" s="190">
        <v>-3.6544209815832578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27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45701</v>
      </c>
      <c r="C21" s="189">
        <v>40725</v>
      </c>
      <c r="D21" s="189">
        <v>318529</v>
      </c>
      <c r="E21" s="189">
        <v>333509</v>
      </c>
      <c r="F21" s="190">
        <v>4.7028684986296412</v>
      </c>
    </row>
    <row r="22" spans="1:7" ht="15.6" customHeight="1">
      <c r="A22" s="188" t="s">
        <v>146</v>
      </c>
      <c r="B22" s="189">
        <v>408223</v>
      </c>
      <c r="C22" s="189">
        <v>469776</v>
      </c>
      <c r="D22" s="189">
        <v>2473477</v>
      </c>
      <c r="E22" s="189">
        <v>2785170</v>
      </c>
      <c r="F22" s="190">
        <v>12.601410888397179</v>
      </c>
    </row>
    <row r="23" spans="1:7" ht="15.6" customHeight="1">
      <c r="A23" s="188" t="s">
        <v>165</v>
      </c>
      <c r="B23" s="189">
        <v>32442</v>
      </c>
      <c r="C23" s="189">
        <v>37780</v>
      </c>
      <c r="D23" s="189">
        <v>269701</v>
      </c>
      <c r="E23" s="189">
        <v>218334</v>
      </c>
      <c r="F23" s="190">
        <v>-19.045906392634809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31839</v>
      </c>
      <c r="C25" s="189">
        <v>38326</v>
      </c>
      <c r="D25" s="189">
        <v>219608</v>
      </c>
      <c r="E25" s="189">
        <v>228784</v>
      </c>
      <c r="F25" s="190">
        <v>4.1783541583184558</v>
      </c>
    </row>
    <row r="26" spans="1:7" ht="15.6" customHeight="1">
      <c r="A26" s="188" t="s">
        <v>152</v>
      </c>
      <c r="B26" s="189">
        <v>31230</v>
      </c>
      <c r="C26" s="189">
        <v>39012</v>
      </c>
      <c r="D26" s="189">
        <v>266800</v>
      </c>
      <c r="E26" s="189">
        <v>344064</v>
      </c>
      <c r="F26" s="190">
        <v>28.95952023988005</v>
      </c>
    </row>
    <row r="27" spans="1:7" ht="15.6" customHeight="1">
      <c r="A27" s="188" t="s">
        <v>173</v>
      </c>
      <c r="B27" s="189">
        <v>53530</v>
      </c>
      <c r="C27" s="189">
        <v>59799</v>
      </c>
      <c r="D27" s="189">
        <v>307967</v>
      </c>
      <c r="E27" s="189">
        <v>275435</v>
      </c>
      <c r="F27" s="190">
        <v>-10.563469462637229</v>
      </c>
    </row>
    <row r="28" spans="1:7" ht="15.6" customHeight="1">
      <c r="A28" s="188" t="s">
        <v>177</v>
      </c>
      <c r="B28" s="189">
        <v>358461</v>
      </c>
      <c r="C28" s="189">
        <v>383302</v>
      </c>
      <c r="D28" s="189">
        <v>2284011</v>
      </c>
      <c r="E28" s="189">
        <v>2330816</v>
      </c>
      <c r="F28" s="190">
        <v>2.0492458223712622</v>
      </c>
    </row>
    <row r="29" spans="1:7" ht="15.6" customHeight="1">
      <c r="A29" s="188" t="s">
        <v>178</v>
      </c>
      <c r="B29" s="189">
        <v>201986</v>
      </c>
      <c r="C29" s="189">
        <v>172170</v>
      </c>
      <c r="D29" s="189">
        <v>1216367</v>
      </c>
      <c r="E29" s="189">
        <v>1084150</v>
      </c>
      <c r="F29" s="190">
        <v>-10.869827938442921</v>
      </c>
    </row>
    <row r="30" spans="1:7" ht="15.6" customHeight="1">
      <c r="A30" s="188" t="s">
        <v>179</v>
      </c>
      <c r="B30" s="189">
        <v>14229</v>
      </c>
      <c r="C30" s="189">
        <v>12245</v>
      </c>
      <c r="D30" s="189">
        <v>85808</v>
      </c>
      <c r="E30" s="189">
        <v>80354</v>
      </c>
      <c r="F30" s="190">
        <v>-6.3560507178817858</v>
      </c>
    </row>
    <row r="31" spans="1:7" ht="15.6" customHeight="1">
      <c r="A31" s="188" t="s">
        <v>180</v>
      </c>
      <c r="B31" s="189">
        <v>20749</v>
      </c>
      <c r="C31" s="189">
        <v>26251</v>
      </c>
      <c r="D31" s="189">
        <v>174877</v>
      </c>
      <c r="E31" s="189">
        <v>188612</v>
      </c>
      <c r="F31" s="190">
        <v>7.8540917330466584</v>
      </c>
    </row>
    <row r="32" spans="1:7" ht="15.6" customHeight="1">
      <c r="A32" s="188" t="s">
        <v>181</v>
      </c>
      <c r="B32" s="189">
        <v>1238639</v>
      </c>
      <c r="C32" s="189">
        <v>1237277</v>
      </c>
      <c r="D32" s="189">
        <v>7179029</v>
      </c>
      <c r="E32" s="189">
        <v>7071170</v>
      </c>
      <c r="F32" s="190">
        <v>-1.502417666790308</v>
      </c>
    </row>
    <row r="33" spans="1:6" ht="15.6" customHeight="1">
      <c r="A33" s="188" t="s">
        <v>182</v>
      </c>
      <c r="B33" s="189">
        <v>151837</v>
      </c>
      <c r="C33" s="189">
        <v>133346</v>
      </c>
      <c r="D33" s="189">
        <v>850641</v>
      </c>
      <c r="E33" s="189">
        <v>714336</v>
      </c>
      <c r="F33" s="190">
        <v>-16.02379852370154</v>
      </c>
    </row>
    <row r="34" spans="1:6" ht="15.6" customHeight="1">
      <c r="A34" s="188" t="s">
        <v>183</v>
      </c>
      <c r="B34" s="189">
        <v>0</v>
      </c>
      <c r="C34" s="189">
        <v>23191</v>
      </c>
      <c r="D34" s="189">
        <v>0</v>
      </c>
      <c r="E34" s="189">
        <v>27969</v>
      </c>
      <c r="F34" s="190" t="s">
        <v>151</v>
      </c>
    </row>
    <row r="35" spans="1:6" ht="15.6" customHeight="1">
      <c r="A35" s="156" t="s">
        <v>153</v>
      </c>
      <c r="B35" s="76">
        <f>SUM(B7:B34)</f>
        <v>6152297</v>
      </c>
      <c r="C35" s="77">
        <f>SUM(C7:C34)</f>
        <v>6471095</v>
      </c>
      <c r="D35" s="76">
        <f>SUM(D7:D34)</f>
        <v>37254451</v>
      </c>
      <c r="E35" s="78">
        <f>SUM(E7:E34)</f>
        <v>38278062</v>
      </c>
      <c r="F35" s="140">
        <f>E35*100/D35-100</f>
        <v>2.7476206802779046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3" priority="2">
      <formula>MOD(ROW(),2)=0</formula>
    </cfRule>
  </conditionalFormatting>
  <conditionalFormatting sqref="F7:F35">
    <cfRule type="expression" dxfId="4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7FE26-91BE-4D99-99AB-5BB58D2E29B9}">
  <sheetPr codeName="Hoja1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0</v>
      </c>
      <c r="C8" s="189">
        <v>555</v>
      </c>
      <c r="D8" s="189">
        <v>347</v>
      </c>
      <c r="E8" s="189">
        <v>1095</v>
      </c>
      <c r="F8" s="190">
        <v>215.56195965417871</v>
      </c>
      <c r="G8" s="6"/>
    </row>
    <row r="9" spans="1:14" ht="15.6" customHeight="1">
      <c r="A9" s="188" t="s">
        <v>8</v>
      </c>
      <c r="B9" s="189">
        <v>3501</v>
      </c>
      <c r="C9" s="189">
        <v>5122</v>
      </c>
      <c r="D9" s="189">
        <v>22410</v>
      </c>
      <c r="E9" s="189">
        <v>28398</v>
      </c>
      <c r="F9" s="190">
        <v>26.72021419009371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36906</v>
      </c>
      <c r="C11" s="189">
        <v>41114</v>
      </c>
      <c r="D11" s="189">
        <v>268037</v>
      </c>
      <c r="E11" s="189">
        <v>285230</v>
      </c>
      <c r="F11" s="190">
        <v>6.414412935527551</v>
      </c>
    </row>
    <row r="12" spans="1:14" ht="15.6" customHeight="1">
      <c r="A12" s="188" t="s">
        <v>6</v>
      </c>
      <c r="B12" s="189">
        <v>2247</v>
      </c>
      <c r="C12" s="189">
        <v>2499</v>
      </c>
      <c r="D12" s="189">
        <v>13647</v>
      </c>
      <c r="E12" s="189">
        <v>16696</v>
      </c>
      <c r="F12" s="190">
        <v>22.34190664614934</v>
      </c>
    </row>
    <row r="13" spans="1:14" ht="15.6" customHeight="1">
      <c r="A13" s="188" t="s">
        <v>175</v>
      </c>
      <c r="B13" s="189">
        <v>64401</v>
      </c>
      <c r="C13" s="189">
        <v>66501</v>
      </c>
      <c r="D13" s="189">
        <v>346976</v>
      </c>
      <c r="E13" s="189">
        <v>361653</v>
      </c>
      <c r="F13" s="190">
        <v>4.2299755602692954</v>
      </c>
    </row>
    <row r="14" spans="1:14" ht="15.6" customHeight="1">
      <c r="A14" s="188" t="s">
        <v>148</v>
      </c>
      <c r="B14" s="189">
        <v>39051</v>
      </c>
      <c r="C14" s="189">
        <v>39877</v>
      </c>
      <c r="D14" s="189">
        <v>217441</v>
      </c>
      <c r="E14" s="189">
        <v>217212</v>
      </c>
      <c r="F14" s="190">
        <v>-0.105315924779589</v>
      </c>
    </row>
    <row r="15" spans="1:14" ht="15.6" customHeight="1">
      <c r="A15" s="188" t="s">
        <v>145</v>
      </c>
      <c r="B15" s="189">
        <v>4341</v>
      </c>
      <c r="C15" s="189">
        <v>4315</v>
      </c>
      <c r="D15" s="189">
        <v>20861</v>
      </c>
      <c r="E15" s="189">
        <v>24163</v>
      </c>
      <c r="F15" s="190">
        <v>15.828579646229811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2494</v>
      </c>
      <c r="C18" s="189">
        <v>2510</v>
      </c>
      <c r="D18" s="189">
        <v>16594</v>
      </c>
      <c r="E18" s="189">
        <v>15904</v>
      </c>
      <c r="F18" s="190">
        <v>-4.1581294443774794</v>
      </c>
    </row>
    <row r="19" spans="1:7" ht="15.6" customHeight="1">
      <c r="A19" s="188" t="s">
        <v>143</v>
      </c>
      <c r="B19" s="189">
        <v>18</v>
      </c>
      <c r="C19" s="189">
        <v>4</v>
      </c>
      <c r="D19" s="189">
        <v>32</v>
      </c>
      <c r="E19" s="189">
        <v>14</v>
      </c>
      <c r="F19" s="190">
        <v>-56.25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2598</v>
      </c>
      <c r="C21" s="189">
        <v>2324</v>
      </c>
      <c r="D21" s="189">
        <v>16394</v>
      </c>
      <c r="E21" s="189">
        <v>18090</v>
      </c>
      <c r="F21" s="190">
        <v>10.34524826155911</v>
      </c>
    </row>
    <row r="22" spans="1:7" ht="15.6" customHeight="1">
      <c r="A22" s="188" t="s">
        <v>146</v>
      </c>
      <c r="B22" s="189">
        <v>26546</v>
      </c>
      <c r="C22" s="189">
        <v>28655</v>
      </c>
      <c r="D22" s="189">
        <v>166476</v>
      </c>
      <c r="E22" s="189">
        <v>171371</v>
      </c>
      <c r="F22" s="190">
        <v>2.9403637761599271</v>
      </c>
    </row>
    <row r="23" spans="1:7" ht="15.6" customHeight="1">
      <c r="A23" s="188" t="s">
        <v>165</v>
      </c>
      <c r="B23" s="189">
        <v>1593</v>
      </c>
      <c r="C23" s="189">
        <v>1816</v>
      </c>
      <c r="D23" s="189">
        <v>13055</v>
      </c>
      <c r="E23" s="189">
        <v>10794</v>
      </c>
      <c r="F23" s="190">
        <v>-17.31903485254692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2087</v>
      </c>
      <c r="C25" s="189">
        <v>2453</v>
      </c>
      <c r="D25" s="189">
        <v>14674</v>
      </c>
      <c r="E25" s="189">
        <v>14504</v>
      </c>
      <c r="F25" s="190">
        <v>-1.1585116532642701</v>
      </c>
    </row>
    <row r="26" spans="1:7" ht="15.6" customHeight="1">
      <c r="A26" s="188" t="s">
        <v>152</v>
      </c>
      <c r="B26" s="189">
        <v>1339</v>
      </c>
      <c r="C26" s="189">
        <v>1706</v>
      </c>
      <c r="D26" s="189">
        <v>11049</v>
      </c>
      <c r="E26" s="189">
        <v>14555</v>
      </c>
      <c r="F26" s="190">
        <v>31.73137840528554</v>
      </c>
    </row>
    <row r="27" spans="1:7" ht="15.6" customHeight="1">
      <c r="A27" s="188" t="s">
        <v>173</v>
      </c>
      <c r="B27" s="189">
        <v>260</v>
      </c>
      <c r="C27" s="189">
        <v>299</v>
      </c>
      <c r="D27" s="189">
        <v>1643</v>
      </c>
      <c r="E27" s="189">
        <v>1572</v>
      </c>
      <c r="F27" s="190">
        <v>-4.3213633597078456</v>
      </c>
    </row>
    <row r="28" spans="1:7" ht="15.6" customHeight="1">
      <c r="A28" s="188" t="s">
        <v>177</v>
      </c>
      <c r="B28" s="189">
        <v>23834</v>
      </c>
      <c r="C28" s="189">
        <v>25951</v>
      </c>
      <c r="D28" s="189">
        <v>151535</v>
      </c>
      <c r="E28" s="189">
        <v>149150</v>
      </c>
      <c r="F28" s="190">
        <v>-1.573893819909586</v>
      </c>
    </row>
    <row r="29" spans="1:7" ht="15.6" customHeight="1">
      <c r="A29" s="188" t="s">
        <v>178</v>
      </c>
      <c r="B29" s="189">
        <v>4492</v>
      </c>
      <c r="C29" s="189">
        <v>3872</v>
      </c>
      <c r="D29" s="189">
        <v>29527</v>
      </c>
      <c r="E29" s="189">
        <v>23749</v>
      </c>
      <c r="F29" s="190">
        <v>-19.56853049751075</v>
      </c>
    </row>
    <row r="30" spans="1:7" ht="15.6" customHeight="1">
      <c r="A30" s="188" t="s">
        <v>179</v>
      </c>
      <c r="B30" s="189">
        <v>862</v>
      </c>
      <c r="C30" s="189">
        <v>704</v>
      </c>
      <c r="D30" s="189">
        <v>4573</v>
      </c>
      <c r="E30" s="189">
        <v>4217</v>
      </c>
      <c r="F30" s="190">
        <v>-7.7848239667614223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44266</v>
      </c>
      <c r="C32" s="189">
        <v>46823</v>
      </c>
      <c r="D32" s="189">
        <v>260250</v>
      </c>
      <c r="E32" s="189">
        <v>268729</v>
      </c>
      <c r="F32" s="190">
        <v>3.2580211335254599</v>
      </c>
    </row>
    <row r="33" spans="1:6" ht="15.6" customHeight="1">
      <c r="A33" s="188" t="s">
        <v>182</v>
      </c>
      <c r="B33" s="189">
        <v>2369</v>
      </c>
      <c r="C33" s="189">
        <v>1455</v>
      </c>
      <c r="D33" s="189">
        <v>12883</v>
      </c>
      <c r="E33" s="189">
        <v>8970</v>
      </c>
      <c r="F33" s="190">
        <v>-30.373360242179611</v>
      </c>
    </row>
    <row r="34" spans="1:6" ht="15.6" customHeight="1">
      <c r="A34" s="188" t="s">
        <v>183</v>
      </c>
      <c r="B34" s="189">
        <v>0</v>
      </c>
      <c r="C34" s="189">
        <v>630</v>
      </c>
      <c r="D34" s="189">
        <v>0</v>
      </c>
      <c r="E34" s="189">
        <v>728</v>
      </c>
      <c r="F34" s="190" t="s">
        <v>151</v>
      </c>
    </row>
    <row r="35" spans="1:6" ht="15.6" customHeight="1">
      <c r="A35" s="156" t="s">
        <v>153</v>
      </c>
      <c r="B35" s="76">
        <f>SUM(B7:B34)</f>
        <v>263205</v>
      </c>
      <c r="C35" s="77">
        <f>SUM(C7:C34)</f>
        <v>279185</v>
      </c>
      <c r="D35" s="178">
        <f>SUM(D7:D34)</f>
        <v>1588404</v>
      </c>
      <c r="E35" s="178">
        <f>SUM(E7:E34)</f>
        <v>1636794</v>
      </c>
      <c r="F35" s="140">
        <f>E35*100/D35-100</f>
        <v>3.0464541766452413</v>
      </c>
    </row>
    <row r="36" spans="1:6" ht="15.6" customHeight="1">
      <c r="A36" s="73" t="s">
        <v>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1" priority="2">
      <formula>MOD(ROW(),2)=0</formula>
    </cfRule>
  </conditionalFormatting>
  <conditionalFormatting sqref="F7:F35">
    <cfRule type="expression" dxfId="4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2DF9AC-C864-41BA-B7D5-8980ED1B7790}">
  <sheetPr codeName="Hoja2">
    <pageSetUpPr fitToPage="1"/>
  </sheetPr>
  <dimension ref="B1:M34"/>
  <sheetViews>
    <sheetView workbookViewId="0"/>
  </sheetViews>
  <sheetFormatPr baseColWidth="10" defaultColWidth="8.88671875" defaultRowHeight="14.4"/>
  <cols>
    <col min="1" max="1" width="11" customWidth="1"/>
    <col min="2" max="2" width="12.44140625" customWidth="1"/>
    <col min="3" max="3" width="12.88671875" customWidth="1"/>
    <col min="4" max="4" width="11.44140625" customWidth="1"/>
    <col min="12" max="12" width="3.33203125" customWidth="1"/>
  </cols>
  <sheetData>
    <row r="1" spans="2:13" ht="21">
      <c r="E1" s="5"/>
      <c r="H1" s="191"/>
      <c r="I1" s="191"/>
      <c r="J1" s="191"/>
      <c r="K1" s="191"/>
      <c r="L1" s="191"/>
      <c r="M1" s="191"/>
    </row>
    <row r="2" spans="2:13" ht="18">
      <c r="H2" s="192"/>
      <c r="I2" s="192"/>
      <c r="J2" s="192"/>
      <c r="K2" s="192"/>
      <c r="L2" s="192"/>
      <c r="M2" s="192"/>
    </row>
    <row r="5" spans="2:13" ht="15.6">
      <c r="F5" s="11"/>
    </row>
    <row r="7" spans="2:13" ht="15.6">
      <c r="B7" s="9"/>
      <c r="C7" s="9"/>
    </row>
    <row r="8" spans="2:13" ht="15.6">
      <c r="B8" s="9"/>
      <c r="C8" s="9"/>
    </row>
    <row r="9" spans="2:13" ht="15.6">
      <c r="B9" s="9"/>
      <c r="C9" s="9"/>
    </row>
    <row r="10" spans="2:13" ht="15.6">
      <c r="B10" s="10"/>
      <c r="C10" s="10"/>
    </row>
    <row r="11" spans="2:13" ht="15.6">
      <c r="B11" s="9"/>
      <c r="C11" s="9"/>
    </row>
    <row r="12" spans="2:13" ht="15.6">
      <c r="B12" s="9"/>
      <c r="C12" s="9"/>
    </row>
    <row r="13" spans="2:13" ht="15.6">
      <c r="B13" s="9"/>
      <c r="C13" s="9"/>
    </row>
    <row r="14" spans="2:13" ht="15.6">
      <c r="B14" s="10"/>
      <c r="C14" s="10"/>
    </row>
    <row r="15" spans="2:13" ht="17.399999999999999" customHeight="1">
      <c r="B15" s="9"/>
      <c r="C15" s="9"/>
    </row>
    <row r="16" spans="2:13" ht="16.2" customHeight="1">
      <c r="B16" s="9"/>
      <c r="C16" s="12"/>
      <c r="G16" s="1"/>
    </row>
    <row r="17" spans="2:13" ht="17.399999999999999" customHeight="1">
      <c r="B17" s="10"/>
      <c r="C17" s="10"/>
      <c r="G17" s="2"/>
    </row>
    <row r="18" spans="2:13" ht="15.6">
      <c r="B18" s="9"/>
      <c r="C18" s="9"/>
    </row>
    <row r="19" spans="2:13" ht="15.6">
      <c r="B19" s="9"/>
      <c r="C19" s="9"/>
    </row>
    <row r="20" spans="2:13" ht="15.6">
      <c r="B20" s="10"/>
      <c r="C20" s="10"/>
    </row>
    <row r="21" spans="2:13" ht="15.6">
      <c r="B21" s="9"/>
      <c r="C21" s="9"/>
    </row>
    <row r="22" spans="2:13" ht="15.6">
      <c r="B22" s="10"/>
      <c r="C22" s="10"/>
    </row>
    <row r="23" spans="2:13" ht="15.6">
      <c r="B23" s="9"/>
      <c r="C23" s="9"/>
    </row>
    <row r="24" spans="2:13" ht="15.6">
      <c r="B24" s="10"/>
      <c r="C24" s="10"/>
    </row>
    <row r="25" spans="2:13" ht="15.6">
      <c r="B25" s="10"/>
      <c r="C25" s="10"/>
    </row>
    <row r="26" spans="2:13" ht="15.6">
      <c r="B26" s="10"/>
      <c r="C26" s="10"/>
    </row>
    <row r="27" spans="2:13" ht="15.6">
      <c r="B27" s="10"/>
      <c r="C27" s="10"/>
    </row>
    <row r="28" spans="2:13" ht="15.6">
      <c r="B28" s="9"/>
      <c r="C28" s="9"/>
    </row>
    <row r="29" spans="2:13" ht="15.6">
      <c r="B29" s="10"/>
      <c r="C29" s="10"/>
      <c r="M29" s="8"/>
    </row>
    <row r="30" spans="2:13" ht="15.6">
      <c r="B30" s="9"/>
      <c r="C30" s="9"/>
    </row>
    <row r="31" spans="2:13" ht="15.6">
      <c r="B31" s="9"/>
      <c r="C31" s="9"/>
    </row>
    <row r="32" spans="2:13" ht="15.6">
      <c r="B32" s="9"/>
      <c r="C32" s="9"/>
    </row>
    <row r="33" spans="2:3" ht="15.6">
      <c r="B33" s="10"/>
      <c r="C33" s="10"/>
    </row>
    <row r="34" spans="2:3" ht="15.6">
      <c r="B34" s="10"/>
      <c r="C34" s="10"/>
    </row>
  </sheetData>
  <mergeCells count="2">
    <mergeCell ref="H1:M1"/>
    <mergeCell ref="H2:M2"/>
  </mergeCells>
  <pageMargins left="0.70866141732283505" right="0.70866141732283505" top="0.74803149606299202" bottom="0.74803149606299202" header="0.31496062992126" footer="0.31496062992126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206AB6-882C-476E-AC17-BEB64E0678FA}">
  <sheetPr codeName="Hoja2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4</v>
      </c>
      <c r="E7" s="189">
        <v>2</v>
      </c>
      <c r="F7" s="190">
        <v>-50</v>
      </c>
      <c r="G7" s="37"/>
    </row>
    <row r="8" spans="1:14" ht="15.6" customHeight="1">
      <c r="A8" s="188" t="s">
        <v>11</v>
      </c>
      <c r="B8" s="189">
        <v>14986.25</v>
      </c>
      <c r="C8" s="189">
        <v>14344.75</v>
      </c>
      <c r="D8" s="189">
        <v>83583</v>
      </c>
      <c r="E8" s="189">
        <v>93523.75</v>
      </c>
      <c r="F8" s="190">
        <v>11.89326776976179</v>
      </c>
      <c r="G8" s="6"/>
    </row>
    <row r="9" spans="1:14" ht="15.6" customHeight="1">
      <c r="A9" s="188" t="s">
        <v>8</v>
      </c>
      <c r="B9" s="189">
        <v>1936.75</v>
      </c>
      <c r="C9" s="189">
        <v>2566</v>
      </c>
      <c r="D9" s="189">
        <v>8222</v>
      </c>
      <c r="E9" s="189">
        <v>11324</v>
      </c>
      <c r="F9" s="190">
        <v>37.728046703964957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394243</v>
      </c>
      <c r="C11" s="189">
        <v>408039</v>
      </c>
      <c r="D11" s="189">
        <v>2398610</v>
      </c>
      <c r="E11" s="189">
        <v>2300398</v>
      </c>
      <c r="F11" s="190">
        <v>-4.0945380866418466</v>
      </c>
    </row>
    <row r="12" spans="1:14" ht="15.6" customHeight="1">
      <c r="A12" s="188" t="s">
        <v>6</v>
      </c>
      <c r="B12" s="189">
        <v>18367.25</v>
      </c>
      <c r="C12" s="189">
        <v>16472</v>
      </c>
      <c r="D12" s="189">
        <v>108776.5</v>
      </c>
      <c r="E12" s="189">
        <v>105405.75</v>
      </c>
      <c r="F12" s="190">
        <v>-3.0987851236250492</v>
      </c>
    </row>
    <row r="13" spans="1:14" ht="15.6" customHeight="1">
      <c r="A13" s="188" t="s">
        <v>175</v>
      </c>
      <c r="B13" s="189">
        <v>7885</v>
      </c>
      <c r="C13" s="189">
        <v>7844</v>
      </c>
      <c r="D13" s="189">
        <v>42219</v>
      </c>
      <c r="E13" s="189">
        <v>41453</v>
      </c>
      <c r="F13" s="190">
        <v>-1.814348989791327</v>
      </c>
    </row>
    <row r="14" spans="1:14" ht="15.6" customHeight="1">
      <c r="A14" s="188" t="s">
        <v>148</v>
      </c>
      <c r="B14" s="189">
        <v>354151</v>
      </c>
      <c r="C14" s="189">
        <v>302970.5</v>
      </c>
      <c r="D14" s="189">
        <v>1992415.5</v>
      </c>
      <c r="E14" s="189">
        <v>1848245.75</v>
      </c>
      <c r="F14" s="190">
        <v>-7.2359279477598903</v>
      </c>
    </row>
    <row r="15" spans="1:14" ht="15.6" customHeight="1">
      <c r="A15" s="188" t="s">
        <v>145</v>
      </c>
      <c r="B15" s="189">
        <v>41329.25</v>
      </c>
      <c r="C15" s="189">
        <v>38359.75</v>
      </c>
      <c r="D15" s="189">
        <v>230982.75</v>
      </c>
      <c r="E15" s="189">
        <v>217148</v>
      </c>
      <c r="F15" s="190">
        <v>-5.9895165331610229</v>
      </c>
    </row>
    <row r="16" spans="1:14" ht="15.6" customHeight="1">
      <c r="A16" s="188" t="s">
        <v>144</v>
      </c>
      <c r="B16" s="189">
        <v>3554.25</v>
      </c>
      <c r="C16" s="189">
        <v>2687</v>
      </c>
      <c r="D16" s="189">
        <v>25701.25</v>
      </c>
      <c r="E16" s="189">
        <v>20933</v>
      </c>
      <c r="F16" s="190">
        <v>-18.552599581732409</v>
      </c>
      <c r="G16" s="1"/>
    </row>
    <row r="17" spans="1:7" ht="15.6" customHeight="1">
      <c r="A17" s="188" t="s">
        <v>150</v>
      </c>
      <c r="B17" s="189">
        <v>9342.5</v>
      </c>
      <c r="C17" s="189">
        <v>10654.5</v>
      </c>
      <c r="D17" s="189">
        <v>40150</v>
      </c>
      <c r="E17" s="189">
        <v>53305.5</v>
      </c>
      <c r="F17" s="190">
        <v>32.765877957658773</v>
      </c>
      <c r="G17" s="2"/>
    </row>
    <row r="18" spans="1:7" ht="15.6" customHeight="1">
      <c r="A18" s="188" t="s">
        <v>147</v>
      </c>
      <c r="B18" s="189">
        <v>429</v>
      </c>
      <c r="C18" s="189">
        <v>477</v>
      </c>
      <c r="D18" s="189">
        <v>2758</v>
      </c>
      <c r="E18" s="189">
        <v>2763</v>
      </c>
      <c r="F18" s="190">
        <v>0.18129079042785179</v>
      </c>
    </row>
    <row r="19" spans="1:7" ht="15.6" customHeight="1">
      <c r="A19" s="188" t="s">
        <v>143</v>
      </c>
      <c r="B19" s="189">
        <v>1688</v>
      </c>
      <c r="C19" s="189">
        <v>5274.75</v>
      </c>
      <c r="D19" s="189">
        <v>7345.5</v>
      </c>
      <c r="E19" s="189">
        <v>17223.5</v>
      </c>
      <c r="F19" s="190">
        <v>134.4768906133007</v>
      </c>
    </row>
    <row r="20" spans="1:7" ht="15.6" customHeight="1">
      <c r="A20" s="188" t="s">
        <v>142</v>
      </c>
      <c r="B20" s="189">
        <v>5576</v>
      </c>
      <c r="C20" s="189">
        <v>6032</v>
      </c>
      <c r="D20" s="189">
        <v>40308</v>
      </c>
      <c r="E20" s="189">
        <v>35184</v>
      </c>
      <c r="F20" s="190">
        <v>-12.71211670139922</v>
      </c>
    </row>
    <row r="21" spans="1:7" ht="15.6" customHeight="1">
      <c r="A21" s="188" t="s">
        <v>149</v>
      </c>
      <c r="B21" s="189">
        <v>9958.5</v>
      </c>
      <c r="C21" s="189">
        <v>16234</v>
      </c>
      <c r="D21" s="189">
        <v>54640.75</v>
      </c>
      <c r="E21" s="189">
        <v>80593.75</v>
      </c>
      <c r="F21" s="190">
        <v>47.4975178781404</v>
      </c>
    </row>
    <row r="22" spans="1:7" ht="15.6" customHeight="1">
      <c r="A22" s="188" t="s">
        <v>146</v>
      </c>
      <c r="B22" s="189">
        <v>114785</v>
      </c>
      <c r="C22" s="189">
        <v>142333</v>
      </c>
      <c r="D22" s="189">
        <v>681756</v>
      </c>
      <c r="E22" s="189">
        <v>735937</v>
      </c>
      <c r="F22" s="190">
        <v>7.947271457823617</v>
      </c>
    </row>
    <row r="23" spans="1:7" ht="15.6" customHeight="1">
      <c r="A23" s="188" t="s">
        <v>165</v>
      </c>
      <c r="B23" s="189">
        <v>21791.25</v>
      </c>
      <c r="C23" s="189">
        <v>33333.25</v>
      </c>
      <c r="D23" s="189">
        <v>98437.25</v>
      </c>
      <c r="E23" s="189">
        <v>176865.75</v>
      </c>
      <c r="F23" s="190">
        <v>79.67359917104551</v>
      </c>
    </row>
    <row r="24" spans="1:7" ht="15.6" customHeight="1">
      <c r="A24" s="188" t="s">
        <v>141</v>
      </c>
      <c r="B24" s="189">
        <v>3812.25</v>
      </c>
      <c r="C24" s="189">
        <v>3374.75</v>
      </c>
      <c r="D24" s="189">
        <v>22661.25</v>
      </c>
      <c r="E24" s="189">
        <v>20983.25</v>
      </c>
      <c r="F24" s="190">
        <v>-7.4047106845385846</v>
      </c>
    </row>
    <row r="25" spans="1:7" ht="15.6" customHeight="1">
      <c r="A25" s="188" t="s">
        <v>140</v>
      </c>
      <c r="B25" s="189">
        <v>470.25</v>
      </c>
      <c r="C25" s="189">
        <v>391</v>
      </c>
      <c r="D25" s="189">
        <v>2857.75</v>
      </c>
      <c r="E25" s="189">
        <v>2341.25</v>
      </c>
      <c r="F25" s="190">
        <v>-18.073659347388681</v>
      </c>
    </row>
    <row r="26" spans="1:7" ht="15.6" customHeight="1">
      <c r="A26" s="188" t="s">
        <v>152</v>
      </c>
      <c r="B26" s="189">
        <v>56</v>
      </c>
      <c r="C26" s="189">
        <v>18</v>
      </c>
      <c r="D26" s="189">
        <v>239.5</v>
      </c>
      <c r="E26" s="189">
        <v>146</v>
      </c>
      <c r="F26" s="190">
        <v>-39.03966597077244</v>
      </c>
    </row>
    <row r="27" spans="1:7" ht="15.6" customHeight="1">
      <c r="A27" s="188" t="s">
        <v>173</v>
      </c>
      <c r="B27" s="189">
        <v>0</v>
      </c>
      <c r="C27" s="189">
        <v>2</v>
      </c>
      <c r="D27" s="189">
        <v>0</v>
      </c>
      <c r="E27" s="189">
        <v>2</v>
      </c>
      <c r="F27" s="190" t="s">
        <v>151</v>
      </c>
    </row>
    <row r="28" spans="1:7" ht="15.6" customHeight="1">
      <c r="A28" s="188" t="s">
        <v>177</v>
      </c>
      <c r="B28" s="189">
        <v>38324</v>
      </c>
      <c r="C28" s="189">
        <v>43075</v>
      </c>
      <c r="D28" s="189">
        <v>262381</v>
      </c>
      <c r="E28" s="189">
        <v>281957</v>
      </c>
      <c r="F28" s="190">
        <v>7.4609060869498904</v>
      </c>
    </row>
    <row r="29" spans="1:7" ht="15.6" customHeight="1">
      <c r="A29" s="188" t="s">
        <v>178</v>
      </c>
      <c r="B29" s="189">
        <v>13905</v>
      </c>
      <c r="C29" s="189">
        <v>14807.75</v>
      </c>
      <c r="D29" s="189">
        <v>71585</v>
      </c>
      <c r="E29" s="189">
        <v>80168.5</v>
      </c>
      <c r="F29" s="190">
        <v>11.99064049731089</v>
      </c>
    </row>
    <row r="30" spans="1:7" ht="15.6" customHeight="1">
      <c r="A30" s="188" t="s">
        <v>179</v>
      </c>
      <c r="B30" s="189">
        <v>11651.75</v>
      </c>
      <c r="C30" s="189">
        <v>11694.5</v>
      </c>
      <c r="D30" s="189">
        <v>74274.25</v>
      </c>
      <c r="E30" s="189">
        <v>73374.25</v>
      </c>
      <c r="F30" s="190">
        <v>-1.211725463400839</v>
      </c>
    </row>
    <row r="31" spans="1:7" ht="15.6" customHeight="1">
      <c r="A31" s="188" t="s">
        <v>180</v>
      </c>
      <c r="B31" s="189">
        <v>1214</v>
      </c>
      <c r="C31" s="189">
        <v>1222</v>
      </c>
      <c r="D31" s="189">
        <v>6933</v>
      </c>
      <c r="E31" s="189">
        <v>7464</v>
      </c>
      <c r="F31" s="190">
        <v>7.6590220683686709</v>
      </c>
    </row>
    <row r="32" spans="1:7" ht="15.6" customHeight="1">
      <c r="A32" s="188" t="s">
        <v>181</v>
      </c>
      <c r="B32" s="189">
        <v>487833</v>
      </c>
      <c r="C32" s="189">
        <v>500337</v>
      </c>
      <c r="D32" s="189">
        <v>2729094</v>
      </c>
      <c r="E32" s="189">
        <v>2813951</v>
      </c>
      <c r="F32" s="190">
        <v>3.1093469114658632</v>
      </c>
    </row>
    <row r="33" spans="1:6" ht="15.6" customHeight="1">
      <c r="A33" s="188" t="s">
        <v>182</v>
      </c>
      <c r="B33" s="189">
        <v>29598</v>
      </c>
      <c r="C33" s="189">
        <v>30442</v>
      </c>
      <c r="D33" s="189">
        <v>142639</v>
      </c>
      <c r="E33" s="189">
        <v>155418</v>
      </c>
      <c r="F33" s="190">
        <v>8.9589803630143194</v>
      </c>
    </row>
    <row r="34" spans="1:6" ht="15.6" customHeight="1">
      <c r="A34" s="188" t="s">
        <v>183</v>
      </c>
      <c r="B34" s="189">
        <v>2462.25</v>
      </c>
      <c r="C34" s="189">
        <v>3647.25</v>
      </c>
      <c r="D34" s="189">
        <v>16752.75</v>
      </c>
      <c r="E34" s="189">
        <v>17206</v>
      </c>
      <c r="F34" s="190">
        <v>2.70552595842473</v>
      </c>
    </row>
    <row r="35" spans="1:6" ht="15.6" customHeight="1">
      <c r="A35" s="156" t="s">
        <v>153</v>
      </c>
      <c r="B35" s="76">
        <f>SUM(B7:B34)</f>
        <v>1589349.5</v>
      </c>
      <c r="C35" s="77">
        <f>SUM(C7:C34)</f>
        <v>1616632.75</v>
      </c>
      <c r="D35" s="76">
        <f>SUM(D7:D34)</f>
        <v>9145327</v>
      </c>
      <c r="E35" s="178">
        <f>SUM(E7:E34)</f>
        <v>9193317</v>
      </c>
      <c r="F35" s="140">
        <f>E35*100/D35-100</f>
        <v>0.52474886901255502</v>
      </c>
    </row>
    <row r="36" spans="1:6" ht="15.6" customHeight="1">
      <c r="A36" s="73" t="s">
        <v>56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39" priority="2">
      <formula>MOD(ROW(),2)=0</formula>
    </cfRule>
  </conditionalFormatting>
  <conditionalFormatting sqref="F7:F35">
    <cfRule type="expression" dxfId="3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18CCF5-DFB8-4044-B8BE-46BAED5AC740}">
  <sheetPr codeName="Hoja2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0</v>
      </c>
      <c r="C8" s="189">
        <v>2</v>
      </c>
      <c r="D8" s="189">
        <v>941.5</v>
      </c>
      <c r="E8" s="189">
        <v>789</v>
      </c>
      <c r="F8" s="190">
        <v>-16.197557089750401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90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339922</v>
      </c>
      <c r="C11" s="189">
        <v>348911</v>
      </c>
      <c r="D11" s="189">
        <v>2056598</v>
      </c>
      <c r="E11" s="189">
        <v>1991497</v>
      </c>
      <c r="F11" s="190">
        <v>-3.1654703544397051</v>
      </c>
    </row>
    <row r="12" spans="1:14" ht="15.6" customHeight="1">
      <c r="A12" s="188" t="s">
        <v>6</v>
      </c>
      <c r="B12" s="189">
        <v>2123.25</v>
      </c>
      <c r="C12" s="189">
        <v>1466.75</v>
      </c>
      <c r="D12" s="189">
        <v>11291.5</v>
      </c>
      <c r="E12" s="189">
        <v>9032</v>
      </c>
      <c r="F12" s="190">
        <v>-20.01062746313599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6</v>
      </c>
      <c r="E13" s="189">
        <v>8</v>
      </c>
      <c r="F13" s="190">
        <v>33.333333333333343</v>
      </c>
    </row>
    <row r="14" spans="1:14" ht="15.6" customHeight="1">
      <c r="A14" s="188" t="s">
        <v>148</v>
      </c>
      <c r="B14" s="189">
        <v>178147</v>
      </c>
      <c r="C14" s="189">
        <v>120749.5</v>
      </c>
      <c r="D14" s="189">
        <v>955837.5</v>
      </c>
      <c r="E14" s="189">
        <v>753014.5</v>
      </c>
      <c r="F14" s="190">
        <v>-21.219401833470641</v>
      </c>
    </row>
    <row r="15" spans="1:14" ht="15.6" customHeight="1">
      <c r="A15" s="188" t="s">
        <v>145</v>
      </c>
      <c r="B15" s="189">
        <v>988.5</v>
      </c>
      <c r="C15" s="189">
        <v>244.25</v>
      </c>
      <c r="D15" s="189">
        <v>3505.5</v>
      </c>
      <c r="E15" s="189">
        <v>1713.75</v>
      </c>
      <c r="F15" s="190">
        <v>-51.112537441163887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714</v>
      </c>
      <c r="F16" s="190" t="s">
        <v>151</v>
      </c>
      <c r="G16" s="1"/>
    </row>
    <row r="17" spans="1:7" ht="15.6" customHeight="1">
      <c r="A17" s="188" t="s">
        <v>150</v>
      </c>
      <c r="B17" s="189">
        <v>222</v>
      </c>
      <c r="C17" s="189">
        <v>252</v>
      </c>
      <c r="D17" s="189">
        <v>1002</v>
      </c>
      <c r="E17" s="189">
        <v>5349.5</v>
      </c>
      <c r="F17" s="190">
        <v>433.88223552894209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64.25</v>
      </c>
      <c r="C19" s="189">
        <v>3529.5</v>
      </c>
      <c r="D19" s="189">
        <v>228.5</v>
      </c>
      <c r="E19" s="189">
        <v>8198.75</v>
      </c>
      <c r="F19" s="190">
        <v>3488.0743982494532</v>
      </c>
    </row>
    <row r="20" spans="1:7" ht="15.6" customHeight="1">
      <c r="A20" s="188" t="s">
        <v>142</v>
      </c>
      <c r="B20" s="189">
        <v>16</v>
      </c>
      <c r="C20" s="189">
        <v>8</v>
      </c>
      <c r="D20" s="189">
        <v>29</v>
      </c>
      <c r="E20" s="189">
        <v>114</v>
      </c>
      <c r="F20" s="190">
        <v>293.10344827586209</v>
      </c>
    </row>
    <row r="21" spans="1:7" ht="15.6" customHeight="1">
      <c r="A21" s="188" t="s">
        <v>149</v>
      </c>
      <c r="B21" s="189">
        <v>1110.5</v>
      </c>
      <c r="C21" s="189">
        <v>4419.25</v>
      </c>
      <c r="D21" s="189">
        <v>6886.75</v>
      </c>
      <c r="E21" s="189">
        <v>16870.75</v>
      </c>
      <c r="F21" s="190">
        <v>144.9740443605474</v>
      </c>
    </row>
    <row r="22" spans="1:7" ht="15.6" customHeight="1">
      <c r="A22" s="188" t="s">
        <v>146</v>
      </c>
      <c r="B22" s="189">
        <v>67648</v>
      </c>
      <c r="C22" s="189">
        <v>93409</v>
      </c>
      <c r="D22" s="189">
        <v>387725</v>
      </c>
      <c r="E22" s="189">
        <v>438015</v>
      </c>
      <c r="F22" s="190">
        <v>12.97053323876459</v>
      </c>
    </row>
    <row r="23" spans="1:7" ht="15.6" customHeight="1">
      <c r="A23" s="188" t="s">
        <v>165</v>
      </c>
      <c r="B23" s="189">
        <v>19006.25</v>
      </c>
      <c r="C23" s="189">
        <v>29190.5</v>
      </c>
      <c r="D23" s="189">
        <v>85242</v>
      </c>
      <c r="E23" s="189">
        <v>156695.25</v>
      </c>
      <c r="F23" s="190">
        <v>83.823995213627086</v>
      </c>
    </row>
    <row r="24" spans="1:7" ht="15.6" customHeight="1">
      <c r="A24" s="188" t="s">
        <v>141</v>
      </c>
      <c r="B24" s="189">
        <v>0</v>
      </c>
      <c r="C24" s="189">
        <v>140</v>
      </c>
      <c r="D24" s="189">
        <v>12</v>
      </c>
      <c r="E24" s="189">
        <v>269</v>
      </c>
      <c r="F24" s="190">
        <v>2141.666666666667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3682</v>
      </c>
      <c r="C28" s="189">
        <v>4290</v>
      </c>
      <c r="D28" s="189">
        <v>41874</v>
      </c>
      <c r="E28" s="189">
        <v>50731</v>
      </c>
      <c r="F28" s="190">
        <v>21.15154988775852</v>
      </c>
    </row>
    <row r="29" spans="1:7" ht="15.6" customHeight="1">
      <c r="A29" s="188" t="s">
        <v>178</v>
      </c>
      <c r="B29" s="189">
        <v>2375.75</v>
      </c>
      <c r="C29" s="189">
        <v>2438.5</v>
      </c>
      <c r="D29" s="189">
        <v>12559.75</v>
      </c>
      <c r="E29" s="189">
        <v>13011.75</v>
      </c>
      <c r="F29" s="190">
        <v>3.598797746770444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74</v>
      </c>
      <c r="C31" s="189">
        <v>0</v>
      </c>
      <c r="D31" s="189">
        <v>356</v>
      </c>
      <c r="E31" s="189">
        <v>0</v>
      </c>
      <c r="F31" s="190">
        <v>-100</v>
      </c>
    </row>
    <row r="32" spans="1:7" ht="15.6" customHeight="1">
      <c r="A32" s="188" t="s">
        <v>181</v>
      </c>
      <c r="B32" s="189">
        <v>249220</v>
      </c>
      <c r="C32" s="189">
        <v>227117</v>
      </c>
      <c r="D32" s="189">
        <v>1385913</v>
      </c>
      <c r="E32" s="189">
        <v>1312874</v>
      </c>
      <c r="F32" s="190">
        <v>-5.2700999269073918</v>
      </c>
    </row>
    <row r="33" spans="1:6" ht="15.6" customHeight="1">
      <c r="A33" s="188" t="s">
        <v>182</v>
      </c>
      <c r="B33" s="189">
        <v>3777</v>
      </c>
      <c r="C33" s="189">
        <v>2927</v>
      </c>
      <c r="D33" s="189">
        <v>18882</v>
      </c>
      <c r="E33" s="189">
        <v>12639</v>
      </c>
      <c r="F33" s="190">
        <v>-33.063234826819198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175.75</v>
      </c>
      <c r="E34" s="189">
        <v>2</v>
      </c>
      <c r="F34" s="190">
        <v>-98.862019914651498</v>
      </c>
    </row>
    <row r="35" spans="1:6" ht="15.6" customHeight="1">
      <c r="A35" s="156" t="s">
        <v>153</v>
      </c>
      <c r="B35" s="76">
        <f>SUM(B7:B34)</f>
        <v>868376.5</v>
      </c>
      <c r="C35" s="77">
        <f>SUM(C7:C34)</f>
        <v>839094.25</v>
      </c>
      <c r="D35" s="178">
        <f>SUM(D7:D34)</f>
        <v>4969065.75</v>
      </c>
      <c r="E35" s="78">
        <f>SUM(E7:E34)</f>
        <v>4771628.25</v>
      </c>
      <c r="F35" s="140">
        <f>E35*100/D35-100</f>
        <v>-3.9733324116308921</v>
      </c>
    </row>
    <row r="36" spans="1:6" ht="15.6" customHeight="1">
      <c r="A36" s="73" t="s">
        <v>65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7" priority="2">
      <formula>MOD(ROW(),2)=0</formula>
    </cfRule>
  </conditionalFormatting>
  <conditionalFormatting sqref="F7:F35">
    <cfRule type="expression" dxfId="3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1CEA0C-36CA-4DD6-B666-1F552976F31A}">
  <sheetPr codeName="Hoja22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13134.5</v>
      </c>
      <c r="C8" s="189">
        <v>12158.5</v>
      </c>
      <c r="D8" s="189">
        <v>72033.75</v>
      </c>
      <c r="E8" s="189">
        <v>77451.75</v>
      </c>
      <c r="F8" s="190">
        <v>7.5214743089176892</v>
      </c>
      <c r="G8" s="6"/>
    </row>
    <row r="9" spans="1:14" ht="15.6" customHeight="1">
      <c r="A9" s="188" t="s">
        <v>8</v>
      </c>
      <c r="B9" s="189">
        <v>601.25</v>
      </c>
      <c r="C9" s="189">
        <v>936</v>
      </c>
      <c r="D9" s="189">
        <v>2313</v>
      </c>
      <c r="E9" s="189">
        <v>2805</v>
      </c>
      <c r="F9" s="190">
        <v>21.271076523994811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13281.75</v>
      </c>
      <c r="C12" s="189">
        <v>12192.75</v>
      </c>
      <c r="D12" s="189">
        <v>81112.5</v>
      </c>
      <c r="E12" s="189">
        <v>81274.75</v>
      </c>
      <c r="F12" s="190">
        <v>0.20003082139004391</v>
      </c>
    </row>
    <row r="13" spans="1:14" ht="15.6" customHeight="1">
      <c r="A13" s="188" t="s">
        <v>175</v>
      </c>
      <c r="B13" s="189">
        <v>7881</v>
      </c>
      <c r="C13" s="189">
        <v>7843</v>
      </c>
      <c r="D13" s="189">
        <v>42197</v>
      </c>
      <c r="E13" s="189">
        <v>41405</v>
      </c>
      <c r="F13" s="190">
        <v>-1.876910680854095</v>
      </c>
    </row>
    <row r="14" spans="1:14" ht="15.6" customHeight="1">
      <c r="A14" s="188" t="s">
        <v>148</v>
      </c>
      <c r="B14" s="189">
        <v>18294.5</v>
      </c>
      <c r="C14" s="189">
        <v>18177</v>
      </c>
      <c r="D14" s="189">
        <v>109675.5</v>
      </c>
      <c r="E14" s="189">
        <v>110488.75</v>
      </c>
      <c r="F14" s="190">
        <v>0.74150562340723525</v>
      </c>
    </row>
    <row r="15" spans="1:14" ht="15.6" customHeight="1">
      <c r="A15" s="188" t="s">
        <v>145</v>
      </c>
      <c r="B15" s="189">
        <v>2183.25</v>
      </c>
      <c r="C15" s="189">
        <v>1349.75</v>
      </c>
      <c r="D15" s="189">
        <v>9926.75</v>
      </c>
      <c r="E15" s="189">
        <v>8803.75</v>
      </c>
      <c r="F15" s="190">
        <v>-11.31286674893596</v>
      </c>
    </row>
    <row r="16" spans="1:14" ht="15.6" customHeight="1">
      <c r="A16" s="188" t="s">
        <v>144</v>
      </c>
      <c r="B16" s="189">
        <v>530</v>
      </c>
      <c r="C16" s="189">
        <v>127</v>
      </c>
      <c r="D16" s="189">
        <v>6830</v>
      </c>
      <c r="E16" s="189">
        <v>3132</v>
      </c>
      <c r="F16" s="190">
        <v>-54.143484626647137</v>
      </c>
      <c r="G16" s="1"/>
    </row>
    <row r="17" spans="1:7" ht="15.6" customHeight="1">
      <c r="A17" s="188" t="s">
        <v>150</v>
      </c>
      <c r="B17" s="189">
        <v>370.5</v>
      </c>
      <c r="C17" s="189">
        <v>1194.75</v>
      </c>
      <c r="D17" s="189">
        <v>3262.5</v>
      </c>
      <c r="E17" s="189">
        <v>3753.25</v>
      </c>
      <c r="F17" s="190">
        <v>15.042145593869741</v>
      </c>
      <c r="G17" s="2"/>
    </row>
    <row r="18" spans="1:7" ht="15.6" customHeight="1">
      <c r="A18" s="188" t="s">
        <v>147</v>
      </c>
      <c r="B18" s="189">
        <v>420</v>
      </c>
      <c r="C18" s="189">
        <v>461</v>
      </c>
      <c r="D18" s="189">
        <v>2658</v>
      </c>
      <c r="E18" s="189">
        <v>2687</v>
      </c>
      <c r="F18" s="190">
        <v>1.0910458991723151</v>
      </c>
    </row>
    <row r="19" spans="1:7" ht="15.6" customHeight="1">
      <c r="A19" s="188" t="s">
        <v>143</v>
      </c>
      <c r="B19" s="189">
        <v>317</v>
      </c>
      <c r="C19" s="189">
        <v>499</v>
      </c>
      <c r="D19" s="189">
        <v>1022</v>
      </c>
      <c r="E19" s="189">
        <v>2267.25</v>
      </c>
      <c r="F19" s="190">
        <v>121.8444227005871</v>
      </c>
    </row>
    <row r="20" spans="1:7" ht="15.6" customHeight="1">
      <c r="A20" s="188" t="s">
        <v>142</v>
      </c>
      <c r="B20" s="189">
        <v>783</v>
      </c>
      <c r="C20" s="189">
        <v>963</v>
      </c>
      <c r="D20" s="189">
        <v>3632</v>
      </c>
      <c r="E20" s="189">
        <v>6015</v>
      </c>
      <c r="F20" s="190">
        <v>65.611233480176224</v>
      </c>
    </row>
    <row r="21" spans="1:7" ht="15.6" customHeight="1">
      <c r="A21" s="188" t="s">
        <v>149</v>
      </c>
      <c r="B21" s="189">
        <v>7551.25</v>
      </c>
      <c r="C21" s="189">
        <v>7042</v>
      </c>
      <c r="D21" s="189">
        <v>41290.75</v>
      </c>
      <c r="E21" s="189">
        <v>44023</v>
      </c>
      <c r="F21" s="190">
        <v>6.6170994714312457</v>
      </c>
    </row>
    <row r="22" spans="1:7" ht="15.6" customHeight="1">
      <c r="A22" s="188" t="s">
        <v>146</v>
      </c>
      <c r="B22" s="189">
        <v>41206</v>
      </c>
      <c r="C22" s="189">
        <v>41499</v>
      </c>
      <c r="D22" s="189">
        <v>254351</v>
      </c>
      <c r="E22" s="189">
        <v>254188</v>
      </c>
      <c r="F22" s="190">
        <v>-6.4084670396425736E-2</v>
      </c>
    </row>
    <row r="23" spans="1:7" ht="15.6" customHeight="1">
      <c r="A23" s="188" t="s">
        <v>165</v>
      </c>
      <c r="B23" s="189">
        <v>848</v>
      </c>
      <c r="C23" s="189">
        <v>719.5</v>
      </c>
      <c r="D23" s="189">
        <v>4165</v>
      </c>
      <c r="E23" s="189">
        <v>3823.75</v>
      </c>
      <c r="F23" s="190">
        <v>-8.1932773109243726</v>
      </c>
    </row>
    <row r="24" spans="1:7" ht="15.6" customHeight="1">
      <c r="A24" s="188" t="s">
        <v>141</v>
      </c>
      <c r="B24" s="189">
        <v>171.5</v>
      </c>
      <c r="C24" s="189">
        <v>582</v>
      </c>
      <c r="D24" s="189">
        <v>1766</v>
      </c>
      <c r="E24" s="189">
        <v>4488.75</v>
      </c>
      <c r="F24" s="190">
        <v>154.1761041902605</v>
      </c>
    </row>
    <row r="25" spans="1:7" ht="15.6" customHeight="1">
      <c r="A25" s="188" t="s">
        <v>140</v>
      </c>
      <c r="B25" s="189">
        <v>460.25</v>
      </c>
      <c r="C25" s="189">
        <v>391</v>
      </c>
      <c r="D25" s="189">
        <v>2830.75</v>
      </c>
      <c r="E25" s="189">
        <v>2341.25</v>
      </c>
      <c r="F25" s="190">
        <v>-17.292237039653799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30502</v>
      </c>
      <c r="C28" s="189">
        <v>33117</v>
      </c>
      <c r="D28" s="189">
        <v>192685</v>
      </c>
      <c r="E28" s="189">
        <v>193215</v>
      </c>
      <c r="F28" s="190">
        <v>0.27506033162934779</v>
      </c>
    </row>
    <row r="29" spans="1:7" ht="15.6" customHeight="1">
      <c r="A29" s="188" t="s">
        <v>178</v>
      </c>
      <c r="B29" s="189">
        <v>1805.25</v>
      </c>
      <c r="C29" s="189">
        <v>2155.5</v>
      </c>
      <c r="D29" s="189">
        <v>12726.75</v>
      </c>
      <c r="E29" s="189">
        <v>12733.75</v>
      </c>
      <c r="F29" s="190">
        <v>5.5002259021350142E-2</v>
      </c>
    </row>
    <row r="30" spans="1:7" ht="15.6" customHeight="1">
      <c r="A30" s="188" t="s">
        <v>179</v>
      </c>
      <c r="B30" s="189">
        <v>11591.75</v>
      </c>
      <c r="C30" s="189">
        <v>11522.5</v>
      </c>
      <c r="D30" s="189">
        <v>73442.25</v>
      </c>
      <c r="E30" s="189">
        <v>72152</v>
      </c>
      <c r="F30" s="190">
        <v>-1.7568225374358799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15517</v>
      </c>
      <c r="C32" s="189">
        <v>19371</v>
      </c>
      <c r="D32" s="189">
        <v>103746</v>
      </c>
      <c r="E32" s="189">
        <v>106810</v>
      </c>
      <c r="F32" s="190">
        <v>2.953366876795243</v>
      </c>
    </row>
    <row r="33" spans="1:6" ht="15.6" customHeight="1">
      <c r="A33" s="188" t="s">
        <v>182</v>
      </c>
      <c r="B33" s="189">
        <v>1176</v>
      </c>
      <c r="C33" s="189">
        <v>1493</v>
      </c>
      <c r="D33" s="189">
        <v>6921</v>
      </c>
      <c r="E33" s="189">
        <v>6636</v>
      </c>
      <c r="F33" s="190">
        <v>-4.1179020372778439</v>
      </c>
    </row>
    <row r="34" spans="1:6" ht="15.6" customHeight="1">
      <c r="A34" s="188" t="s">
        <v>183</v>
      </c>
      <c r="B34" s="189">
        <v>1969.5</v>
      </c>
      <c r="C34" s="189">
        <v>3133</v>
      </c>
      <c r="D34" s="189">
        <v>13255</v>
      </c>
      <c r="E34" s="189">
        <v>14275.25</v>
      </c>
      <c r="F34" s="190">
        <v>7.6970954356846448</v>
      </c>
    </row>
    <row r="35" spans="1:6" ht="15.6" customHeight="1">
      <c r="A35" s="156" t="s">
        <v>153</v>
      </c>
      <c r="B35" s="76">
        <f>SUM(B7:B34)</f>
        <v>170595.25</v>
      </c>
      <c r="C35" s="77">
        <f>SUM(C7:C34)</f>
        <v>176927.25</v>
      </c>
      <c r="D35" s="76">
        <f>SUM(D7:D34)</f>
        <v>1041842.5</v>
      </c>
      <c r="E35" s="178">
        <f>SUM(E7:E34)</f>
        <v>1054770.25</v>
      </c>
      <c r="F35" s="177">
        <f>E35*100/D35-100</f>
        <v>1.2408545437530165</v>
      </c>
    </row>
    <row r="36" spans="1:6" ht="15.6" customHeight="1">
      <c r="A36" s="73" t="s">
        <v>167</v>
      </c>
      <c r="B36" s="72"/>
      <c r="D36" s="72"/>
    </row>
  </sheetData>
  <mergeCells count="3">
    <mergeCell ref="B5:C5"/>
    <mergeCell ref="D5:F5"/>
    <mergeCell ref="A5:A6"/>
  </mergeCells>
  <conditionalFormatting sqref="A7:F34">
    <cfRule type="expression" dxfId="35" priority="2">
      <formula>MOD(ROW(),2)=0</formula>
    </cfRule>
  </conditionalFormatting>
  <conditionalFormatting sqref="F7:F35">
    <cfRule type="expression" dxfId="3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71550-9173-42AF-9967-B98DA0F9536F}">
  <sheetPr codeName="Hoja23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168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4</v>
      </c>
      <c r="E7" s="189">
        <v>2</v>
      </c>
      <c r="F7" s="190">
        <v>-50</v>
      </c>
      <c r="G7" s="37"/>
    </row>
    <row r="8" spans="1:14" ht="15.6" customHeight="1">
      <c r="A8" s="188" t="s">
        <v>11</v>
      </c>
      <c r="B8" s="189">
        <v>1851.75</v>
      </c>
      <c r="C8" s="189">
        <v>2184.25</v>
      </c>
      <c r="D8" s="189">
        <v>10607.75</v>
      </c>
      <c r="E8" s="189">
        <v>15283</v>
      </c>
      <c r="F8" s="190">
        <v>44.073908227475187</v>
      </c>
      <c r="G8" s="6"/>
    </row>
    <row r="9" spans="1:14" ht="15.6" customHeight="1">
      <c r="A9" s="188" t="s">
        <v>8</v>
      </c>
      <c r="B9" s="189">
        <v>1335.5</v>
      </c>
      <c r="C9" s="189">
        <v>1630</v>
      </c>
      <c r="D9" s="189">
        <v>5909</v>
      </c>
      <c r="E9" s="189">
        <v>8429</v>
      </c>
      <c r="F9" s="190">
        <v>42.646809950922318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54321</v>
      </c>
      <c r="C11" s="189">
        <v>59128</v>
      </c>
      <c r="D11" s="189">
        <v>342012</v>
      </c>
      <c r="E11" s="189">
        <v>308901</v>
      </c>
      <c r="F11" s="190">
        <v>-9.6812392547629855</v>
      </c>
    </row>
    <row r="12" spans="1:14" ht="15.6" customHeight="1">
      <c r="A12" s="188" t="s">
        <v>6</v>
      </c>
      <c r="B12" s="189">
        <v>2962.25</v>
      </c>
      <c r="C12" s="189">
        <v>2812.5</v>
      </c>
      <c r="D12" s="189">
        <v>16372.5</v>
      </c>
      <c r="E12" s="189">
        <v>15099</v>
      </c>
      <c r="F12" s="190">
        <v>-7.7782867613376112</v>
      </c>
    </row>
    <row r="13" spans="1:14" ht="15.6" customHeight="1">
      <c r="A13" s="188" t="s">
        <v>175</v>
      </c>
      <c r="B13" s="189">
        <v>4</v>
      </c>
      <c r="C13" s="189">
        <v>1</v>
      </c>
      <c r="D13" s="189">
        <v>16</v>
      </c>
      <c r="E13" s="189">
        <v>40</v>
      </c>
      <c r="F13" s="190">
        <v>150</v>
      </c>
    </row>
    <row r="14" spans="1:14" ht="15.6" customHeight="1">
      <c r="A14" s="188" t="s">
        <v>148</v>
      </c>
      <c r="B14" s="189">
        <v>157709.5</v>
      </c>
      <c r="C14" s="189">
        <v>164044</v>
      </c>
      <c r="D14" s="189">
        <v>926902.5</v>
      </c>
      <c r="E14" s="189">
        <v>984742.5</v>
      </c>
      <c r="F14" s="190">
        <v>6.2401385258967386</v>
      </c>
    </row>
    <row r="15" spans="1:14" ht="15.6" customHeight="1">
      <c r="A15" s="188" t="s">
        <v>145</v>
      </c>
      <c r="B15" s="189">
        <v>38157.5</v>
      </c>
      <c r="C15" s="189">
        <v>36765.75</v>
      </c>
      <c r="D15" s="189">
        <v>217550.5</v>
      </c>
      <c r="E15" s="189">
        <v>206630.5</v>
      </c>
      <c r="F15" s="190">
        <v>-5.0195242024265667</v>
      </c>
    </row>
    <row r="16" spans="1:14" ht="15.6" customHeight="1">
      <c r="A16" s="188" t="s">
        <v>144</v>
      </c>
      <c r="B16" s="189">
        <v>3024.25</v>
      </c>
      <c r="C16" s="189">
        <v>2560</v>
      </c>
      <c r="D16" s="189">
        <v>18871.25</v>
      </c>
      <c r="E16" s="189">
        <v>17087</v>
      </c>
      <c r="F16" s="190">
        <v>-9.4548585811750741</v>
      </c>
      <c r="G16" s="1"/>
    </row>
    <row r="17" spans="1:7" ht="15.6" customHeight="1">
      <c r="A17" s="188" t="s">
        <v>150</v>
      </c>
      <c r="B17" s="189">
        <v>8750</v>
      </c>
      <c r="C17" s="189">
        <v>9207.75</v>
      </c>
      <c r="D17" s="189">
        <v>35885.5</v>
      </c>
      <c r="E17" s="189">
        <v>44202.75</v>
      </c>
      <c r="F17" s="190">
        <v>23.177188558052691</v>
      </c>
      <c r="G17" s="2"/>
    </row>
    <row r="18" spans="1:7" ht="15.6" customHeight="1">
      <c r="A18" s="188" t="s">
        <v>147</v>
      </c>
      <c r="B18" s="189">
        <v>9</v>
      </c>
      <c r="C18" s="189">
        <v>16</v>
      </c>
      <c r="D18" s="189">
        <v>100</v>
      </c>
      <c r="E18" s="189">
        <v>76</v>
      </c>
      <c r="F18" s="190">
        <v>-24</v>
      </c>
    </row>
    <row r="19" spans="1:7" ht="15.6" customHeight="1">
      <c r="A19" s="188" t="s">
        <v>143</v>
      </c>
      <c r="B19" s="189">
        <v>1306.75</v>
      </c>
      <c r="C19" s="189">
        <v>1246.25</v>
      </c>
      <c r="D19" s="189">
        <v>6095</v>
      </c>
      <c r="E19" s="189">
        <v>6757.5</v>
      </c>
      <c r="F19" s="190">
        <v>10.869565217391299</v>
      </c>
    </row>
    <row r="20" spans="1:7" ht="15.6" customHeight="1">
      <c r="A20" s="188" t="s">
        <v>142</v>
      </c>
      <c r="B20" s="189">
        <v>4777</v>
      </c>
      <c r="C20" s="189">
        <v>5061</v>
      </c>
      <c r="D20" s="189">
        <v>36647</v>
      </c>
      <c r="E20" s="189">
        <v>29055</v>
      </c>
      <c r="F20" s="190">
        <v>-20.716566158212132</v>
      </c>
    </row>
    <row r="21" spans="1:7" ht="15.6" customHeight="1">
      <c r="A21" s="188" t="s">
        <v>149</v>
      </c>
      <c r="B21" s="189">
        <v>1296.75</v>
      </c>
      <c r="C21" s="189">
        <v>4772.75</v>
      </c>
      <c r="D21" s="189">
        <v>6463.25</v>
      </c>
      <c r="E21" s="189">
        <v>19700</v>
      </c>
      <c r="F21" s="190">
        <v>204.800216609291</v>
      </c>
    </row>
    <row r="22" spans="1:7" ht="15.6" customHeight="1">
      <c r="A22" s="188" t="s">
        <v>146</v>
      </c>
      <c r="B22" s="189">
        <v>5931</v>
      </c>
      <c r="C22" s="189">
        <v>7425</v>
      </c>
      <c r="D22" s="189">
        <v>39680</v>
      </c>
      <c r="E22" s="189">
        <v>43734</v>
      </c>
      <c r="F22" s="190">
        <v>10.21673387096774</v>
      </c>
    </row>
    <row r="23" spans="1:7" ht="15.6" customHeight="1">
      <c r="A23" s="188" t="s">
        <v>165</v>
      </c>
      <c r="B23" s="189">
        <v>1937</v>
      </c>
      <c r="C23" s="189">
        <v>3423.25</v>
      </c>
      <c r="D23" s="189">
        <v>9030.25</v>
      </c>
      <c r="E23" s="189">
        <v>16346.75</v>
      </c>
      <c r="F23" s="190">
        <v>81.02212009634286</v>
      </c>
    </row>
    <row r="24" spans="1:7" ht="15.6" customHeight="1">
      <c r="A24" s="188" t="s">
        <v>141</v>
      </c>
      <c r="B24" s="189">
        <v>3640.75</v>
      </c>
      <c r="C24" s="189">
        <v>2652.75</v>
      </c>
      <c r="D24" s="189">
        <v>20883.25</v>
      </c>
      <c r="E24" s="189">
        <v>16225.5</v>
      </c>
      <c r="F24" s="190">
        <v>-22.303760190583361</v>
      </c>
    </row>
    <row r="25" spans="1:7" ht="15.6" customHeight="1">
      <c r="A25" s="188" t="s">
        <v>140</v>
      </c>
      <c r="B25" s="189">
        <v>10</v>
      </c>
      <c r="C25" s="189">
        <v>0</v>
      </c>
      <c r="D25" s="189">
        <v>27</v>
      </c>
      <c r="E25" s="189">
        <v>0</v>
      </c>
      <c r="F25" s="190">
        <v>-100</v>
      </c>
    </row>
    <row r="26" spans="1:7" ht="15.6" customHeight="1">
      <c r="A26" s="188" t="s">
        <v>152</v>
      </c>
      <c r="B26" s="189">
        <v>56</v>
      </c>
      <c r="C26" s="189">
        <v>18</v>
      </c>
      <c r="D26" s="189">
        <v>239.5</v>
      </c>
      <c r="E26" s="189">
        <v>146</v>
      </c>
      <c r="F26" s="190">
        <v>-39.03966597077244</v>
      </c>
    </row>
    <row r="27" spans="1:7" ht="15.6" customHeight="1">
      <c r="A27" s="188" t="s">
        <v>173</v>
      </c>
      <c r="B27" s="189">
        <v>0</v>
      </c>
      <c r="C27" s="189">
        <v>2</v>
      </c>
      <c r="D27" s="189">
        <v>0</v>
      </c>
      <c r="E27" s="189">
        <v>2</v>
      </c>
      <c r="F27" s="190" t="s">
        <v>151</v>
      </c>
    </row>
    <row r="28" spans="1:7" ht="15.6" customHeight="1">
      <c r="A28" s="188" t="s">
        <v>177</v>
      </c>
      <c r="B28" s="189">
        <v>4140</v>
      </c>
      <c r="C28" s="189">
        <v>5668</v>
      </c>
      <c r="D28" s="189">
        <v>27822</v>
      </c>
      <c r="E28" s="189">
        <v>38011</v>
      </c>
      <c r="F28" s="190">
        <v>36.622097620588022</v>
      </c>
    </row>
    <row r="29" spans="1:7" ht="15.6" customHeight="1">
      <c r="A29" s="188" t="s">
        <v>178</v>
      </c>
      <c r="B29" s="189">
        <v>9724</v>
      </c>
      <c r="C29" s="189">
        <v>10213.75</v>
      </c>
      <c r="D29" s="189">
        <v>46298.5</v>
      </c>
      <c r="E29" s="189">
        <v>54423</v>
      </c>
      <c r="F29" s="190">
        <v>17.54808471116775</v>
      </c>
    </row>
    <row r="30" spans="1:7" ht="15.6" customHeight="1">
      <c r="A30" s="188" t="s">
        <v>179</v>
      </c>
      <c r="B30" s="189">
        <v>60</v>
      </c>
      <c r="C30" s="189">
        <v>172</v>
      </c>
      <c r="D30" s="189">
        <v>832</v>
      </c>
      <c r="E30" s="189">
        <v>1222.25</v>
      </c>
      <c r="F30" s="190">
        <v>46.905048076923073</v>
      </c>
    </row>
    <row r="31" spans="1:7" ht="15.6" customHeight="1">
      <c r="A31" s="188" t="s">
        <v>180</v>
      </c>
      <c r="B31" s="189">
        <v>1140</v>
      </c>
      <c r="C31" s="189">
        <v>1222</v>
      </c>
      <c r="D31" s="189">
        <v>6577</v>
      </c>
      <c r="E31" s="189">
        <v>7464</v>
      </c>
      <c r="F31" s="190">
        <v>13.48639197202372</v>
      </c>
    </row>
    <row r="32" spans="1:7" ht="15.6" customHeight="1">
      <c r="A32" s="188" t="s">
        <v>181</v>
      </c>
      <c r="B32" s="189">
        <v>223096</v>
      </c>
      <c r="C32" s="189">
        <v>253849</v>
      </c>
      <c r="D32" s="189">
        <v>1239435</v>
      </c>
      <c r="E32" s="189">
        <v>1394267</v>
      </c>
      <c r="F32" s="190">
        <v>12.49214359768766</v>
      </c>
    </row>
    <row r="33" spans="1:6" ht="15.6" customHeight="1">
      <c r="A33" s="188" t="s">
        <v>182</v>
      </c>
      <c r="B33" s="189">
        <v>24645</v>
      </c>
      <c r="C33" s="189">
        <v>26022</v>
      </c>
      <c r="D33" s="189">
        <v>116836</v>
      </c>
      <c r="E33" s="189">
        <v>136143</v>
      </c>
      <c r="F33" s="190">
        <v>16.52487247081379</v>
      </c>
    </row>
    <row r="34" spans="1:6" ht="15.6" customHeight="1">
      <c r="A34" s="188" t="s">
        <v>183</v>
      </c>
      <c r="B34" s="189">
        <v>492.75</v>
      </c>
      <c r="C34" s="189">
        <v>514.25</v>
      </c>
      <c r="D34" s="189">
        <v>3322</v>
      </c>
      <c r="E34" s="189">
        <v>2928.75</v>
      </c>
      <c r="F34" s="190">
        <v>-11.837748344370871</v>
      </c>
    </row>
    <row r="35" spans="1:6" ht="15.6" customHeight="1">
      <c r="A35" s="156" t="s">
        <v>153</v>
      </c>
      <c r="B35" s="76">
        <f>SUM(B7:B34)</f>
        <v>550377.75</v>
      </c>
      <c r="C35" s="77">
        <f>SUM(C7:C34)</f>
        <v>600611.25</v>
      </c>
      <c r="D35" s="178">
        <f>SUM(D7:D34)</f>
        <v>3134418.75</v>
      </c>
      <c r="E35" s="178">
        <f>SUM(E7:E34)</f>
        <v>3366918.5</v>
      </c>
      <c r="F35" s="140">
        <f>E35*100/D35-100</f>
        <v>7.4176352473644442</v>
      </c>
    </row>
    <row r="36" spans="1:6" ht="15.6" customHeight="1">
      <c r="A36" s="73" t="s">
        <v>169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33" priority="2">
      <formula>MOD(ROW(),2)=0</formula>
    </cfRule>
  </conditionalFormatting>
  <conditionalFormatting sqref="F7:F35">
    <cfRule type="expression" dxfId="3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C1FBE4-1E91-440C-A666-7A229F60546F}">
  <sheetPr codeName="Hoja24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96</v>
      </c>
      <c r="C7" s="189">
        <v>91</v>
      </c>
      <c r="D7" s="189">
        <v>576</v>
      </c>
      <c r="E7" s="189">
        <v>538</v>
      </c>
      <c r="F7" s="190">
        <v>-6.5972222222222294</v>
      </c>
      <c r="G7" s="37"/>
    </row>
    <row r="8" spans="1:14" ht="15.6" customHeight="1">
      <c r="A8" s="188" t="s">
        <v>11</v>
      </c>
      <c r="B8" s="189">
        <v>69</v>
      </c>
      <c r="C8" s="189">
        <v>74</v>
      </c>
      <c r="D8" s="189">
        <v>383</v>
      </c>
      <c r="E8" s="189">
        <v>411</v>
      </c>
      <c r="F8" s="190">
        <v>7.3107049608355084</v>
      </c>
      <c r="G8" s="6"/>
    </row>
    <row r="9" spans="1:14" ht="15.6" customHeight="1">
      <c r="A9" s="188" t="s">
        <v>8</v>
      </c>
      <c r="B9" s="189">
        <v>167</v>
      </c>
      <c r="C9" s="189">
        <v>138</v>
      </c>
      <c r="D9" s="189">
        <v>840</v>
      </c>
      <c r="E9" s="189">
        <v>697</v>
      </c>
      <c r="F9" s="190">
        <v>-17.023809523809518</v>
      </c>
      <c r="G9" s="6"/>
    </row>
    <row r="10" spans="1:14" ht="15.6" customHeight="1">
      <c r="A10" s="188" t="s">
        <v>10</v>
      </c>
      <c r="B10" s="189">
        <v>71</v>
      </c>
      <c r="C10" s="189">
        <v>66</v>
      </c>
      <c r="D10" s="189">
        <v>403</v>
      </c>
      <c r="E10" s="189">
        <v>407</v>
      </c>
      <c r="F10" s="190">
        <v>0.99255583126550562</v>
      </c>
    </row>
    <row r="11" spans="1:14" ht="15.6" customHeight="1">
      <c r="A11" s="188" t="s">
        <v>9</v>
      </c>
      <c r="B11" s="189">
        <v>2608</v>
      </c>
      <c r="C11" s="189">
        <v>2618</v>
      </c>
      <c r="D11" s="189">
        <v>14386</v>
      </c>
      <c r="E11" s="189">
        <v>14173</v>
      </c>
      <c r="F11" s="190">
        <v>-1.4806061448630601</v>
      </c>
    </row>
    <row r="12" spans="1:14" ht="15.6" customHeight="1">
      <c r="A12" s="188" t="s">
        <v>6</v>
      </c>
      <c r="B12" s="189">
        <v>127</v>
      </c>
      <c r="C12" s="189">
        <v>134</v>
      </c>
      <c r="D12" s="189">
        <v>717</v>
      </c>
      <c r="E12" s="189">
        <v>769</v>
      </c>
      <c r="F12" s="190">
        <v>7.2524407252440701</v>
      </c>
    </row>
    <row r="13" spans="1:14" ht="15.6" customHeight="1">
      <c r="A13" s="188" t="s">
        <v>175</v>
      </c>
      <c r="B13" s="189">
        <v>5175</v>
      </c>
      <c r="C13" s="189">
        <v>4886</v>
      </c>
      <c r="D13" s="189">
        <v>22451</v>
      </c>
      <c r="E13" s="189">
        <v>21413</v>
      </c>
      <c r="F13" s="190">
        <v>-4.6234020756313754</v>
      </c>
    </row>
    <row r="14" spans="1:14" ht="15.6" customHeight="1">
      <c r="A14" s="188" t="s">
        <v>148</v>
      </c>
      <c r="B14" s="189">
        <v>735</v>
      </c>
      <c r="C14" s="189">
        <v>726</v>
      </c>
      <c r="D14" s="189">
        <v>4134</v>
      </c>
      <c r="E14" s="189">
        <v>3999</v>
      </c>
      <c r="F14" s="190">
        <v>-3.2656023222060919</v>
      </c>
    </row>
    <row r="15" spans="1:14" ht="15.6" customHeight="1">
      <c r="A15" s="188" t="s">
        <v>145</v>
      </c>
      <c r="B15" s="189">
        <v>239</v>
      </c>
      <c r="C15" s="189">
        <v>230</v>
      </c>
      <c r="D15" s="189">
        <v>1338</v>
      </c>
      <c r="E15" s="189">
        <v>1316</v>
      </c>
      <c r="F15" s="190">
        <v>-1.6442451420029871</v>
      </c>
    </row>
    <row r="16" spans="1:14" ht="15.6" customHeight="1">
      <c r="A16" s="188" t="s">
        <v>144</v>
      </c>
      <c r="B16" s="189">
        <v>167</v>
      </c>
      <c r="C16" s="189">
        <v>147</v>
      </c>
      <c r="D16" s="189">
        <v>1039</v>
      </c>
      <c r="E16" s="189">
        <v>993</v>
      </c>
      <c r="F16" s="190">
        <v>-4.4273339749759373</v>
      </c>
      <c r="G16" s="1"/>
    </row>
    <row r="17" spans="1:7" ht="15.6" customHeight="1">
      <c r="A17" s="188" t="s">
        <v>150</v>
      </c>
      <c r="B17" s="189">
        <v>109</v>
      </c>
      <c r="C17" s="189">
        <v>122</v>
      </c>
      <c r="D17" s="189">
        <v>672</v>
      </c>
      <c r="E17" s="189">
        <v>668</v>
      </c>
      <c r="F17" s="190">
        <v>-0.59523809523810201</v>
      </c>
      <c r="G17" s="2"/>
    </row>
    <row r="18" spans="1:7" ht="15.6" customHeight="1">
      <c r="A18" s="188" t="s">
        <v>147</v>
      </c>
      <c r="B18" s="189">
        <v>822</v>
      </c>
      <c r="C18" s="189">
        <v>893</v>
      </c>
      <c r="D18" s="189">
        <v>4848</v>
      </c>
      <c r="E18" s="189">
        <v>5076</v>
      </c>
      <c r="F18" s="190">
        <v>4.702970297029708</v>
      </c>
    </row>
    <row r="19" spans="1:7" ht="15.6" customHeight="1">
      <c r="A19" s="188" t="s">
        <v>143</v>
      </c>
      <c r="B19" s="189">
        <v>75</v>
      </c>
      <c r="C19" s="189">
        <v>82</v>
      </c>
      <c r="D19" s="189">
        <v>425</v>
      </c>
      <c r="E19" s="189">
        <v>453</v>
      </c>
      <c r="F19" s="190">
        <v>6.5882352941176521</v>
      </c>
    </row>
    <row r="20" spans="1:7" ht="15.6" customHeight="1">
      <c r="A20" s="188" t="s">
        <v>142</v>
      </c>
      <c r="B20" s="189">
        <v>92</v>
      </c>
      <c r="C20" s="189">
        <v>104</v>
      </c>
      <c r="D20" s="189">
        <v>563</v>
      </c>
      <c r="E20" s="189">
        <v>580</v>
      </c>
      <c r="F20" s="190">
        <v>3.0195381882770822</v>
      </c>
    </row>
    <row r="21" spans="1:7" ht="15.6" customHeight="1">
      <c r="A21" s="188" t="s">
        <v>149</v>
      </c>
      <c r="B21" s="189">
        <v>171</v>
      </c>
      <c r="C21" s="189">
        <v>172</v>
      </c>
      <c r="D21" s="189">
        <v>1133</v>
      </c>
      <c r="E21" s="189">
        <v>1104</v>
      </c>
      <c r="F21" s="190">
        <v>-2.5595763459841119</v>
      </c>
    </row>
    <row r="22" spans="1:7" ht="15.6" customHeight="1">
      <c r="A22" s="188" t="s">
        <v>146</v>
      </c>
      <c r="B22" s="189">
        <v>1212</v>
      </c>
      <c r="C22" s="189">
        <v>1196</v>
      </c>
      <c r="D22" s="189">
        <v>6934</v>
      </c>
      <c r="E22" s="189">
        <v>7501</v>
      </c>
      <c r="F22" s="190">
        <v>8.1770983559273134</v>
      </c>
    </row>
    <row r="23" spans="1:7" ht="15.6" customHeight="1">
      <c r="A23" s="188" t="s">
        <v>165</v>
      </c>
      <c r="B23" s="189">
        <v>123</v>
      </c>
      <c r="C23" s="189">
        <v>110</v>
      </c>
      <c r="D23" s="189">
        <v>759</v>
      </c>
      <c r="E23" s="189">
        <v>630</v>
      </c>
      <c r="F23" s="190">
        <v>-16.99604743083005</v>
      </c>
    </row>
    <row r="24" spans="1:7" ht="15.6" customHeight="1">
      <c r="A24" s="188" t="s">
        <v>141</v>
      </c>
      <c r="B24" s="189">
        <v>45</v>
      </c>
      <c r="C24" s="189">
        <v>39</v>
      </c>
      <c r="D24" s="189">
        <v>247</v>
      </c>
      <c r="E24" s="189">
        <v>248</v>
      </c>
      <c r="F24" s="190">
        <v>0.40485829959514769</v>
      </c>
    </row>
    <row r="25" spans="1:7" ht="15.6" customHeight="1">
      <c r="A25" s="188" t="s">
        <v>140</v>
      </c>
      <c r="B25" s="189">
        <v>111</v>
      </c>
      <c r="C25" s="189">
        <v>67</v>
      </c>
      <c r="D25" s="189">
        <v>592</v>
      </c>
      <c r="E25" s="189">
        <v>369</v>
      </c>
      <c r="F25" s="190">
        <v>-37.668918918918919</v>
      </c>
    </row>
    <row r="26" spans="1:7" ht="15.6" customHeight="1">
      <c r="A26" s="188" t="s">
        <v>152</v>
      </c>
      <c r="B26" s="189">
        <v>76</v>
      </c>
      <c r="C26" s="189">
        <v>78</v>
      </c>
      <c r="D26" s="189">
        <v>468</v>
      </c>
      <c r="E26" s="189">
        <v>443</v>
      </c>
      <c r="F26" s="190">
        <v>-5.3418803418803407</v>
      </c>
    </row>
    <row r="27" spans="1:7" ht="15.6" customHeight="1">
      <c r="A27" s="188" t="s">
        <v>173</v>
      </c>
      <c r="B27" s="189">
        <v>73</v>
      </c>
      <c r="C27" s="189">
        <v>83</v>
      </c>
      <c r="D27" s="189">
        <v>438</v>
      </c>
      <c r="E27" s="189">
        <v>457</v>
      </c>
      <c r="F27" s="190">
        <v>4.3378995433789953</v>
      </c>
    </row>
    <row r="28" spans="1:7" ht="15.6" customHeight="1">
      <c r="A28" s="188" t="s">
        <v>177</v>
      </c>
      <c r="B28" s="189">
        <v>1376</v>
      </c>
      <c r="C28" s="189">
        <v>1455</v>
      </c>
      <c r="D28" s="189">
        <v>8374</v>
      </c>
      <c r="E28" s="189">
        <v>8944</v>
      </c>
      <c r="F28" s="190">
        <v>6.8067828994506812</v>
      </c>
    </row>
    <row r="29" spans="1:7" ht="15.6" customHeight="1">
      <c r="A29" s="188" t="s">
        <v>178</v>
      </c>
      <c r="B29" s="189">
        <v>129</v>
      </c>
      <c r="C29" s="189">
        <v>142</v>
      </c>
      <c r="D29" s="189">
        <v>769</v>
      </c>
      <c r="E29" s="189">
        <v>784</v>
      </c>
      <c r="F29" s="190">
        <v>1.9505851755526611</v>
      </c>
    </row>
    <row r="30" spans="1:7" ht="15.6" customHeight="1">
      <c r="A30" s="188" t="s">
        <v>179</v>
      </c>
      <c r="B30" s="189">
        <v>75</v>
      </c>
      <c r="C30" s="189">
        <v>68</v>
      </c>
      <c r="D30" s="189">
        <v>465</v>
      </c>
      <c r="E30" s="189">
        <v>458</v>
      </c>
      <c r="F30" s="190">
        <v>-1.5053763440860171</v>
      </c>
    </row>
    <row r="31" spans="1:7" ht="15.6" customHeight="1">
      <c r="A31" s="188" t="s">
        <v>180</v>
      </c>
      <c r="B31" s="189">
        <v>198</v>
      </c>
      <c r="C31" s="189">
        <v>190</v>
      </c>
      <c r="D31" s="189">
        <v>1176</v>
      </c>
      <c r="E31" s="189">
        <v>1073</v>
      </c>
      <c r="F31" s="190">
        <v>-8.7585034013605423</v>
      </c>
    </row>
    <row r="32" spans="1:7" ht="15.6" customHeight="1">
      <c r="A32" s="188" t="s">
        <v>181</v>
      </c>
      <c r="B32" s="189">
        <v>620</v>
      </c>
      <c r="C32" s="189">
        <v>644</v>
      </c>
      <c r="D32" s="189">
        <v>3748</v>
      </c>
      <c r="E32" s="189">
        <v>3617</v>
      </c>
      <c r="F32" s="190">
        <v>-3.4951974386339368</v>
      </c>
    </row>
    <row r="33" spans="1:6" ht="15.6" customHeight="1">
      <c r="A33" s="188" t="s">
        <v>182</v>
      </c>
      <c r="B33" s="189">
        <v>174</v>
      </c>
      <c r="C33" s="189">
        <v>166</v>
      </c>
      <c r="D33" s="189">
        <v>958</v>
      </c>
      <c r="E33" s="189">
        <v>870</v>
      </c>
      <c r="F33" s="190">
        <v>-9.1858037578288076</v>
      </c>
    </row>
    <row r="34" spans="1:6" ht="15.6" customHeight="1">
      <c r="A34" s="188" t="s">
        <v>183</v>
      </c>
      <c r="B34" s="189">
        <v>35</v>
      </c>
      <c r="C34" s="189">
        <v>35</v>
      </c>
      <c r="D34" s="189">
        <v>200</v>
      </c>
      <c r="E34" s="189">
        <v>196</v>
      </c>
      <c r="F34" s="190">
        <v>-2</v>
      </c>
    </row>
    <row r="35" spans="1:6" ht="15.6" customHeight="1">
      <c r="A35" s="156" t="s">
        <v>153</v>
      </c>
      <c r="B35" s="76">
        <f>SUM(B7:B34)</f>
        <v>14970</v>
      </c>
      <c r="C35" s="77">
        <f>SUM(C7:C34)</f>
        <v>14756</v>
      </c>
      <c r="D35" s="178">
        <f>SUM(D7:D34)</f>
        <v>79036</v>
      </c>
      <c r="E35" s="78">
        <f>SUM(E7:E34)</f>
        <v>78187</v>
      </c>
      <c r="F35" s="140">
        <f>E35*100/D35-100</f>
        <v>-1.0741940381598312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1" priority="2">
      <formula>MOD(ROW(),2)=0</formula>
    </cfRule>
  </conditionalFormatting>
  <conditionalFormatting sqref="F7:F35">
    <cfRule type="expression" dxfId="3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ED5679-4908-4A17-BC35-127F91DC8A14}">
  <sheetPr codeName="Hoja25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3198348</v>
      </c>
      <c r="C7" s="189">
        <v>2330794</v>
      </c>
      <c r="D7" s="189">
        <v>14401754</v>
      </c>
      <c r="E7" s="189">
        <v>14481755</v>
      </c>
      <c r="F7" s="190">
        <v>0.5554948376426978</v>
      </c>
      <c r="G7" s="37"/>
    </row>
    <row r="8" spans="1:14" ht="15.6" customHeight="1">
      <c r="A8" s="188" t="s">
        <v>11</v>
      </c>
      <c r="B8" s="189">
        <v>1535426</v>
      </c>
      <c r="C8" s="189">
        <v>1685005</v>
      </c>
      <c r="D8" s="189">
        <v>7701138</v>
      </c>
      <c r="E8" s="189">
        <v>7942624</v>
      </c>
      <c r="F8" s="190">
        <v>3.1357183834389128</v>
      </c>
      <c r="G8" s="6"/>
    </row>
    <row r="9" spans="1:14" ht="15.6" customHeight="1">
      <c r="A9" s="188" t="s">
        <v>8</v>
      </c>
      <c r="B9" s="189">
        <v>3180914</v>
      </c>
      <c r="C9" s="189">
        <v>2633444</v>
      </c>
      <c r="D9" s="189">
        <v>14059993</v>
      </c>
      <c r="E9" s="189">
        <v>12546417</v>
      </c>
      <c r="F9" s="190">
        <v>-10.765126269977509</v>
      </c>
      <c r="G9" s="6"/>
    </row>
    <row r="10" spans="1:14" ht="15.6" customHeight="1">
      <c r="A10" s="188" t="s">
        <v>10</v>
      </c>
      <c r="B10" s="189">
        <v>501089</v>
      </c>
      <c r="C10" s="189">
        <v>514457</v>
      </c>
      <c r="D10" s="189">
        <v>3104659</v>
      </c>
      <c r="E10" s="189">
        <v>2840728</v>
      </c>
      <c r="F10" s="190">
        <v>-8.5011268548333305</v>
      </c>
    </row>
    <row r="11" spans="1:14" ht="15.6" customHeight="1">
      <c r="A11" s="188" t="s">
        <v>9</v>
      </c>
      <c r="B11" s="189">
        <v>45389488</v>
      </c>
      <c r="C11" s="189">
        <v>44470273</v>
      </c>
      <c r="D11" s="189">
        <v>271182151</v>
      </c>
      <c r="E11" s="189">
        <v>261790769</v>
      </c>
      <c r="F11" s="190">
        <v>-3.463126892890529</v>
      </c>
    </row>
    <row r="12" spans="1:14" ht="15.6" customHeight="1">
      <c r="A12" s="188" t="s">
        <v>6</v>
      </c>
      <c r="B12" s="189">
        <v>3220575</v>
      </c>
      <c r="C12" s="189">
        <v>2900258</v>
      </c>
      <c r="D12" s="189">
        <v>17204195</v>
      </c>
      <c r="E12" s="189">
        <v>16460167</v>
      </c>
      <c r="F12" s="190">
        <v>-4.3246894144131716</v>
      </c>
    </row>
    <row r="13" spans="1:14" ht="15.6" customHeight="1">
      <c r="A13" s="188" t="s">
        <v>175</v>
      </c>
      <c r="B13" s="189">
        <v>28849811</v>
      </c>
      <c r="C13" s="189">
        <v>27878985</v>
      </c>
      <c r="D13" s="189">
        <v>131719772</v>
      </c>
      <c r="E13" s="189">
        <v>129940430</v>
      </c>
      <c r="F13" s="190">
        <v>-1.3508541451164999</v>
      </c>
    </row>
    <row r="14" spans="1:14" ht="15.6" customHeight="1">
      <c r="A14" s="188" t="s">
        <v>148</v>
      </c>
      <c r="B14" s="189">
        <v>33241125</v>
      </c>
      <c r="C14" s="189">
        <v>33267856</v>
      </c>
      <c r="D14" s="189">
        <v>174368181</v>
      </c>
      <c r="E14" s="189">
        <v>175134839</v>
      </c>
      <c r="F14" s="190">
        <v>0.43967769555386838</v>
      </c>
    </row>
    <row r="15" spans="1:14" ht="15.6" customHeight="1">
      <c r="A15" s="188" t="s">
        <v>145</v>
      </c>
      <c r="B15" s="189">
        <v>5425528</v>
      </c>
      <c r="C15" s="189">
        <v>4685263</v>
      </c>
      <c r="D15" s="189">
        <v>28729406</v>
      </c>
      <c r="E15" s="189">
        <v>26002306</v>
      </c>
      <c r="F15" s="190">
        <v>-9.4923647220551715</v>
      </c>
    </row>
    <row r="16" spans="1:14" ht="15.6" customHeight="1">
      <c r="A16" s="188" t="s">
        <v>144</v>
      </c>
      <c r="B16" s="189">
        <v>3100454</v>
      </c>
      <c r="C16" s="189">
        <v>2705154</v>
      </c>
      <c r="D16" s="189">
        <v>21714139</v>
      </c>
      <c r="E16" s="189">
        <v>22121488</v>
      </c>
      <c r="F16" s="190">
        <v>1.8759620171907301</v>
      </c>
      <c r="G16" s="1"/>
    </row>
    <row r="17" spans="1:7" ht="15.6" customHeight="1">
      <c r="A17" s="188" t="s">
        <v>150</v>
      </c>
      <c r="B17" s="189">
        <v>1769864</v>
      </c>
      <c r="C17" s="189">
        <v>1932118</v>
      </c>
      <c r="D17" s="189">
        <v>9737908</v>
      </c>
      <c r="E17" s="189">
        <v>9990679</v>
      </c>
      <c r="F17" s="190">
        <v>2.5957423298720812</v>
      </c>
      <c r="G17" s="2"/>
    </row>
    <row r="18" spans="1:7" ht="15.6" customHeight="1">
      <c r="A18" s="188" t="s">
        <v>147</v>
      </c>
      <c r="B18" s="189">
        <v>5683012</v>
      </c>
      <c r="C18" s="189">
        <v>6460075</v>
      </c>
      <c r="D18" s="189">
        <v>34280074</v>
      </c>
      <c r="E18" s="189">
        <v>37120091</v>
      </c>
      <c r="F18" s="190">
        <v>8.284745826394655</v>
      </c>
    </row>
    <row r="19" spans="1:7" ht="15.6" customHeight="1">
      <c r="A19" s="188" t="s">
        <v>143</v>
      </c>
      <c r="B19" s="189">
        <v>1340648</v>
      </c>
      <c r="C19" s="189">
        <v>1449389</v>
      </c>
      <c r="D19" s="189">
        <v>6425774</v>
      </c>
      <c r="E19" s="189">
        <v>8067881</v>
      </c>
      <c r="F19" s="190">
        <v>25.555007069965431</v>
      </c>
    </row>
    <row r="20" spans="1:7" ht="15.6" customHeight="1">
      <c r="A20" s="188" t="s">
        <v>142</v>
      </c>
      <c r="B20" s="189">
        <v>2195728</v>
      </c>
      <c r="C20" s="189">
        <v>1682371</v>
      </c>
      <c r="D20" s="189">
        <v>10402014</v>
      </c>
      <c r="E20" s="189">
        <v>9908026</v>
      </c>
      <c r="F20" s="190">
        <v>-4.7489649600548489</v>
      </c>
    </row>
    <row r="21" spans="1:7" ht="15.6" customHeight="1">
      <c r="A21" s="188" t="s">
        <v>149</v>
      </c>
      <c r="B21" s="189">
        <v>3021105</v>
      </c>
      <c r="C21" s="189">
        <v>3077303</v>
      </c>
      <c r="D21" s="189">
        <v>20667954</v>
      </c>
      <c r="E21" s="189">
        <v>20110683</v>
      </c>
      <c r="F21" s="190">
        <v>-2.69630462696017</v>
      </c>
    </row>
    <row r="22" spans="1:7" ht="15.6" customHeight="1">
      <c r="A22" s="188" t="s">
        <v>146</v>
      </c>
      <c r="B22" s="189">
        <v>23816269</v>
      </c>
      <c r="C22" s="189">
        <v>23122166</v>
      </c>
      <c r="D22" s="189">
        <v>158165395</v>
      </c>
      <c r="E22" s="189">
        <v>175045261</v>
      </c>
      <c r="F22" s="190">
        <v>10.672287702376369</v>
      </c>
    </row>
    <row r="23" spans="1:7" ht="15.6" customHeight="1">
      <c r="A23" s="188" t="s">
        <v>165</v>
      </c>
      <c r="B23" s="189">
        <v>4793030</v>
      </c>
      <c r="C23" s="189">
        <v>5627782</v>
      </c>
      <c r="D23" s="189">
        <v>27110463</v>
      </c>
      <c r="E23" s="189">
        <v>30728175</v>
      </c>
      <c r="F23" s="190">
        <v>13.34433867839144</v>
      </c>
    </row>
    <row r="24" spans="1:7" ht="15.6" customHeight="1">
      <c r="A24" s="188" t="s">
        <v>141</v>
      </c>
      <c r="B24" s="189">
        <v>236083</v>
      </c>
      <c r="C24" s="189">
        <v>208164</v>
      </c>
      <c r="D24" s="189">
        <v>1670024</v>
      </c>
      <c r="E24" s="189">
        <v>1590581</v>
      </c>
      <c r="F24" s="190">
        <v>-4.7569975042274848</v>
      </c>
    </row>
    <row r="25" spans="1:7" ht="15.6" customHeight="1">
      <c r="A25" s="188" t="s">
        <v>140</v>
      </c>
      <c r="B25" s="189">
        <v>2965855</v>
      </c>
      <c r="C25" s="189">
        <v>1902722</v>
      </c>
      <c r="D25" s="189">
        <v>16573388</v>
      </c>
      <c r="E25" s="189">
        <v>10474561</v>
      </c>
      <c r="F25" s="190">
        <v>-36.798915224817037</v>
      </c>
    </row>
    <row r="26" spans="1:7" ht="15.6" customHeight="1">
      <c r="A26" s="188" t="s">
        <v>152</v>
      </c>
      <c r="B26" s="189">
        <v>1479169</v>
      </c>
      <c r="C26" s="189">
        <v>1423345</v>
      </c>
      <c r="D26" s="189">
        <v>6871696</v>
      </c>
      <c r="E26" s="189">
        <v>7512191</v>
      </c>
      <c r="F26" s="190">
        <v>9.3207703018294126</v>
      </c>
    </row>
    <row r="27" spans="1:7" ht="15.6" customHeight="1">
      <c r="A27" s="188" t="s">
        <v>173</v>
      </c>
      <c r="B27" s="189">
        <v>642125</v>
      </c>
      <c r="C27" s="189">
        <v>716160</v>
      </c>
      <c r="D27" s="189">
        <v>3627109</v>
      </c>
      <c r="E27" s="189">
        <v>3564412</v>
      </c>
      <c r="F27" s="190">
        <v>-1.728566745581674</v>
      </c>
    </row>
    <row r="28" spans="1:7" ht="15.6" customHeight="1">
      <c r="A28" s="188" t="s">
        <v>177</v>
      </c>
      <c r="B28" s="189">
        <v>15484573</v>
      </c>
      <c r="C28" s="189">
        <v>14614397</v>
      </c>
      <c r="D28" s="189">
        <v>109572234</v>
      </c>
      <c r="E28" s="189">
        <v>116453965</v>
      </c>
      <c r="F28" s="190">
        <v>6.2805427513689267</v>
      </c>
    </row>
    <row r="29" spans="1:7" ht="15.6" customHeight="1">
      <c r="A29" s="188" t="s">
        <v>178</v>
      </c>
      <c r="B29" s="189">
        <v>2856867</v>
      </c>
      <c r="C29" s="189">
        <v>3078221</v>
      </c>
      <c r="D29" s="189">
        <v>15259619</v>
      </c>
      <c r="E29" s="189">
        <v>15301291</v>
      </c>
      <c r="F29" s="190">
        <v>0.27308676579670532</v>
      </c>
    </row>
    <row r="30" spans="1:7" ht="15.6" customHeight="1">
      <c r="A30" s="188" t="s">
        <v>179</v>
      </c>
      <c r="B30" s="189">
        <v>484377</v>
      </c>
      <c r="C30" s="189">
        <v>426286</v>
      </c>
      <c r="D30" s="189">
        <v>2841390</v>
      </c>
      <c r="E30" s="189">
        <v>2839084</v>
      </c>
      <c r="F30" s="190">
        <v>-8.115746166488691E-2</v>
      </c>
    </row>
    <row r="31" spans="1:7" ht="15.6" customHeight="1">
      <c r="A31" s="188" t="s">
        <v>180</v>
      </c>
      <c r="B31" s="189">
        <v>4168720</v>
      </c>
      <c r="C31" s="189">
        <v>3969314</v>
      </c>
      <c r="D31" s="189">
        <v>23364070</v>
      </c>
      <c r="E31" s="189">
        <v>21931023</v>
      </c>
      <c r="F31" s="190">
        <v>-6.1335503617306406</v>
      </c>
    </row>
    <row r="32" spans="1:7" ht="15.6" customHeight="1">
      <c r="A32" s="188" t="s">
        <v>181</v>
      </c>
      <c r="B32" s="189">
        <v>26372090</v>
      </c>
      <c r="C32" s="189">
        <v>27346738</v>
      </c>
      <c r="D32" s="189">
        <v>150641323</v>
      </c>
      <c r="E32" s="189">
        <v>147893025</v>
      </c>
      <c r="F32" s="190">
        <v>-1.824398475310786</v>
      </c>
    </row>
    <row r="33" spans="1:6" ht="15.6" customHeight="1">
      <c r="A33" s="188" t="s">
        <v>182</v>
      </c>
      <c r="B33" s="189">
        <v>4383179</v>
      </c>
      <c r="C33" s="189">
        <v>4620469</v>
      </c>
      <c r="D33" s="189">
        <v>22764778</v>
      </c>
      <c r="E33" s="189">
        <v>23714076</v>
      </c>
      <c r="F33" s="190">
        <v>4.1700296835752084</v>
      </c>
    </row>
    <row r="34" spans="1:6" ht="15.6" customHeight="1">
      <c r="A34" s="188" t="s">
        <v>183</v>
      </c>
      <c r="B34" s="189">
        <v>329951</v>
      </c>
      <c r="C34" s="189">
        <v>325560</v>
      </c>
      <c r="D34" s="189">
        <v>1512446</v>
      </c>
      <c r="E34" s="189">
        <v>1542690</v>
      </c>
      <c r="F34" s="190">
        <v>1.999674699129756</v>
      </c>
    </row>
    <row r="35" spans="1:6" ht="15.6" customHeight="1">
      <c r="A35" s="156" t="s">
        <v>153</v>
      </c>
      <c r="B35" s="76">
        <f>SUM(B7:B34)</f>
        <v>229665403</v>
      </c>
      <c r="C35" s="77">
        <f>SUM(C7:C34)</f>
        <v>225054069</v>
      </c>
      <c r="D35" s="178">
        <f>SUM(D7:D34)</f>
        <v>1305673047</v>
      </c>
      <c r="E35" s="78">
        <f>SUM(E7:E34)</f>
        <v>1313049218</v>
      </c>
      <c r="F35" s="140">
        <f>E35*100/D35-100</f>
        <v>0.56493247041807138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9" priority="2">
      <formula>MOD(ROW(),2)=0</formula>
    </cfRule>
  </conditionalFormatting>
  <conditionalFormatting sqref="F7:F35">
    <cfRule type="expression" dxfId="2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ABB34E-699E-4B73-BC4C-F5F4D1F0F4B7}">
  <sheetPr codeName="Hoja26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21</v>
      </c>
      <c r="C7" s="189">
        <v>15</v>
      </c>
      <c r="D7" s="189">
        <v>73</v>
      </c>
      <c r="E7" s="189">
        <v>74</v>
      </c>
      <c r="F7" s="190">
        <v>1.3698630136986341</v>
      </c>
      <c r="G7" s="37"/>
    </row>
    <row r="8" spans="1:14" ht="15.6" customHeight="1">
      <c r="A8" s="188" t="s">
        <v>11</v>
      </c>
      <c r="B8" s="189">
        <v>8</v>
      </c>
      <c r="C8" s="189">
        <v>12</v>
      </c>
      <c r="D8" s="189">
        <v>42</v>
      </c>
      <c r="E8" s="189">
        <v>43</v>
      </c>
      <c r="F8" s="190">
        <v>2.38095238095238</v>
      </c>
      <c r="G8" s="6"/>
    </row>
    <row r="9" spans="1:14" ht="15.6" customHeight="1">
      <c r="A9" s="188" t="s">
        <v>8</v>
      </c>
      <c r="B9" s="189">
        <v>4</v>
      </c>
      <c r="C9" s="189">
        <v>2</v>
      </c>
      <c r="D9" s="189">
        <v>10</v>
      </c>
      <c r="E9" s="189">
        <v>14</v>
      </c>
      <c r="F9" s="190">
        <v>40</v>
      </c>
      <c r="G9" s="6"/>
    </row>
    <row r="10" spans="1:14" ht="15.6" customHeight="1">
      <c r="A10" s="188" t="s">
        <v>10</v>
      </c>
      <c r="B10" s="189">
        <v>0</v>
      </c>
      <c r="C10" s="189">
        <v>1</v>
      </c>
      <c r="D10" s="189">
        <v>0</v>
      </c>
      <c r="E10" s="189">
        <v>1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25</v>
      </c>
      <c r="C12" s="189">
        <v>26</v>
      </c>
      <c r="D12" s="189">
        <v>129</v>
      </c>
      <c r="E12" s="189">
        <v>141</v>
      </c>
      <c r="F12" s="190">
        <v>9.3023255813953512</v>
      </c>
    </row>
    <row r="13" spans="1:14" ht="15.6" customHeight="1">
      <c r="A13" s="188" t="s">
        <v>175</v>
      </c>
      <c r="B13" s="189">
        <v>80</v>
      </c>
      <c r="C13" s="189">
        <v>91</v>
      </c>
      <c r="D13" s="189">
        <v>300</v>
      </c>
      <c r="E13" s="189">
        <v>344</v>
      </c>
      <c r="F13" s="190">
        <v>14.66666666666667</v>
      </c>
    </row>
    <row r="14" spans="1:14" ht="15.6" customHeight="1">
      <c r="A14" s="188" t="s">
        <v>148</v>
      </c>
      <c r="B14" s="189">
        <v>75</v>
      </c>
      <c r="C14" s="189">
        <v>85</v>
      </c>
      <c r="D14" s="189">
        <v>322</v>
      </c>
      <c r="E14" s="189">
        <v>384</v>
      </c>
      <c r="F14" s="190">
        <v>19.254658385093169</v>
      </c>
    </row>
    <row r="15" spans="1:14" ht="15.6" customHeight="1">
      <c r="A15" s="188" t="s">
        <v>145</v>
      </c>
      <c r="B15" s="189">
        <v>13</v>
      </c>
      <c r="C15" s="189">
        <v>13</v>
      </c>
      <c r="D15" s="189">
        <v>35</v>
      </c>
      <c r="E15" s="189">
        <v>39</v>
      </c>
      <c r="F15" s="190">
        <v>11.428571428571431</v>
      </c>
    </row>
    <row r="16" spans="1:14" ht="15.6" customHeight="1">
      <c r="A16" s="188" t="s">
        <v>144</v>
      </c>
      <c r="B16" s="189">
        <v>5</v>
      </c>
      <c r="C16" s="189">
        <v>5</v>
      </c>
      <c r="D16" s="189">
        <v>52</v>
      </c>
      <c r="E16" s="189">
        <v>73</v>
      </c>
      <c r="F16" s="190">
        <v>40.384615384615387</v>
      </c>
      <c r="G16" s="1"/>
    </row>
    <row r="17" spans="1:7" ht="15.6" customHeight="1">
      <c r="A17" s="188" t="s">
        <v>150</v>
      </c>
      <c r="B17" s="189">
        <v>0</v>
      </c>
      <c r="C17" s="189">
        <v>2</v>
      </c>
      <c r="D17" s="189">
        <v>1</v>
      </c>
      <c r="E17" s="189">
        <v>3</v>
      </c>
      <c r="F17" s="190">
        <v>200</v>
      </c>
      <c r="G17" s="2"/>
    </row>
    <row r="18" spans="1:7" ht="15.6" customHeight="1">
      <c r="A18" s="188" t="s">
        <v>147</v>
      </c>
      <c r="B18" s="189">
        <v>2</v>
      </c>
      <c r="C18" s="189">
        <v>1</v>
      </c>
      <c r="D18" s="189">
        <v>4</v>
      </c>
      <c r="E18" s="189">
        <v>8</v>
      </c>
      <c r="F18" s="190">
        <v>100</v>
      </c>
    </row>
    <row r="19" spans="1:7" ht="15.6" customHeight="1">
      <c r="A19" s="188" t="s">
        <v>143</v>
      </c>
      <c r="B19" s="189">
        <v>3</v>
      </c>
      <c r="C19" s="189">
        <v>1</v>
      </c>
      <c r="D19" s="189">
        <v>13</v>
      </c>
      <c r="E19" s="189">
        <v>12</v>
      </c>
      <c r="F19" s="190">
        <v>-7.6923076923076934</v>
      </c>
    </row>
    <row r="20" spans="1:7" ht="15.6" customHeight="1">
      <c r="A20" s="188" t="s">
        <v>142</v>
      </c>
      <c r="B20" s="189">
        <v>9</v>
      </c>
      <c r="C20" s="189">
        <v>2</v>
      </c>
      <c r="D20" s="189">
        <v>17</v>
      </c>
      <c r="E20" s="189">
        <v>13</v>
      </c>
      <c r="F20" s="190">
        <v>-23.52941176470588</v>
      </c>
    </row>
    <row r="21" spans="1:7" ht="15.6" customHeight="1">
      <c r="A21" s="188" t="s">
        <v>149</v>
      </c>
      <c r="B21" s="189">
        <v>4</v>
      </c>
      <c r="C21" s="189">
        <v>3</v>
      </c>
      <c r="D21" s="189">
        <v>10</v>
      </c>
      <c r="E21" s="189">
        <v>7</v>
      </c>
      <c r="F21" s="190">
        <v>-30</v>
      </c>
    </row>
    <row r="22" spans="1:7" ht="15.6" customHeight="1">
      <c r="A22" s="188" t="s">
        <v>146</v>
      </c>
      <c r="B22" s="189">
        <v>12</v>
      </c>
      <c r="C22" s="189">
        <v>6</v>
      </c>
      <c r="D22" s="189">
        <v>346</v>
      </c>
      <c r="E22" s="189">
        <v>457</v>
      </c>
      <c r="F22" s="190">
        <v>32.080924855491332</v>
      </c>
    </row>
    <row r="23" spans="1:7" ht="15.6" customHeight="1">
      <c r="A23" s="188" t="s">
        <v>165</v>
      </c>
      <c r="B23" s="189">
        <v>18</v>
      </c>
      <c r="C23" s="189">
        <v>24</v>
      </c>
      <c r="D23" s="189">
        <v>108</v>
      </c>
      <c r="E23" s="189">
        <v>151</v>
      </c>
      <c r="F23" s="190">
        <v>39.81481481481481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1</v>
      </c>
      <c r="E24" s="189">
        <v>0</v>
      </c>
      <c r="F24" s="190">
        <v>-100</v>
      </c>
    </row>
    <row r="25" spans="1:7" ht="15.6" customHeight="1">
      <c r="A25" s="188" t="s">
        <v>140</v>
      </c>
      <c r="B25" s="189">
        <v>1</v>
      </c>
      <c r="C25" s="189">
        <v>0</v>
      </c>
      <c r="D25" s="189">
        <v>5</v>
      </c>
      <c r="E25" s="189">
        <v>7</v>
      </c>
      <c r="F25" s="190">
        <v>40</v>
      </c>
    </row>
    <row r="26" spans="1:7" ht="15.6" customHeight="1">
      <c r="A26" s="188" t="s">
        <v>152</v>
      </c>
      <c r="B26" s="189">
        <v>3</v>
      </c>
      <c r="C26" s="189">
        <v>4</v>
      </c>
      <c r="D26" s="189">
        <v>14</v>
      </c>
      <c r="E26" s="189">
        <v>24</v>
      </c>
      <c r="F26" s="190">
        <v>71.428571428571416</v>
      </c>
    </row>
    <row r="27" spans="1:7" ht="15.6" customHeight="1">
      <c r="A27" s="188" t="s">
        <v>173</v>
      </c>
      <c r="B27" s="189">
        <v>0</v>
      </c>
      <c r="C27" s="189">
        <v>1</v>
      </c>
      <c r="D27" s="189">
        <v>2</v>
      </c>
      <c r="E27" s="189">
        <v>2</v>
      </c>
      <c r="F27" s="190">
        <v>0</v>
      </c>
    </row>
    <row r="28" spans="1:7" ht="15.6" customHeight="1">
      <c r="A28" s="188" t="s">
        <v>177</v>
      </c>
      <c r="B28" s="189">
        <v>13</v>
      </c>
      <c r="C28" s="189">
        <v>9</v>
      </c>
      <c r="D28" s="189">
        <v>296</v>
      </c>
      <c r="E28" s="189">
        <v>399</v>
      </c>
      <c r="F28" s="190">
        <v>34.797297297297291</v>
      </c>
    </row>
    <row r="29" spans="1:7" ht="15.6" customHeight="1">
      <c r="A29" s="188" t="s">
        <v>178</v>
      </c>
      <c r="B29" s="189">
        <v>3</v>
      </c>
      <c r="C29" s="189">
        <v>5</v>
      </c>
      <c r="D29" s="189">
        <v>10</v>
      </c>
      <c r="E29" s="189">
        <v>20</v>
      </c>
      <c r="F29" s="190">
        <v>100</v>
      </c>
    </row>
    <row r="30" spans="1:7" ht="15.6" customHeight="1">
      <c r="A30" s="188" t="s">
        <v>179</v>
      </c>
      <c r="B30" s="189">
        <v>7</v>
      </c>
      <c r="C30" s="189">
        <v>8</v>
      </c>
      <c r="D30" s="189">
        <v>34</v>
      </c>
      <c r="E30" s="189">
        <v>41</v>
      </c>
      <c r="F30" s="190">
        <v>20.588235294117649</v>
      </c>
    </row>
    <row r="31" spans="1:7" ht="15.6" customHeight="1">
      <c r="A31" s="188" t="s">
        <v>180</v>
      </c>
      <c r="B31" s="189">
        <v>6</v>
      </c>
      <c r="C31" s="189">
        <v>7</v>
      </c>
      <c r="D31" s="189">
        <v>26</v>
      </c>
      <c r="E31" s="189">
        <v>24</v>
      </c>
      <c r="F31" s="190">
        <v>-7.6923076923076934</v>
      </c>
    </row>
    <row r="32" spans="1:7" ht="15.6" customHeight="1">
      <c r="A32" s="188" t="s">
        <v>181</v>
      </c>
      <c r="B32" s="189">
        <v>22</v>
      </c>
      <c r="C32" s="189">
        <v>26</v>
      </c>
      <c r="D32" s="189">
        <v>115</v>
      </c>
      <c r="E32" s="189">
        <v>133</v>
      </c>
      <c r="F32" s="190">
        <v>15.652173913043489</v>
      </c>
    </row>
    <row r="33" spans="1:6" ht="15.6" customHeight="1">
      <c r="A33" s="188" t="s">
        <v>182</v>
      </c>
      <c r="B33" s="189">
        <v>7</v>
      </c>
      <c r="C33" s="189">
        <v>9</v>
      </c>
      <c r="D33" s="189">
        <v>35</v>
      </c>
      <c r="E33" s="189">
        <v>51</v>
      </c>
      <c r="F33" s="190">
        <v>45.714285714285722</v>
      </c>
    </row>
    <row r="34" spans="1:6" ht="15.6" customHeight="1">
      <c r="A34" s="188" t="s">
        <v>183</v>
      </c>
      <c r="B34" s="189">
        <v>3</v>
      </c>
      <c r="C34" s="189">
        <v>1</v>
      </c>
      <c r="D34" s="189">
        <v>6</v>
      </c>
      <c r="E34" s="189">
        <v>3</v>
      </c>
      <c r="F34" s="190">
        <v>-50</v>
      </c>
    </row>
    <row r="35" spans="1:6" ht="15.6" customHeight="1">
      <c r="A35" s="156" t="s">
        <v>153</v>
      </c>
      <c r="B35" s="76">
        <f>SUM(B7:B34)</f>
        <v>344</v>
      </c>
      <c r="C35" s="77">
        <f>SUM(C7:C34)</f>
        <v>359</v>
      </c>
      <c r="D35" s="178">
        <f>SUM(D7:D34)</f>
        <v>2006</v>
      </c>
      <c r="E35" s="178">
        <f>SUM(E7:E34)</f>
        <v>2468</v>
      </c>
      <c r="F35" s="140">
        <f>E35*100/D35-100</f>
        <v>23.0309072781655</v>
      </c>
    </row>
    <row r="36" spans="1:6" ht="15.6" customHeight="1">
      <c r="A36" s="73" t="s">
        <v>161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27" priority="2">
      <formula>MOD(ROW(),2)=0</formula>
    </cfRule>
  </conditionalFormatting>
  <conditionalFormatting sqref="F7:F35">
    <cfRule type="expression" dxfId="2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42839A-A791-4339-9CC4-BEAF218F559F}">
  <sheetPr codeName="Hoja2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51200</v>
      </c>
      <c r="C7" s="189">
        <v>37859</v>
      </c>
      <c r="D7" s="189">
        <v>168235</v>
      </c>
      <c r="E7" s="189">
        <v>183109</v>
      </c>
      <c r="F7" s="190">
        <v>8.841204267839629</v>
      </c>
      <c r="G7" s="37"/>
    </row>
    <row r="8" spans="1:14" ht="15.6" customHeight="1">
      <c r="A8" s="188" t="s">
        <v>11</v>
      </c>
      <c r="B8" s="189">
        <v>31006</v>
      </c>
      <c r="C8" s="189">
        <v>34202</v>
      </c>
      <c r="D8" s="189">
        <v>150392</v>
      </c>
      <c r="E8" s="189">
        <v>160200</v>
      </c>
      <c r="F8" s="190">
        <v>6.5216234906112049</v>
      </c>
      <c r="G8" s="6"/>
    </row>
    <row r="9" spans="1:14" ht="15.6" customHeight="1">
      <c r="A9" s="188" t="s">
        <v>8</v>
      </c>
      <c r="B9" s="189">
        <v>54596</v>
      </c>
      <c r="C9" s="189">
        <v>42007</v>
      </c>
      <c r="D9" s="189">
        <v>206640</v>
      </c>
      <c r="E9" s="189">
        <v>201639</v>
      </c>
      <c r="F9" s="190">
        <v>-2.420150987224162</v>
      </c>
      <c r="G9" s="6"/>
    </row>
    <row r="10" spans="1:14" ht="15.6" customHeight="1">
      <c r="A10" s="188" t="s">
        <v>10</v>
      </c>
      <c r="B10" s="189">
        <v>0</v>
      </c>
      <c r="C10" s="189">
        <v>221</v>
      </c>
      <c r="D10" s="189">
        <v>0</v>
      </c>
      <c r="E10" s="189">
        <v>221</v>
      </c>
      <c r="F10" s="190" t="s">
        <v>151</v>
      </c>
    </row>
    <row r="11" spans="1:14" ht="15.6" customHeight="1">
      <c r="A11" s="188" t="s">
        <v>9</v>
      </c>
      <c r="B11" s="189">
        <v>425574</v>
      </c>
      <c r="C11" s="189">
        <v>426357</v>
      </c>
      <c r="D11" s="189">
        <v>2070214</v>
      </c>
      <c r="E11" s="189">
        <v>2252694</v>
      </c>
      <c r="F11" s="190">
        <v>8.8145476747814513</v>
      </c>
    </row>
    <row r="12" spans="1:14" ht="15.6" customHeight="1">
      <c r="A12" s="188" t="s">
        <v>6</v>
      </c>
      <c r="B12" s="189">
        <v>50437</v>
      </c>
      <c r="C12" s="189">
        <v>45759</v>
      </c>
      <c r="D12" s="189">
        <v>252825</v>
      </c>
      <c r="E12" s="189">
        <v>229880</v>
      </c>
      <c r="F12" s="190">
        <v>-9.0754474438841157</v>
      </c>
    </row>
    <row r="13" spans="1:14" ht="15.6" customHeight="1">
      <c r="A13" s="188" t="s">
        <v>175</v>
      </c>
      <c r="B13" s="189">
        <v>1243110</v>
      </c>
      <c r="C13" s="189">
        <v>1226492</v>
      </c>
      <c r="D13" s="189">
        <v>3960173</v>
      </c>
      <c r="E13" s="189">
        <v>4085716</v>
      </c>
      <c r="F13" s="190">
        <v>3.1701392843191489</v>
      </c>
    </row>
    <row r="14" spans="1:14" ht="15.6" customHeight="1">
      <c r="A14" s="188" t="s">
        <v>148</v>
      </c>
      <c r="B14" s="189">
        <v>605634</v>
      </c>
      <c r="C14" s="189">
        <v>628042</v>
      </c>
      <c r="D14" s="189">
        <v>2123951</v>
      </c>
      <c r="E14" s="189">
        <v>2346120</v>
      </c>
      <c r="F14" s="190">
        <v>10.46017539952663</v>
      </c>
    </row>
    <row r="15" spans="1:14" ht="15.6" customHeight="1">
      <c r="A15" s="188" t="s">
        <v>145</v>
      </c>
      <c r="B15" s="189">
        <v>32799</v>
      </c>
      <c r="C15" s="189">
        <v>42067</v>
      </c>
      <c r="D15" s="189">
        <v>105649</v>
      </c>
      <c r="E15" s="189">
        <v>119896</v>
      </c>
      <c r="F15" s="190">
        <v>13.48521992635993</v>
      </c>
    </row>
    <row r="16" spans="1:14" ht="15.6" customHeight="1">
      <c r="A16" s="188" t="s">
        <v>144</v>
      </c>
      <c r="B16" s="189">
        <v>4639</v>
      </c>
      <c r="C16" s="189">
        <v>2581</v>
      </c>
      <c r="D16" s="189">
        <v>49748</v>
      </c>
      <c r="E16" s="189">
        <v>88007</v>
      </c>
      <c r="F16" s="190">
        <v>76.905604245396802</v>
      </c>
      <c r="G16" s="1"/>
    </row>
    <row r="17" spans="1:7" ht="15.6" customHeight="1">
      <c r="A17" s="188" t="s">
        <v>150</v>
      </c>
      <c r="B17" s="189">
        <v>0</v>
      </c>
      <c r="C17" s="189">
        <v>1373</v>
      </c>
      <c r="D17" s="189">
        <v>743</v>
      </c>
      <c r="E17" s="189">
        <v>1735</v>
      </c>
      <c r="F17" s="190">
        <v>133.5127860026918</v>
      </c>
      <c r="G17" s="2"/>
    </row>
    <row r="18" spans="1:7" ht="15.6" customHeight="1">
      <c r="A18" s="188" t="s">
        <v>147</v>
      </c>
      <c r="B18" s="189">
        <v>170544</v>
      </c>
      <c r="C18" s="189">
        <v>170675</v>
      </c>
      <c r="D18" s="189">
        <v>840338</v>
      </c>
      <c r="E18" s="189">
        <v>898619</v>
      </c>
      <c r="F18" s="190">
        <v>6.9354236033595953</v>
      </c>
    </row>
    <row r="19" spans="1:7" ht="15.6" customHeight="1">
      <c r="A19" s="188" t="s">
        <v>143</v>
      </c>
      <c r="B19" s="189">
        <v>1979</v>
      </c>
      <c r="C19" s="189">
        <v>222</v>
      </c>
      <c r="D19" s="189">
        <v>8942</v>
      </c>
      <c r="E19" s="189">
        <v>10606</v>
      </c>
      <c r="F19" s="190">
        <v>18.608812346231279</v>
      </c>
    </row>
    <row r="20" spans="1:7" ht="15.6" customHeight="1">
      <c r="A20" s="188" t="s">
        <v>142</v>
      </c>
      <c r="B20" s="189">
        <v>12027</v>
      </c>
      <c r="C20" s="189">
        <v>3986</v>
      </c>
      <c r="D20" s="189">
        <v>21426</v>
      </c>
      <c r="E20" s="189">
        <v>23140</v>
      </c>
      <c r="F20" s="190">
        <v>7.999626621861295</v>
      </c>
    </row>
    <row r="21" spans="1:7" ht="15.6" customHeight="1">
      <c r="A21" s="188" t="s">
        <v>149</v>
      </c>
      <c r="B21" s="189">
        <v>5436</v>
      </c>
      <c r="C21" s="189">
        <v>4362</v>
      </c>
      <c r="D21" s="189">
        <v>27403</v>
      </c>
      <c r="E21" s="189">
        <v>23272</v>
      </c>
      <c r="F21" s="190">
        <v>-15.07499178922016</v>
      </c>
    </row>
    <row r="22" spans="1:7" ht="15.6" customHeight="1">
      <c r="A22" s="188" t="s">
        <v>146</v>
      </c>
      <c r="B22" s="189">
        <v>179185</v>
      </c>
      <c r="C22" s="189">
        <v>147213</v>
      </c>
      <c r="D22" s="189">
        <v>1669940</v>
      </c>
      <c r="E22" s="189">
        <v>1883407</v>
      </c>
      <c r="F22" s="190">
        <v>12.782914356204421</v>
      </c>
    </row>
    <row r="23" spans="1:7" ht="15.6" customHeight="1">
      <c r="A23" s="188" t="s">
        <v>165</v>
      </c>
      <c r="B23" s="189">
        <v>54144</v>
      </c>
      <c r="C23" s="189">
        <v>58990</v>
      </c>
      <c r="D23" s="189">
        <v>294801</v>
      </c>
      <c r="E23" s="189">
        <v>343847</v>
      </c>
      <c r="F23" s="190">
        <v>16.63698562759285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765</v>
      </c>
      <c r="E24" s="189">
        <v>0</v>
      </c>
      <c r="F24" s="190">
        <v>-100</v>
      </c>
    </row>
    <row r="25" spans="1:7" ht="15.6" customHeight="1">
      <c r="A25" s="188" t="s">
        <v>140</v>
      </c>
      <c r="B25" s="189">
        <v>54128</v>
      </c>
      <c r="C25" s="189">
        <v>41909</v>
      </c>
      <c r="D25" s="189">
        <v>230886</v>
      </c>
      <c r="E25" s="189">
        <v>220288</v>
      </c>
      <c r="F25" s="190">
        <v>-4.590144053775461</v>
      </c>
    </row>
    <row r="26" spans="1:7" ht="15.6" customHeight="1">
      <c r="A26" s="188" t="s">
        <v>152</v>
      </c>
      <c r="B26" s="189">
        <v>17944</v>
      </c>
      <c r="C26" s="189">
        <v>12548</v>
      </c>
      <c r="D26" s="189">
        <v>62343</v>
      </c>
      <c r="E26" s="189">
        <v>63841</v>
      </c>
      <c r="F26" s="190">
        <v>2.402835923840684</v>
      </c>
    </row>
    <row r="27" spans="1:7" ht="15.6" customHeight="1">
      <c r="A27" s="188" t="s">
        <v>173</v>
      </c>
      <c r="B27" s="189">
        <v>0</v>
      </c>
      <c r="C27" s="189">
        <v>665</v>
      </c>
      <c r="D27" s="189">
        <v>558</v>
      </c>
      <c r="E27" s="189">
        <v>1087</v>
      </c>
      <c r="F27" s="190">
        <v>94.802867383512535</v>
      </c>
    </row>
    <row r="28" spans="1:7" ht="15.6" customHeight="1">
      <c r="A28" s="188" t="s">
        <v>177</v>
      </c>
      <c r="B28" s="189">
        <v>465817</v>
      </c>
      <c r="C28" s="189">
        <v>484183</v>
      </c>
      <c r="D28" s="189">
        <v>3286778</v>
      </c>
      <c r="E28" s="189">
        <v>3647325</v>
      </c>
      <c r="F28" s="190">
        <v>10.96961827053728</v>
      </c>
    </row>
    <row r="29" spans="1:7" ht="15.6" customHeight="1">
      <c r="A29" s="188" t="s">
        <v>178</v>
      </c>
      <c r="B29" s="189">
        <v>33592</v>
      </c>
      <c r="C29" s="189">
        <v>36422</v>
      </c>
      <c r="D29" s="189">
        <v>113801</v>
      </c>
      <c r="E29" s="189">
        <v>109343</v>
      </c>
      <c r="F29" s="190">
        <v>-3.9173645222801241</v>
      </c>
    </row>
    <row r="30" spans="1:7" ht="15.6" customHeight="1">
      <c r="A30" s="188" t="s">
        <v>179</v>
      </c>
      <c r="B30" s="189">
        <v>3081</v>
      </c>
      <c r="C30" s="189">
        <v>2311</v>
      </c>
      <c r="D30" s="189">
        <v>11238</v>
      </c>
      <c r="E30" s="189">
        <v>10527</v>
      </c>
      <c r="F30" s="190">
        <v>-6.3267485317672234</v>
      </c>
    </row>
    <row r="31" spans="1:7" ht="15.6" customHeight="1">
      <c r="A31" s="188" t="s">
        <v>180</v>
      </c>
      <c r="B31" s="189">
        <v>17548</v>
      </c>
      <c r="C31" s="189">
        <v>20611</v>
      </c>
      <c r="D31" s="189">
        <v>47493</v>
      </c>
      <c r="E31" s="189">
        <v>38643</v>
      </c>
      <c r="F31" s="190">
        <v>-18.63432505842967</v>
      </c>
    </row>
    <row r="32" spans="1:7" ht="15.6" customHeight="1">
      <c r="A32" s="188" t="s">
        <v>181</v>
      </c>
      <c r="B32" s="189">
        <v>175923</v>
      </c>
      <c r="C32" s="189">
        <v>181351</v>
      </c>
      <c r="D32" s="189">
        <v>667042</v>
      </c>
      <c r="E32" s="189">
        <v>677568</v>
      </c>
      <c r="F32" s="190">
        <v>1.5780115794807581</v>
      </c>
    </row>
    <row r="33" spans="1:6" ht="15.6" customHeight="1">
      <c r="A33" s="188" t="s">
        <v>182</v>
      </c>
      <c r="B33" s="189">
        <v>21064</v>
      </c>
      <c r="C33" s="189">
        <v>23393</v>
      </c>
      <c r="D33" s="189">
        <v>67400</v>
      </c>
      <c r="E33" s="189">
        <v>116759</v>
      </c>
      <c r="F33" s="190">
        <v>73.232937685459945</v>
      </c>
    </row>
    <row r="34" spans="1:6" ht="15.6" customHeight="1">
      <c r="A34" s="188" t="s">
        <v>183</v>
      </c>
      <c r="B34" s="189">
        <v>1360</v>
      </c>
      <c r="C34" s="189">
        <v>100</v>
      </c>
      <c r="D34" s="189">
        <v>1681</v>
      </c>
      <c r="E34" s="189">
        <v>352</v>
      </c>
      <c r="F34" s="190">
        <v>-79.060083283759667</v>
      </c>
    </row>
    <row r="35" spans="1:6" ht="15.6" customHeight="1">
      <c r="A35" s="156" t="s">
        <v>153</v>
      </c>
      <c r="B35" s="76">
        <f>SUM(B7:B34)</f>
        <v>3712767</v>
      </c>
      <c r="C35" s="77">
        <f>SUM(C7:C34)</f>
        <v>3675901</v>
      </c>
      <c r="D35" s="76">
        <f>SUM(D7:D34)</f>
        <v>16441405</v>
      </c>
      <c r="E35" s="78">
        <f>SUM(E7:E34)</f>
        <v>17737841</v>
      </c>
      <c r="F35" s="140">
        <f>E35*100/D35-100</f>
        <v>7.8851898605988993</v>
      </c>
    </row>
    <row r="36" spans="1:6" ht="15.6" customHeight="1">
      <c r="A36" s="73" t="s">
        <v>80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5" priority="2">
      <formula>MOD(ROW(),2)=0</formula>
    </cfRule>
  </conditionalFormatting>
  <conditionalFormatting sqref="F7:F35">
    <cfRule type="expression" dxfId="2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930492-AB1B-42E3-9094-6091BC7811D9}">
  <sheetPr codeName="Hoja2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12041</v>
      </c>
      <c r="C8" s="189">
        <v>12696</v>
      </c>
      <c r="D8" s="189">
        <v>58289</v>
      </c>
      <c r="E8" s="189">
        <v>62735</v>
      </c>
      <c r="F8" s="190">
        <v>7.6275111942218956</v>
      </c>
      <c r="G8" s="6"/>
    </row>
    <row r="9" spans="1:14" ht="15.6" customHeight="1">
      <c r="A9" s="188" t="s">
        <v>8</v>
      </c>
      <c r="B9" s="189">
        <v>50927</v>
      </c>
      <c r="C9" s="189">
        <v>40006</v>
      </c>
      <c r="D9" s="189">
        <v>200994</v>
      </c>
      <c r="E9" s="189">
        <v>194333</v>
      </c>
      <c r="F9" s="190">
        <v>-3.3140292745057001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425574</v>
      </c>
      <c r="C11" s="189">
        <v>426357</v>
      </c>
      <c r="D11" s="189">
        <v>2070214</v>
      </c>
      <c r="E11" s="189">
        <v>2252694</v>
      </c>
      <c r="F11" s="190">
        <v>8.8145476747814513</v>
      </c>
    </row>
    <row r="12" spans="1:14" ht="15.6" customHeight="1">
      <c r="A12" s="188" t="s">
        <v>6</v>
      </c>
      <c r="B12" s="189">
        <v>3887</v>
      </c>
      <c r="C12" s="189">
        <v>4404</v>
      </c>
      <c r="D12" s="189">
        <v>14538</v>
      </c>
      <c r="E12" s="189">
        <v>19773</v>
      </c>
      <c r="F12" s="190">
        <v>36.009079653322317</v>
      </c>
    </row>
    <row r="13" spans="1:14" ht="15.6" customHeight="1">
      <c r="A13" s="188" t="s">
        <v>175</v>
      </c>
      <c r="B13" s="189">
        <v>928008</v>
      </c>
      <c r="C13" s="189">
        <v>906925</v>
      </c>
      <c r="D13" s="189">
        <v>3005656</v>
      </c>
      <c r="E13" s="189">
        <v>3026612</v>
      </c>
      <c r="F13" s="190">
        <v>0.69721884340722795</v>
      </c>
    </row>
    <row r="14" spans="1:14" ht="15.6" customHeight="1">
      <c r="A14" s="188" t="s">
        <v>148</v>
      </c>
      <c r="B14" s="189">
        <v>178617</v>
      </c>
      <c r="C14" s="189">
        <v>181775</v>
      </c>
      <c r="D14" s="189">
        <v>661255</v>
      </c>
      <c r="E14" s="189">
        <v>654166</v>
      </c>
      <c r="F14" s="190">
        <v>-1.0720523852371571</v>
      </c>
    </row>
    <row r="15" spans="1:14" ht="15.6" customHeight="1">
      <c r="A15" s="188" t="s">
        <v>145</v>
      </c>
      <c r="B15" s="189">
        <v>17540</v>
      </c>
      <c r="C15" s="189">
        <v>19970</v>
      </c>
      <c r="D15" s="189">
        <v>50680</v>
      </c>
      <c r="E15" s="189">
        <v>65249</v>
      </c>
      <c r="F15" s="190">
        <v>28.74704025256511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168104</v>
      </c>
      <c r="C18" s="189">
        <v>170008</v>
      </c>
      <c r="D18" s="189">
        <v>837774</v>
      </c>
      <c r="E18" s="189">
        <v>891408</v>
      </c>
      <c r="F18" s="190">
        <v>6.4019652078006724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4999</v>
      </c>
      <c r="C21" s="189">
        <v>3985</v>
      </c>
      <c r="D21" s="189">
        <v>26359</v>
      </c>
      <c r="E21" s="189">
        <v>21257</v>
      </c>
      <c r="F21" s="190">
        <v>-19.355817747259</v>
      </c>
    </row>
    <row r="22" spans="1:7" ht="15.6" customHeight="1">
      <c r="A22" s="188" t="s">
        <v>146</v>
      </c>
      <c r="B22" s="189">
        <v>149745</v>
      </c>
      <c r="C22" s="189">
        <v>136167</v>
      </c>
      <c r="D22" s="189">
        <v>719959</v>
      </c>
      <c r="E22" s="189">
        <v>696341</v>
      </c>
      <c r="F22" s="190">
        <v>-3.2804645820109219</v>
      </c>
    </row>
    <row r="23" spans="1:7" ht="15.6" customHeight="1">
      <c r="A23" s="188" t="s">
        <v>165</v>
      </c>
      <c r="B23" s="189">
        <v>25642</v>
      </c>
      <c r="C23" s="189">
        <v>26613</v>
      </c>
      <c r="D23" s="189">
        <v>130494</v>
      </c>
      <c r="E23" s="189">
        <v>137595</v>
      </c>
      <c r="F23" s="190">
        <v>5.4416295002069006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53113</v>
      </c>
      <c r="C25" s="189">
        <v>41909</v>
      </c>
      <c r="D25" s="189">
        <v>228002</v>
      </c>
      <c r="E25" s="189">
        <v>216895</v>
      </c>
      <c r="F25" s="190">
        <v>-4.871448496065824</v>
      </c>
    </row>
    <row r="26" spans="1:7" ht="15.6" customHeight="1">
      <c r="A26" s="188" t="s">
        <v>152</v>
      </c>
      <c r="B26" s="189">
        <v>10506</v>
      </c>
      <c r="C26" s="189">
        <v>8204</v>
      </c>
      <c r="D26" s="189">
        <v>45394</v>
      </c>
      <c r="E26" s="189">
        <v>42639</v>
      </c>
      <c r="F26" s="190">
        <v>-6.0690840199145271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3</v>
      </c>
      <c r="F27" s="190" t="s">
        <v>151</v>
      </c>
    </row>
    <row r="28" spans="1:7" ht="15.6" customHeight="1">
      <c r="A28" s="188" t="s">
        <v>177</v>
      </c>
      <c r="B28" s="189">
        <v>444462</v>
      </c>
      <c r="C28" s="189">
        <v>470124</v>
      </c>
      <c r="D28" s="189">
        <v>2631477</v>
      </c>
      <c r="E28" s="189">
        <v>2739211</v>
      </c>
      <c r="F28" s="190">
        <v>4.0940506035203867</v>
      </c>
    </row>
    <row r="29" spans="1:7" ht="15.6" customHeight="1">
      <c r="A29" s="188" t="s">
        <v>178</v>
      </c>
      <c r="B29" s="189">
        <v>26078</v>
      </c>
      <c r="C29" s="189">
        <v>27591</v>
      </c>
      <c r="D29" s="189">
        <v>98595</v>
      </c>
      <c r="E29" s="189">
        <v>89610</v>
      </c>
      <c r="F29" s="190">
        <v>-9.1130381865206118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98174</v>
      </c>
      <c r="C32" s="189">
        <v>93268</v>
      </c>
      <c r="D32" s="189">
        <v>361381</v>
      </c>
      <c r="E32" s="189">
        <v>365505</v>
      </c>
      <c r="F32" s="190">
        <v>1.141177870446981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79" t="s">
        <v>153</v>
      </c>
      <c r="B35" s="178">
        <f>SUM(B7:B34)</f>
        <v>2597417</v>
      </c>
      <c r="C35" s="77">
        <f>SUM(C7:C34)</f>
        <v>2570002</v>
      </c>
      <c r="D35" s="76">
        <f>SUM(D7:D34)</f>
        <v>11141061</v>
      </c>
      <c r="E35" s="78">
        <f>SUM(E7:E34)</f>
        <v>11476026</v>
      </c>
      <c r="F35" s="140">
        <f>E35*100/D35-100</f>
        <v>3.0065807915422056</v>
      </c>
    </row>
    <row r="36" spans="1:6" ht="15.6" customHeight="1">
      <c r="A36" s="73" t="s">
        <v>85</v>
      </c>
      <c r="B36" s="72"/>
      <c r="C36" s="23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3" priority="2">
      <formula>MOD(ROW(),2)=0</formula>
    </cfRule>
  </conditionalFormatting>
  <conditionalFormatting sqref="F7:F35">
    <cfRule type="expression" dxfId="2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34DC77-6560-4925-AA81-C801A66638EB}">
  <sheetPr codeName="Hoja2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51200</v>
      </c>
      <c r="C7" s="189">
        <v>37859</v>
      </c>
      <c r="D7" s="189">
        <v>168235</v>
      </c>
      <c r="E7" s="189">
        <v>183109</v>
      </c>
      <c r="F7" s="190">
        <v>8.841204267839629</v>
      </c>
      <c r="G7" s="13"/>
    </row>
    <row r="8" spans="1:14" ht="15.6" customHeight="1">
      <c r="A8" s="188" t="s">
        <v>11</v>
      </c>
      <c r="B8" s="189">
        <v>18965</v>
      </c>
      <c r="C8" s="189">
        <v>21506</v>
      </c>
      <c r="D8" s="189">
        <v>92103</v>
      </c>
      <c r="E8" s="189">
        <v>97465</v>
      </c>
      <c r="F8" s="190">
        <v>5.8217430485434818</v>
      </c>
      <c r="G8" s="6"/>
    </row>
    <row r="9" spans="1:14" ht="15.6" customHeight="1">
      <c r="A9" s="188" t="s">
        <v>8</v>
      </c>
      <c r="B9" s="189">
        <v>3669</v>
      </c>
      <c r="C9" s="189">
        <v>2001</v>
      </c>
      <c r="D9" s="189">
        <v>5646</v>
      </c>
      <c r="E9" s="189">
        <v>7306</v>
      </c>
      <c r="F9" s="190">
        <v>29.401346085724409</v>
      </c>
      <c r="G9" s="6"/>
    </row>
    <row r="10" spans="1:14" ht="15.6" customHeight="1">
      <c r="A10" s="188" t="s">
        <v>10</v>
      </c>
      <c r="B10" s="189">
        <v>0</v>
      </c>
      <c r="C10" s="189">
        <v>221</v>
      </c>
      <c r="D10" s="189">
        <v>0</v>
      </c>
      <c r="E10" s="189">
        <v>221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46550</v>
      </c>
      <c r="C12" s="189">
        <v>41355</v>
      </c>
      <c r="D12" s="189">
        <v>238287</v>
      </c>
      <c r="E12" s="189">
        <v>210107</v>
      </c>
      <c r="F12" s="190">
        <v>-11.82607527897032</v>
      </c>
    </row>
    <row r="13" spans="1:14" ht="15.6" customHeight="1">
      <c r="A13" s="188" t="s">
        <v>175</v>
      </c>
      <c r="B13" s="189">
        <v>315102</v>
      </c>
      <c r="C13" s="189">
        <v>319567</v>
      </c>
      <c r="D13" s="189">
        <v>954517</v>
      </c>
      <c r="E13" s="189">
        <v>1059104</v>
      </c>
      <c r="F13" s="190">
        <v>10.95705995807303</v>
      </c>
    </row>
    <row r="14" spans="1:14" ht="15.6" customHeight="1">
      <c r="A14" s="188" t="s">
        <v>148</v>
      </c>
      <c r="B14" s="189">
        <v>427017</v>
      </c>
      <c r="C14" s="189">
        <v>446267</v>
      </c>
      <c r="D14" s="189">
        <v>1462696</v>
      </c>
      <c r="E14" s="189">
        <v>1691954</v>
      </c>
      <c r="F14" s="190">
        <v>15.67366014537539</v>
      </c>
    </row>
    <row r="15" spans="1:14" ht="15.6" customHeight="1">
      <c r="A15" s="188" t="s">
        <v>145</v>
      </c>
      <c r="B15" s="189">
        <v>15259</v>
      </c>
      <c r="C15" s="189">
        <v>22097</v>
      </c>
      <c r="D15" s="189">
        <v>54969</v>
      </c>
      <c r="E15" s="189">
        <v>54647</v>
      </c>
      <c r="F15" s="190">
        <v>-0.585784715021191</v>
      </c>
    </row>
    <row r="16" spans="1:14" ht="15.6" customHeight="1">
      <c r="A16" s="188" t="s">
        <v>144</v>
      </c>
      <c r="B16" s="189">
        <v>4639</v>
      </c>
      <c r="C16" s="189">
        <v>2581</v>
      </c>
      <c r="D16" s="189">
        <v>49748</v>
      </c>
      <c r="E16" s="189">
        <v>88007</v>
      </c>
      <c r="F16" s="190">
        <v>76.905604245396802</v>
      </c>
      <c r="G16" s="1"/>
    </row>
    <row r="17" spans="1:7" ht="15.6" customHeight="1">
      <c r="A17" s="188" t="s">
        <v>150</v>
      </c>
      <c r="B17" s="189">
        <v>0</v>
      </c>
      <c r="C17" s="189">
        <v>1373</v>
      </c>
      <c r="D17" s="189">
        <v>743</v>
      </c>
      <c r="E17" s="189">
        <v>1735</v>
      </c>
      <c r="F17" s="190">
        <v>133.5127860026918</v>
      </c>
      <c r="G17" s="2"/>
    </row>
    <row r="18" spans="1:7" ht="15.6" customHeight="1">
      <c r="A18" s="188" t="s">
        <v>147</v>
      </c>
      <c r="B18" s="189">
        <v>2440</v>
      </c>
      <c r="C18" s="189">
        <v>667</v>
      </c>
      <c r="D18" s="189">
        <v>2564</v>
      </c>
      <c r="E18" s="189">
        <v>7211</v>
      </c>
      <c r="F18" s="190">
        <v>181.2402496099844</v>
      </c>
    </row>
    <row r="19" spans="1:7" ht="15.6" customHeight="1">
      <c r="A19" s="188" t="s">
        <v>143</v>
      </c>
      <c r="B19" s="189">
        <v>1979</v>
      </c>
      <c r="C19" s="189">
        <v>222</v>
      </c>
      <c r="D19" s="189">
        <v>8942</v>
      </c>
      <c r="E19" s="189">
        <v>10606</v>
      </c>
      <c r="F19" s="190">
        <v>18.608812346231279</v>
      </c>
    </row>
    <row r="20" spans="1:7" ht="15.6" customHeight="1">
      <c r="A20" s="188" t="s">
        <v>142</v>
      </c>
      <c r="B20" s="189">
        <v>12027</v>
      </c>
      <c r="C20" s="189">
        <v>3986</v>
      </c>
      <c r="D20" s="189">
        <v>21426</v>
      </c>
      <c r="E20" s="189">
        <v>23140</v>
      </c>
      <c r="F20" s="190">
        <v>7.999626621861295</v>
      </c>
    </row>
    <row r="21" spans="1:7" ht="15.6" customHeight="1">
      <c r="A21" s="188" t="s">
        <v>149</v>
      </c>
      <c r="B21" s="189">
        <v>437</v>
      </c>
      <c r="C21" s="189">
        <v>377</v>
      </c>
      <c r="D21" s="189">
        <v>1044</v>
      </c>
      <c r="E21" s="189">
        <v>2015</v>
      </c>
      <c r="F21" s="190">
        <v>93.00766283524905</v>
      </c>
    </row>
    <row r="22" spans="1:7" ht="15.6" customHeight="1">
      <c r="A22" s="188" t="s">
        <v>146</v>
      </c>
      <c r="B22" s="189">
        <v>29440</v>
      </c>
      <c r="C22" s="189">
        <v>11046</v>
      </c>
      <c r="D22" s="189">
        <v>949981</v>
      </c>
      <c r="E22" s="189">
        <v>1187066</v>
      </c>
      <c r="F22" s="190">
        <v>24.956814925772189</v>
      </c>
    </row>
    <row r="23" spans="1:7" ht="15.6" customHeight="1">
      <c r="A23" s="188" t="s">
        <v>165</v>
      </c>
      <c r="B23" s="189">
        <v>28502</v>
      </c>
      <c r="C23" s="189">
        <v>32377</v>
      </c>
      <c r="D23" s="189">
        <v>164307</v>
      </c>
      <c r="E23" s="189">
        <v>206252</v>
      </c>
      <c r="F23" s="190">
        <v>25.52843153365346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765</v>
      </c>
      <c r="E24" s="189">
        <v>0</v>
      </c>
      <c r="F24" s="190">
        <v>-100</v>
      </c>
    </row>
    <row r="25" spans="1:7" ht="15.6" customHeight="1">
      <c r="A25" s="188" t="s">
        <v>140</v>
      </c>
      <c r="B25" s="189">
        <v>1015</v>
      </c>
      <c r="C25" s="189">
        <v>0</v>
      </c>
      <c r="D25" s="189">
        <v>2884</v>
      </c>
      <c r="E25" s="189">
        <v>3393</v>
      </c>
      <c r="F25" s="190">
        <v>17.649098474341191</v>
      </c>
    </row>
    <row r="26" spans="1:7" ht="15.6" customHeight="1">
      <c r="A26" s="188" t="s">
        <v>152</v>
      </c>
      <c r="B26" s="189">
        <v>7438</v>
      </c>
      <c r="C26" s="189">
        <v>4344</v>
      </c>
      <c r="D26" s="189">
        <v>16949</v>
      </c>
      <c r="E26" s="189">
        <v>21202</v>
      </c>
      <c r="F26" s="190">
        <v>25.09292583633253</v>
      </c>
    </row>
    <row r="27" spans="1:7" ht="15.6" customHeight="1">
      <c r="A27" s="188" t="s">
        <v>173</v>
      </c>
      <c r="B27" s="189">
        <v>0</v>
      </c>
      <c r="C27" s="189">
        <v>665</v>
      </c>
      <c r="D27" s="189">
        <v>558</v>
      </c>
      <c r="E27" s="189">
        <v>1084</v>
      </c>
      <c r="F27" s="190">
        <v>94.26523297491039</v>
      </c>
    </row>
    <row r="28" spans="1:7" ht="15.6" customHeight="1">
      <c r="A28" s="188" t="s">
        <v>177</v>
      </c>
      <c r="B28" s="189">
        <v>21355</v>
      </c>
      <c r="C28" s="189">
        <v>14059</v>
      </c>
      <c r="D28" s="189">
        <v>655301</v>
      </c>
      <c r="E28" s="189">
        <v>908114</v>
      </c>
      <c r="F28" s="190">
        <v>38.579675599457353</v>
      </c>
    </row>
    <row r="29" spans="1:7" ht="15.6" customHeight="1">
      <c r="A29" s="188" t="s">
        <v>178</v>
      </c>
      <c r="B29" s="189">
        <v>7514</v>
      </c>
      <c r="C29" s="189">
        <v>8831</v>
      </c>
      <c r="D29" s="189">
        <v>15206</v>
      </c>
      <c r="E29" s="189">
        <v>19733</v>
      </c>
      <c r="F29" s="190">
        <v>29.771142969880309</v>
      </c>
    </row>
    <row r="30" spans="1:7" ht="15.6" customHeight="1">
      <c r="A30" s="188" t="s">
        <v>179</v>
      </c>
      <c r="B30" s="189">
        <v>3081</v>
      </c>
      <c r="C30" s="189">
        <v>2311</v>
      </c>
      <c r="D30" s="189">
        <v>11238</v>
      </c>
      <c r="E30" s="189">
        <v>10527</v>
      </c>
      <c r="F30" s="190">
        <v>-6.3267485317672234</v>
      </c>
    </row>
    <row r="31" spans="1:7" ht="15.6" customHeight="1">
      <c r="A31" s="188" t="s">
        <v>180</v>
      </c>
      <c r="B31" s="189">
        <v>17548</v>
      </c>
      <c r="C31" s="189">
        <v>20611</v>
      </c>
      <c r="D31" s="189">
        <v>47493</v>
      </c>
      <c r="E31" s="189">
        <v>38643</v>
      </c>
      <c r="F31" s="190">
        <v>-18.63432505842967</v>
      </c>
    </row>
    <row r="32" spans="1:7" ht="15.6" customHeight="1">
      <c r="A32" s="188" t="s">
        <v>181</v>
      </c>
      <c r="B32" s="189">
        <v>77749</v>
      </c>
      <c r="C32" s="189">
        <v>88083</v>
      </c>
      <c r="D32" s="189">
        <v>305661</v>
      </c>
      <c r="E32" s="189">
        <v>312063</v>
      </c>
      <c r="F32" s="190">
        <v>2.0944772149538271</v>
      </c>
    </row>
    <row r="33" spans="1:6" ht="15.6" customHeight="1">
      <c r="A33" s="188" t="s">
        <v>182</v>
      </c>
      <c r="B33" s="189">
        <v>21064</v>
      </c>
      <c r="C33" s="189">
        <v>23393</v>
      </c>
      <c r="D33" s="189">
        <v>67400</v>
      </c>
      <c r="E33" s="189">
        <v>116759</v>
      </c>
      <c r="F33" s="190">
        <v>73.232937685459945</v>
      </c>
    </row>
    <row r="34" spans="1:6" ht="15.6" customHeight="1">
      <c r="A34" s="188" t="s">
        <v>183</v>
      </c>
      <c r="B34" s="189">
        <v>1360</v>
      </c>
      <c r="C34" s="189">
        <v>100</v>
      </c>
      <c r="D34" s="189">
        <v>1681</v>
      </c>
      <c r="E34" s="189">
        <v>352</v>
      </c>
      <c r="F34" s="190">
        <v>-79.060083283759667</v>
      </c>
    </row>
    <row r="35" spans="1:6" ht="15.6" customHeight="1">
      <c r="A35" s="179" t="s">
        <v>153</v>
      </c>
      <c r="B35" s="76">
        <f>SUM(B7:B34)</f>
        <v>1115350</v>
      </c>
      <c r="C35" s="77">
        <f>SUM(C7:C34)</f>
        <v>1105899</v>
      </c>
      <c r="D35" s="76">
        <f>SUM(D7:D34)</f>
        <v>5300344</v>
      </c>
      <c r="E35" s="178">
        <f>SUM(E7:E34)</f>
        <v>6261815</v>
      </c>
      <c r="F35" s="140">
        <f>E35*100/D35-100</f>
        <v>18.139784889433585</v>
      </c>
    </row>
    <row r="36" spans="1:6" ht="15.6" customHeight="1">
      <c r="A36" s="73" t="s">
        <v>159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21" priority="2">
      <formula>MOD(ROW(),2)=0</formula>
    </cfRule>
  </conditionalFormatting>
  <conditionalFormatting sqref="F7:F35">
    <cfRule type="expression" dxfId="2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5E3D99-1EAF-4538-BCD4-00D320446DB0}">
  <sheetPr codeName="Hoja3">
    <pageSetUpPr fitToPage="1"/>
  </sheetPr>
  <dimension ref="A1:O39"/>
  <sheetViews>
    <sheetView workbookViewId="0"/>
  </sheetViews>
  <sheetFormatPr baseColWidth="10" defaultColWidth="8.88671875" defaultRowHeight="14.4"/>
  <cols>
    <col min="1" max="1" width="32.88671875" customWidth="1"/>
    <col min="2" max="2" width="18.6640625" customWidth="1"/>
    <col min="3" max="3" width="22.5546875" customWidth="1"/>
    <col min="4" max="8" width="15.44140625" customWidth="1"/>
    <col min="9" max="9" width="11.88671875" customWidth="1"/>
    <col min="10" max="10" width="10.5546875" customWidth="1"/>
    <col min="11" max="11" width="11.109375" customWidth="1"/>
  </cols>
  <sheetData>
    <row r="1" spans="1:15" ht="19.2" customHeight="1">
      <c r="A1" s="32" t="s">
        <v>20</v>
      </c>
      <c r="B1" s="13"/>
      <c r="C1" s="13"/>
      <c r="D1" s="13"/>
      <c r="E1" s="5"/>
      <c r="G1" s="4"/>
      <c r="H1" s="4"/>
      <c r="I1" s="4"/>
      <c r="J1" s="14"/>
      <c r="K1" s="14"/>
      <c r="L1" s="4"/>
    </row>
    <row r="2" spans="1:15" ht="15" customHeight="1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3"/>
    </row>
    <row r="3" spans="1:15" ht="15" customHeight="1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3"/>
    </row>
    <row r="4" spans="1:15" ht="15" customHeight="1">
      <c r="A4" s="31" t="s">
        <v>19</v>
      </c>
      <c r="B4" s="13"/>
      <c r="C4" s="13"/>
      <c r="D4" s="13"/>
      <c r="E4" s="13"/>
      <c r="F4" s="13"/>
      <c r="G4" s="13"/>
      <c r="H4" s="33"/>
      <c r="I4" s="34" t="s">
        <v>172</v>
      </c>
      <c r="J4" s="13"/>
      <c r="K4" s="13"/>
    </row>
    <row r="5" spans="1:15" ht="15" customHeight="1">
      <c r="A5" s="199" t="s">
        <v>15</v>
      </c>
      <c r="B5" s="199"/>
      <c r="C5" s="199"/>
      <c r="D5" s="197" t="s">
        <v>154</v>
      </c>
      <c r="E5" s="197"/>
      <c r="F5" s="198" t="s">
        <v>0</v>
      </c>
      <c r="G5" s="198"/>
      <c r="H5" s="197" t="s">
        <v>12</v>
      </c>
      <c r="I5" s="197"/>
      <c r="J5" s="37"/>
      <c r="K5" s="7"/>
    </row>
    <row r="6" spans="1:15" ht="15" customHeight="1">
      <c r="A6" s="199"/>
      <c r="B6" s="199"/>
      <c r="C6" s="199"/>
      <c r="D6" s="164">
        <v>2024</v>
      </c>
      <c r="E6" s="164">
        <v>2025</v>
      </c>
      <c r="F6" s="164">
        <v>2024</v>
      </c>
      <c r="G6" s="164">
        <v>2025</v>
      </c>
      <c r="H6" s="164" t="s">
        <v>13</v>
      </c>
      <c r="I6" s="170" t="s">
        <v>14</v>
      </c>
      <c r="J6" s="166"/>
      <c r="K6" s="13"/>
    </row>
    <row r="7" spans="1:15" ht="15" customHeight="1">
      <c r="A7" s="200" t="s">
        <v>16</v>
      </c>
      <c r="B7" s="155" t="s">
        <v>21</v>
      </c>
      <c r="C7" s="148" t="s">
        <v>2</v>
      </c>
      <c r="D7" s="53" cm="1">
        <f t="array" ref="D7:G7">Líquidos!B35:E35</f>
        <v>14978481</v>
      </c>
      <c r="E7" s="53">
        <v>13342236</v>
      </c>
      <c r="F7" s="53">
        <v>91820642</v>
      </c>
      <c r="G7" s="53">
        <v>86928943</v>
      </c>
      <c r="H7" s="165">
        <f>G7-F7</f>
        <v>-4891699</v>
      </c>
      <c r="I7" s="142">
        <f>((G7*100/F7)-100)</f>
        <v>-5.3274502262791827</v>
      </c>
      <c r="J7" s="171"/>
      <c r="K7" s="13"/>
    </row>
    <row r="8" spans="1:15" ht="15" customHeight="1">
      <c r="A8" s="200"/>
      <c r="B8" s="42" t="s">
        <v>22</v>
      </c>
      <c r="C8" s="42" t="s">
        <v>2</v>
      </c>
      <c r="D8" s="53" cm="1">
        <f t="array" ref="D8:G8">Sólidos!B35:E35</f>
        <v>6896027</v>
      </c>
      <c r="E8" s="53">
        <v>6456970</v>
      </c>
      <c r="F8" s="55">
        <v>41909215</v>
      </c>
      <c r="G8" s="53">
        <v>39919111</v>
      </c>
      <c r="H8" s="47">
        <f t="shared" ref="H8:H18" si="0">G8-F8</f>
        <v>-1990104</v>
      </c>
      <c r="I8" s="141">
        <f>((G8*100/F8)-100)</f>
        <v>-4.748607197724894</v>
      </c>
      <c r="J8" s="37"/>
      <c r="K8" s="13"/>
    </row>
    <row r="9" spans="1:15" ht="15" customHeight="1">
      <c r="A9" s="200"/>
      <c r="B9" s="193" t="s">
        <v>23</v>
      </c>
      <c r="C9" s="43" t="s">
        <v>2</v>
      </c>
      <c r="D9" s="53" cm="1">
        <f t="array" ref="D9:G9">'Mercancía general'!B35:E35</f>
        <v>24141374</v>
      </c>
      <c r="E9" s="66">
        <v>24265827</v>
      </c>
      <c r="F9" s="53">
        <v>142206375</v>
      </c>
      <c r="G9" s="67">
        <v>141549152</v>
      </c>
      <c r="H9" s="47">
        <f t="shared" si="0"/>
        <v>-657223</v>
      </c>
      <c r="I9" s="142">
        <f t="shared" ref="I9:I30" si="1">((G9*100/F9)-100)</f>
        <v>-0.46216141857212278</v>
      </c>
      <c r="J9" s="37"/>
      <c r="K9" s="13"/>
    </row>
    <row r="10" spans="1:15" ht="15" customHeight="1">
      <c r="A10" s="200"/>
      <c r="B10" s="193"/>
      <c r="C10" s="36" t="s">
        <v>24</v>
      </c>
      <c r="D10" s="56" cm="1">
        <f t="array" ref="D10:G10">'Mercancías contenedores'!B35:E35</f>
        <v>16928243</v>
      </c>
      <c r="E10" s="56">
        <v>16456633</v>
      </c>
      <c r="F10" s="68">
        <v>98440572</v>
      </c>
      <c r="G10" s="56">
        <v>95914134</v>
      </c>
      <c r="H10" s="48">
        <f t="shared" si="0"/>
        <v>-2526438</v>
      </c>
      <c r="I10" s="143">
        <f t="shared" si="1"/>
        <v>-2.5664600973671696</v>
      </c>
      <c r="J10" s="37"/>
      <c r="K10" s="13"/>
    </row>
    <row r="11" spans="1:15" ht="15" customHeight="1">
      <c r="A11" s="200"/>
      <c r="B11" s="193"/>
      <c r="C11" s="36" t="s">
        <v>25</v>
      </c>
      <c r="D11" s="69">
        <f>D9-D10</f>
        <v>7213131</v>
      </c>
      <c r="E11" s="69">
        <f t="shared" ref="E11:G11" si="2">E9-E10</f>
        <v>7809194</v>
      </c>
      <c r="F11" s="70">
        <f t="shared" si="2"/>
        <v>43765803</v>
      </c>
      <c r="G11" s="71">
        <f t="shared" si="2"/>
        <v>45635018</v>
      </c>
      <c r="H11" s="48">
        <f t="shared" si="0"/>
        <v>1869215</v>
      </c>
      <c r="I11" s="144">
        <f t="shared" si="1"/>
        <v>4.2709487130854171</v>
      </c>
      <c r="J11" s="37"/>
      <c r="K11" s="13"/>
    </row>
    <row r="12" spans="1:15" ht="15" customHeight="1">
      <c r="A12" s="200"/>
      <c r="B12" s="40"/>
      <c r="C12" s="41" t="s">
        <v>26</v>
      </c>
      <c r="D12" s="49">
        <f>SUM(D7,D8,D9)</f>
        <v>46015882</v>
      </c>
      <c r="E12" s="49">
        <f>SUM(E7,E8,E9)</f>
        <v>44065033</v>
      </c>
      <c r="F12" s="49">
        <f>SUM(F7,F8,F9)</f>
        <v>275936232</v>
      </c>
      <c r="G12" s="49">
        <f>SUM(G7,G8,G9)</f>
        <v>268397206</v>
      </c>
      <c r="H12" s="50">
        <f t="shared" si="0"/>
        <v>-7539026</v>
      </c>
      <c r="I12" s="145">
        <f t="shared" si="1"/>
        <v>-2.7321624077261504</v>
      </c>
      <c r="J12" s="37"/>
      <c r="K12" s="13"/>
    </row>
    <row r="13" spans="1:15" ht="15" customHeight="1">
      <c r="A13" s="195" t="s">
        <v>17</v>
      </c>
      <c r="B13" s="42" t="s">
        <v>27</v>
      </c>
      <c r="C13" s="43" t="s">
        <v>2</v>
      </c>
      <c r="D13" s="51" cm="1">
        <f t="array" ref="D13:G13">Pesca!B35:E35</f>
        <v>13404.737999999998</v>
      </c>
      <c r="E13" s="52">
        <v>13879.361999999997</v>
      </c>
      <c r="F13" s="53">
        <v>67456.28</v>
      </c>
      <c r="G13" s="54">
        <v>70101.79800000001</v>
      </c>
      <c r="H13" s="53">
        <f>G13-F13</f>
        <v>2645.5180000000109</v>
      </c>
      <c r="I13" s="146">
        <f t="shared" si="1"/>
        <v>3.9218261072208662</v>
      </c>
      <c r="J13" s="38"/>
      <c r="K13" s="13"/>
    </row>
    <row r="14" spans="1:15" ht="15" customHeight="1">
      <c r="A14" s="195"/>
      <c r="B14" s="193" t="s">
        <v>28</v>
      </c>
      <c r="C14" s="43" t="s">
        <v>2</v>
      </c>
      <c r="D14" s="55" cm="1">
        <f t="array" ref="D14:G14">Avituallamiento!B35:E35</f>
        <v>1002975</v>
      </c>
      <c r="E14" s="53">
        <v>948096</v>
      </c>
      <c r="F14" s="53">
        <v>5916302</v>
      </c>
      <c r="G14" s="52">
        <v>5556649</v>
      </c>
      <c r="H14" s="53">
        <f>G14-F14</f>
        <v>-359653</v>
      </c>
      <c r="I14" s="142">
        <f t="shared" si="1"/>
        <v>-6.0790169264516862</v>
      </c>
      <c r="J14" s="13"/>
      <c r="K14" s="13"/>
    </row>
    <row r="15" spans="1:15" ht="15" customHeight="1">
      <c r="A15" s="195"/>
      <c r="B15" s="193"/>
      <c r="C15" s="36" t="s">
        <v>29</v>
      </c>
      <c r="D15" s="56" cm="1">
        <f t="array" ref="D15:G15">'Avi. combustibles'!B35:E35</f>
        <v>828723</v>
      </c>
      <c r="E15" s="57">
        <v>773852</v>
      </c>
      <c r="F15" s="58">
        <v>4995357</v>
      </c>
      <c r="G15" s="58">
        <v>4620981</v>
      </c>
      <c r="H15" s="56">
        <f>G15-F15</f>
        <v>-374376</v>
      </c>
      <c r="I15" s="147">
        <f t="shared" si="1"/>
        <v>-7.4944793735462696</v>
      </c>
      <c r="J15" s="13"/>
      <c r="K15" s="13"/>
      <c r="L15" s="39"/>
      <c r="O15" s="39"/>
    </row>
    <row r="16" spans="1:15" ht="15" customHeight="1">
      <c r="A16" s="195"/>
      <c r="B16" s="42" t="s">
        <v>30</v>
      </c>
      <c r="C16" s="43" t="s">
        <v>2</v>
      </c>
      <c r="D16" s="59" cm="1">
        <f t="array" ref="D16:G16">'Tráfico interior'!B35:E35</f>
        <v>325443</v>
      </c>
      <c r="E16" s="60">
        <v>277267</v>
      </c>
      <c r="F16" s="51">
        <v>1926650</v>
      </c>
      <c r="G16" s="52">
        <v>1786869</v>
      </c>
      <c r="H16" s="53">
        <f>G16-F16</f>
        <v>-139781</v>
      </c>
      <c r="I16" s="141">
        <f t="shared" si="1"/>
        <v>-7.2551319648093795</v>
      </c>
      <c r="J16" s="13"/>
      <c r="K16" s="13"/>
    </row>
    <row r="17" spans="1:14" ht="15" customHeight="1">
      <c r="A17" s="195"/>
      <c r="B17" s="45"/>
      <c r="C17" s="45" t="s">
        <v>26</v>
      </c>
      <c r="D17" s="157">
        <f>SUM(D13,D14,D16)</f>
        <v>1341822.7379999999</v>
      </c>
      <c r="E17" s="158">
        <f t="shared" ref="E17:G17" si="3">SUM(E13,E14,E16)</f>
        <v>1239242.362</v>
      </c>
      <c r="F17" s="158">
        <f t="shared" si="3"/>
        <v>7910408.2800000003</v>
      </c>
      <c r="G17" s="158">
        <f t="shared" si="3"/>
        <v>7413619.7980000004</v>
      </c>
      <c r="H17" s="159">
        <f>G17-F17</f>
        <v>-496788.48199999984</v>
      </c>
      <c r="I17" s="145">
        <f t="shared" si="1"/>
        <v>-6.2801876264217213</v>
      </c>
      <c r="J17" s="13"/>
      <c r="K17" s="13"/>
    </row>
    <row r="18" spans="1:14" ht="15" customHeight="1">
      <c r="A18" s="196" t="s">
        <v>31</v>
      </c>
      <c r="B18" s="196"/>
      <c r="C18" s="196"/>
      <c r="D18" s="153">
        <f>D12+D17</f>
        <v>47357704.737999998</v>
      </c>
      <c r="E18" s="172">
        <f>E12+E17</f>
        <v>45304275.362000003</v>
      </c>
      <c r="F18" s="172">
        <f>F12+F17</f>
        <v>283846640.27999997</v>
      </c>
      <c r="G18" s="172">
        <f>G12+G17</f>
        <v>275810825.79799998</v>
      </c>
      <c r="H18" s="174">
        <f t="shared" si="0"/>
        <v>-8035814.4819999933</v>
      </c>
      <c r="I18" s="173">
        <f t="shared" si="1"/>
        <v>-2.8310409008445845</v>
      </c>
      <c r="J18" s="37"/>
      <c r="K18" s="13"/>
    </row>
    <row r="19" spans="1:14" ht="15" customHeight="1">
      <c r="A19" s="161"/>
      <c r="B19" s="163"/>
      <c r="C19" s="160"/>
      <c r="D19" s="162"/>
      <c r="E19" s="167"/>
      <c r="F19" s="168"/>
      <c r="G19" s="168"/>
      <c r="H19" s="169"/>
      <c r="I19" s="169"/>
      <c r="J19" s="37"/>
      <c r="K19" s="13"/>
      <c r="N19" s="39"/>
    </row>
    <row r="20" spans="1:14" ht="15" customHeight="1">
      <c r="A20" s="194" t="s">
        <v>48</v>
      </c>
      <c r="B20" s="193" t="s">
        <v>32</v>
      </c>
      <c r="C20" s="42" t="s">
        <v>2</v>
      </c>
      <c r="D20" s="53" cm="1">
        <f t="array" ref="D20:G20">'Mercancías tránsito'!B35:E35</f>
        <v>13495182</v>
      </c>
      <c r="E20" s="53">
        <v>12486375</v>
      </c>
      <c r="F20" s="53">
        <v>77262346</v>
      </c>
      <c r="G20" s="53">
        <v>74483677</v>
      </c>
      <c r="H20" s="61">
        <f>G20-F20</f>
        <v>-2778669</v>
      </c>
      <c r="I20" s="62">
        <f t="shared" si="1"/>
        <v>-3.5964077508078844</v>
      </c>
      <c r="J20" s="13"/>
      <c r="K20" s="13"/>
      <c r="L20" s="13"/>
      <c r="M20" s="13"/>
    </row>
    <row r="21" spans="1:14" ht="15" customHeight="1">
      <c r="A21" s="194"/>
      <c r="B21" s="193"/>
      <c r="C21" s="35" t="s">
        <v>24</v>
      </c>
      <c r="D21" s="63" cm="1">
        <f t="array" ref="D21:G21">'Mercan. contene. tránsito'!B35:E35</f>
        <v>10483105</v>
      </c>
      <c r="E21" s="63">
        <v>9623227</v>
      </c>
      <c r="F21" s="63">
        <v>61211135</v>
      </c>
      <c r="G21" s="63">
        <v>56523156</v>
      </c>
      <c r="H21" s="64">
        <f>G21-F21</f>
        <v>-4687979</v>
      </c>
      <c r="I21" s="65">
        <f t="shared" si="1"/>
        <v>-7.6587029467759464</v>
      </c>
      <c r="J21" s="13"/>
      <c r="K21" s="13"/>
      <c r="L21" s="13"/>
      <c r="M21" s="13"/>
    </row>
    <row r="22" spans="1:14" ht="15" customHeight="1">
      <c r="A22" s="194"/>
      <c r="B22" s="193" t="s">
        <v>33</v>
      </c>
      <c r="C22" s="42" t="s">
        <v>34</v>
      </c>
      <c r="D22" s="53" cm="1">
        <f t="array" ref="D22:G22">'Ro-Ro'!B35:E35</f>
        <v>6152297</v>
      </c>
      <c r="E22" s="53">
        <v>6471095</v>
      </c>
      <c r="F22" s="53">
        <v>37254451</v>
      </c>
      <c r="G22" s="53">
        <v>38278062</v>
      </c>
      <c r="H22" s="61">
        <f t="shared" ref="H22:H30" si="4">G22-F22</f>
        <v>1023611</v>
      </c>
      <c r="I22" s="62">
        <f t="shared" si="1"/>
        <v>2.7476206802779046</v>
      </c>
      <c r="J22" s="13"/>
      <c r="K22" s="13"/>
      <c r="L22" s="13"/>
      <c r="M22" s="13"/>
    </row>
    <row r="23" spans="1:14" ht="15" customHeight="1">
      <c r="A23" s="194"/>
      <c r="B23" s="193"/>
      <c r="C23" s="44" t="s">
        <v>35</v>
      </c>
      <c r="D23" s="63" cm="1">
        <f t="array" ref="D23:G23">'Ro-Ro UTIS'!B35:E35</f>
        <v>263205</v>
      </c>
      <c r="E23" s="63">
        <v>279185</v>
      </c>
      <c r="F23" s="63">
        <v>1588404</v>
      </c>
      <c r="G23" s="63">
        <v>1636794</v>
      </c>
      <c r="H23" s="64">
        <f t="shared" si="4"/>
        <v>48390</v>
      </c>
      <c r="I23" s="65">
        <f t="shared" si="1"/>
        <v>3.0464541766452413</v>
      </c>
      <c r="J23" s="13"/>
      <c r="K23" s="13"/>
      <c r="L23" s="13"/>
      <c r="M23" s="13"/>
    </row>
    <row r="24" spans="1:14" ht="15" customHeight="1">
      <c r="A24" s="194"/>
      <c r="B24" s="193" t="s">
        <v>36</v>
      </c>
      <c r="C24" s="42" t="s">
        <v>2</v>
      </c>
      <c r="D24" s="53" cm="1">
        <f t="array" ref="D24:G24">TEUS!B35:E35</f>
        <v>1589349.5</v>
      </c>
      <c r="E24" s="53">
        <v>1616632.75</v>
      </c>
      <c r="F24" s="53">
        <v>9145327</v>
      </c>
      <c r="G24" s="53">
        <v>9193317</v>
      </c>
      <c r="H24" s="61">
        <f t="shared" si="4"/>
        <v>47990</v>
      </c>
      <c r="I24" s="62">
        <f t="shared" si="1"/>
        <v>0.52474886901255502</v>
      </c>
      <c r="J24" s="13"/>
      <c r="K24" s="13"/>
      <c r="L24" s="13"/>
      <c r="M24" s="13"/>
    </row>
    <row r="25" spans="1:14" ht="15" customHeight="1">
      <c r="A25" s="194"/>
      <c r="B25" s="193"/>
      <c r="C25" s="35" t="s">
        <v>40</v>
      </c>
      <c r="D25" s="63" cm="1">
        <f t="array" ref="D25:G25">'TEUS tránsito'!B35:E35</f>
        <v>868376.5</v>
      </c>
      <c r="E25" s="63">
        <v>839094.25</v>
      </c>
      <c r="F25" s="63">
        <v>4969065.75</v>
      </c>
      <c r="G25" s="63">
        <v>4771628.25</v>
      </c>
      <c r="H25" s="64">
        <f t="shared" si="4"/>
        <v>-197437.5</v>
      </c>
      <c r="I25" s="65">
        <f t="shared" si="1"/>
        <v>-3.9733324116308921</v>
      </c>
      <c r="J25" s="13"/>
      <c r="K25" s="13"/>
      <c r="L25" s="13"/>
      <c r="M25" s="13"/>
    </row>
    <row r="26" spans="1:14" ht="15" customHeight="1">
      <c r="A26" s="194"/>
      <c r="B26" s="193"/>
      <c r="C26" s="35" t="s">
        <v>171</v>
      </c>
      <c r="D26" s="63" cm="1">
        <f t="array" ref="D26:G26">'TEUS nacional'!B35:E35</f>
        <v>170595.25</v>
      </c>
      <c r="E26" s="63">
        <v>176927.25</v>
      </c>
      <c r="F26" s="63">
        <v>1041842.5</v>
      </c>
      <c r="G26" s="63">
        <v>1054770.25</v>
      </c>
      <c r="H26" s="64">
        <f t="shared" si="4"/>
        <v>12927.75</v>
      </c>
      <c r="I26" s="65">
        <f t="shared" si="1"/>
        <v>1.2408545437530165</v>
      </c>
      <c r="J26" s="13"/>
      <c r="K26" s="13"/>
      <c r="L26" s="13"/>
      <c r="M26" s="13"/>
    </row>
    <row r="27" spans="1:14" ht="15" customHeight="1">
      <c r="A27" s="194"/>
      <c r="B27" s="193"/>
      <c r="C27" s="35" t="s">
        <v>170</v>
      </c>
      <c r="D27" s="63" cm="1">
        <f t="array" ref="D27:G27">'TEUS exterior'!B35:E35</f>
        <v>550377.75</v>
      </c>
      <c r="E27" s="63">
        <v>600611.25</v>
      </c>
      <c r="F27" s="63">
        <v>3134418.75</v>
      </c>
      <c r="G27" s="63">
        <v>3366918.5</v>
      </c>
      <c r="H27" s="64">
        <f t="shared" si="4"/>
        <v>232499.75</v>
      </c>
      <c r="I27" s="65">
        <f t="shared" si="1"/>
        <v>7.4176352473644442</v>
      </c>
      <c r="J27" s="13"/>
      <c r="K27" s="13"/>
      <c r="L27" s="13"/>
      <c r="M27" s="13"/>
    </row>
    <row r="28" spans="1:14" ht="15" customHeight="1">
      <c r="A28" s="194"/>
      <c r="B28" s="193" t="s">
        <v>37</v>
      </c>
      <c r="C28" s="42" t="s">
        <v>41</v>
      </c>
      <c r="D28" s="53" cm="1">
        <f t="array" ref="D28:G28">'Buques número'!B35:E35</f>
        <v>14970</v>
      </c>
      <c r="E28" s="53">
        <v>14756</v>
      </c>
      <c r="F28" s="53">
        <v>79036</v>
      </c>
      <c r="G28" s="53">
        <v>78187</v>
      </c>
      <c r="H28" s="61">
        <f t="shared" si="4"/>
        <v>-849</v>
      </c>
      <c r="I28" s="62">
        <f t="shared" si="1"/>
        <v>-1.0741940381598312</v>
      </c>
      <c r="J28" s="13"/>
      <c r="K28" s="13"/>
      <c r="L28" s="13"/>
      <c r="M28" s="13"/>
    </row>
    <row r="29" spans="1:14" ht="15" customHeight="1">
      <c r="A29" s="194"/>
      <c r="B29" s="193"/>
      <c r="C29" s="42" t="s">
        <v>42</v>
      </c>
      <c r="D29" s="53" cm="1">
        <f t="array" ref="D29:G29">'Buques GT'!B35:E35</f>
        <v>229665403</v>
      </c>
      <c r="E29" s="53">
        <v>225054069</v>
      </c>
      <c r="F29" s="53">
        <v>1305673047</v>
      </c>
      <c r="G29" s="53">
        <v>1313049218</v>
      </c>
      <c r="H29" s="61">
        <f t="shared" si="4"/>
        <v>7376171</v>
      </c>
      <c r="I29" s="62">
        <f t="shared" si="1"/>
        <v>0.56493247041807138</v>
      </c>
      <c r="J29" s="13"/>
      <c r="K29" s="13"/>
      <c r="L29" s="13"/>
      <c r="M29" s="13"/>
    </row>
    <row r="30" spans="1:14" ht="15" customHeight="1">
      <c r="A30" s="194"/>
      <c r="B30" s="193"/>
      <c r="C30" s="35" t="s">
        <v>43</v>
      </c>
      <c r="D30" s="63" cm="1">
        <f t="array" ref="D30:G30">Cruceros!B35:E35</f>
        <v>344</v>
      </c>
      <c r="E30" s="63">
        <v>359</v>
      </c>
      <c r="F30" s="63">
        <v>2006</v>
      </c>
      <c r="G30" s="63">
        <v>2468</v>
      </c>
      <c r="H30" s="64">
        <f t="shared" si="4"/>
        <v>462</v>
      </c>
      <c r="I30" s="65">
        <f t="shared" si="1"/>
        <v>23.0309072781655</v>
      </c>
      <c r="J30" s="13"/>
      <c r="K30" s="13"/>
      <c r="L30" s="13"/>
      <c r="M30" s="13"/>
    </row>
    <row r="31" spans="1:14" ht="15" customHeight="1">
      <c r="A31" s="194"/>
      <c r="B31" s="193" t="s">
        <v>38</v>
      </c>
      <c r="C31" s="42" t="s">
        <v>2</v>
      </c>
      <c r="D31" s="53" cm="1">
        <f t="array" ref="D31:G31">'Pasajeros total'!B35:E35</f>
        <v>3712767</v>
      </c>
      <c r="E31" s="53">
        <v>3675901</v>
      </c>
      <c r="F31" s="53">
        <v>16441405</v>
      </c>
      <c r="G31" s="53">
        <v>17737841</v>
      </c>
      <c r="H31" s="61">
        <f>G31-F31</f>
        <v>1296436</v>
      </c>
      <c r="I31" s="62">
        <f>((G31*100/F31)-100)</f>
        <v>7.8851898605988993</v>
      </c>
      <c r="J31" s="13"/>
      <c r="K31" s="13"/>
      <c r="L31" s="13"/>
      <c r="M31" s="13"/>
    </row>
    <row r="32" spans="1:14" ht="15" customHeight="1">
      <c r="A32" s="194"/>
      <c r="B32" s="193"/>
      <c r="C32" s="35" t="s">
        <v>44</v>
      </c>
      <c r="D32" s="63" cm="1">
        <f t="array" ref="D32:G32">'Pasajeros regulares'!B35:E35</f>
        <v>2597417</v>
      </c>
      <c r="E32" s="63">
        <v>2570002</v>
      </c>
      <c r="F32" s="63">
        <v>11141061</v>
      </c>
      <c r="G32" s="63">
        <v>11476026</v>
      </c>
      <c r="H32" s="64">
        <f>G32-F32</f>
        <v>334965</v>
      </c>
      <c r="I32" s="65">
        <f>((G32*100/F32)-100)</f>
        <v>3.0065807915422056</v>
      </c>
      <c r="J32" s="13"/>
      <c r="K32" s="13"/>
      <c r="L32" s="13"/>
      <c r="M32" s="13"/>
    </row>
    <row r="33" spans="1:13" ht="15" customHeight="1">
      <c r="A33" s="194"/>
      <c r="B33" s="193"/>
      <c r="C33" s="35" t="s">
        <v>45</v>
      </c>
      <c r="D33" s="63" cm="1">
        <f t="array" ref="D33:G33">'Pasajeros crucero'!B35:E35</f>
        <v>1115350</v>
      </c>
      <c r="E33" s="63">
        <v>1105899</v>
      </c>
      <c r="F33" s="63">
        <v>5300344</v>
      </c>
      <c r="G33" s="63">
        <v>6261815</v>
      </c>
      <c r="H33" s="64">
        <f>G33-F33</f>
        <v>961471</v>
      </c>
      <c r="I33" s="65">
        <f>((G33*100/F33)-100)</f>
        <v>18.139784889433585</v>
      </c>
      <c r="J33" s="13"/>
      <c r="K33" s="13"/>
      <c r="L33" s="13"/>
      <c r="M33" s="13"/>
    </row>
    <row r="34" spans="1:13" ht="15" customHeight="1">
      <c r="A34" s="194"/>
      <c r="B34" s="193" t="s">
        <v>39</v>
      </c>
      <c r="C34" s="42" t="s">
        <v>46</v>
      </c>
      <c r="D34" s="53" cm="1">
        <f t="array" ref="D34:G34">'Automóviles régimen pasaje'!B35:E35</f>
        <v>618397</v>
      </c>
      <c r="E34" s="53">
        <v>617571</v>
      </c>
      <c r="F34" s="53">
        <v>2910079</v>
      </c>
      <c r="G34" s="53">
        <v>3066868</v>
      </c>
      <c r="H34" s="61">
        <f>G34-F34</f>
        <v>156789</v>
      </c>
      <c r="I34" s="62">
        <f>((G34*100/F34)-100)</f>
        <v>5.3877918778150047</v>
      </c>
      <c r="J34" s="13"/>
      <c r="K34" s="13"/>
      <c r="L34" s="13"/>
      <c r="M34" s="13"/>
    </row>
    <row r="35" spans="1:13" ht="15" customHeight="1">
      <c r="A35" s="194"/>
      <c r="B35" s="193"/>
      <c r="C35" s="42" t="s">
        <v>164</v>
      </c>
      <c r="D35" s="53" cm="1">
        <f t="array" ref="D35:G35">'Automóviles régimen mercancía'!B35:E35</f>
        <v>310548</v>
      </c>
      <c r="E35" s="53">
        <v>337757</v>
      </c>
      <c r="F35" s="53">
        <v>1860794</v>
      </c>
      <c r="G35" s="53">
        <v>1912326</v>
      </c>
      <c r="H35" s="61">
        <f>G35-F35</f>
        <v>51532</v>
      </c>
      <c r="I35" s="62">
        <f>((G35*100/F35)-100)</f>
        <v>2.7693554471908186</v>
      </c>
      <c r="J35" s="13"/>
      <c r="K35" s="13"/>
      <c r="L35" s="13"/>
      <c r="M35" s="13"/>
    </row>
    <row r="36" spans="1:13" ht="15" customHeight="1">
      <c r="A36" s="73" t="s">
        <v>49</v>
      </c>
      <c r="J36" s="13"/>
      <c r="K36" s="13"/>
      <c r="L36" s="13"/>
      <c r="M36" s="13"/>
    </row>
    <row r="37" spans="1:13">
      <c r="A37" s="46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</row>
    <row r="38" spans="1:13">
      <c r="B38" s="13"/>
      <c r="C38" s="13"/>
      <c r="D38" s="13"/>
      <c r="E38" s="13"/>
      <c r="F38" s="13"/>
      <c r="G38" s="13"/>
      <c r="H38" s="13"/>
      <c r="I38" s="13"/>
      <c r="J38" s="13"/>
      <c r="K38" s="13"/>
    </row>
    <row r="39" spans="1:13">
      <c r="J39" s="13"/>
      <c r="K39" s="13"/>
    </row>
  </sheetData>
  <mergeCells count="16">
    <mergeCell ref="D5:E5"/>
    <mergeCell ref="F5:G5"/>
    <mergeCell ref="H5:I5"/>
    <mergeCell ref="A5:C6"/>
    <mergeCell ref="B9:B11"/>
    <mergeCell ref="A7:A12"/>
    <mergeCell ref="B14:B15"/>
    <mergeCell ref="A13:A17"/>
    <mergeCell ref="A18:C18"/>
    <mergeCell ref="B20:B21"/>
    <mergeCell ref="B22:B23"/>
    <mergeCell ref="B24:B27"/>
    <mergeCell ref="B28:B30"/>
    <mergeCell ref="B31:B33"/>
    <mergeCell ref="A20:A35"/>
    <mergeCell ref="B34:B35"/>
  </mergeCells>
  <conditionalFormatting sqref="H7:I35">
    <cfRule type="expression" dxfId="73" priority="1">
      <formula>H7&lt;0</formula>
    </cfRule>
  </conditionalFormatting>
  <pageMargins left="0.62992125984252001" right="0.23622047244094499" top="0.78740157480314998" bottom="0.23622047244094499" header="0.31496062992126" footer="0.15748031496063"/>
  <pageSetup paperSize="9" scale="84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FE15DF-D36E-404B-9F09-5171ACB60A53}">
  <sheetPr codeName="Hoja3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3501</v>
      </c>
      <c r="C8" s="189">
        <v>5092</v>
      </c>
      <c r="D8" s="189">
        <v>20706</v>
      </c>
      <c r="E8" s="189">
        <v>26548</v>
      </c>
      <c r="F8" s="190">
        <v>28.214044238385011</v>
      </c>
      <c r="G8" s="6"/>
    </row>
    <row r="9" spans="1:14" ht="15.6" customHeight="1">
      <c r="A9" s="188" t="s">
        <v>8</v>
      </c>
      <c r="B9" s="189">
        <v>14437</v>
      </c>
      <c r="C9" s="189">
        <v>11595</v>
      </c>
      <c r="D9" s="189">
        <v>60432</v>
      </c>
      <c r="E9" s="189">
        <v>61390</v>
      </c>
      <c r="F9" s="190">
        <v>1.5852528461742139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95192</v>
      </c>
      <c r="C11" s="189">
        <v>90630</v>
      </c>
      <c r="D11" s="189">
        <v>446763</v>
      </c>
      <c r="E11" s="189">
        <v>491990</v>
      </c>
      <c r="F11" s="190">
        <v>10.123264460127629</v>
      </c>
    </row>
    <row r="12" spans="1:14" ht="15.6" customHeight="1">
      <c r="A12" s="188" t="s">
        <v>6</v>
      </c>
      <c r="B12" s="189">
        <v>2293</v>
      </c>
      <c r="C12" s="189">
        <v>2629</v>
      </c>
      <c r="D12" s="189">
        <v>8945</v>
      </c>
      <c r="E12" s="189">
        <v>12010</v>
      </c>
      <c r="F12" s="190">
        <v>34.26495248742313</v>
      </c>
    </row>
    <row r="13" spans="1:14" ht="15.6" customHeight="1">
      <c r="A13" s="188" t="s">
        <v>175</v>
      </c>
      <c r="B13" s="189">
        <v>132113</v>
      </c>
      <c r="C13" s="189">
        <v>129018</v>
      </c>
      <c r="D13" s="189">
        <v>553424</v>
      </c>
      <c r="E13" s="189">
        <v>580583</v>
      </c>
      <c r="F13" s="190">
        <v>4.9074488999392827</v>
      </c>
    </row>
    <row r="14" spans="1:14" ht="15.6" customHeight="1">
      <c r="A14" s="188" t="s">
        <v>148</v>
      </c>
      <c r="B14" s="189">
        <v>49885</v>
      </c>
      <c r="C14" s="189">
        <v>54611</v>
      </c>
      <c r="D14" s="189">
        <v>185831</v>
      </c>
      <c r="E14" s="189">
        <v>201792</v>
      </c>
      <c r="F14" s="190">
        <v>8.5889867675468565</v>
      </c>
    </row>
    <row r="15" spans="1:14" ht="15.6" customHeight="1">
      <c r="A15" s="188" t="s">
        <v>145</v>
      </c>
      <c r="B15" s="189">
        <v>8009</v>
      </c>
      <c r="C15" s="189">
        <v>8985</v>
      </c>
      <c r="D15" s="189">
        <v>24524</v>
      </c>
      <c r="E15" s="189">
        <v>30964</v>
      </c>
      <c r="F15" s="190">
        <v>26.259990213668249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42440</v>
      </c>
      <c r="C18" s="189">
        <v>42765</v>
      </c>
      <c r="D18" s="189">
        <v>208316</v>
      </c>
      <c r="E18" s="189">
        <v>229519</v>
      </c>
      <c r="F18" s="190">
        <v>10.17828683346454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2976</v>
      </c>
      <c r="C21" s="189">
        <v>2458</v>
      </c>
      <c r="D21" s="189">
        <v>15813</v>
      </c>
      <c r="E21" s="189">
        <v>13068</v>
      </c>
      <c r="F21" s="190">
        <v>-17.359134889015369</v>
      </c>
    </row>
    <row r="22" spans="1:7" ht="15.6" customHeight="1">
      <c r="A22" s="188" t="s">
        <v>146</v>
      </c>
      <c r="B22" s="189">
        <v>62137</v>
      </c>
      <c r="C22" s="189">
        <v>58070</v>
      </c>
      <c r="D22" s="189">
        <v>308601</v>
      </c>
      <c r="E22" s="189">
        <v>303276</v>
      </c>
      <c r="F22" s="190">
        <v>-1.7255290812408219</v>
      </c>
    </row>
    <row r="23" spans="1:7" ht="15.6" customHeight="1">
      <c r="A23" s="188" t="s">
        <v>165</v>
      </c>
      <c r="B23" s="189">
        <v>5854</v>
      </c>
      <c r="C23" s="189">
        <v>5781</v>
      </c>
      <c r="D23" s="189">
        <v>28646</v>
      </c>
      <c r="E23" s="189">
        <v>30666</v>
      </c>
      <c r="F23" s="190">
        <v>7.0515953361725963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13480</v>
      </c>
      <c r="C25" s="189">
        <v>10153</v>
      </c>
      <c r="D25" s="189">
        <v>57030</v>
      </c>
      <c r="E25" s="189">
        <v>54895</v>
      </c>
      <c r="F25" s="190">
        <v>-3.7436436963001971</v>
      </c>
    </row>
    <row r="26" spans="1:7" ht="15.6" customHeight="1">
      <c r="A26" s="188" t="s">
        <v>152</v>
      </c>
      <c r="B26" s="189">
        <v>3183</v>
      </c>
      <c r="C26" s="189">
        <v>2305</v>
      </c>
      <c r="D26" s="189">
        <v>14333</v>
      </c>
      <c r="E26" s="189">
        <v>11710</v>
      </c>
      <c r="F26" s="190">
        <v>-18.300425591292822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150827</v>
      </c>
      <c r="C28" s="189">
        <v>160839</v>
      </c>
      <c r="D28" s="189">
        <v>835927</v>
      </c>
      <c r="E28" s="189">
        <v>876791</v>
      </c>
      <c r="F28" s="190">
        <v>4.888465141094855</v>
      </c>
    </row>
    <row r="29" spans="1:7" ht="15.6" customHeight="1">
      <c r="A29" s="188" t="s">
        <v>178</v>
      </c>
      <c r="B29" s="189">
        <v>13169</v>
      </c>
      <c r="C29" s="189">
        <v>14147</v>
      </c>
      <c r="D29" s="189">
        <v>48211</v>
      </c>
      <c r="E29" s="189">
        <v>44831</v>
      </c>
      <c r="F29" s="190">
        <v>-7.0108481466885184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18901</v>
      </c>
      <c r="C32" s="189">
        <v>18493</v>
      </c>
      <c r="D32" s="189">
        <v>92577</v>
      </c>
      <c r="E32" s="189">
        <v>96835</v>
      </c>
      <c r="F32" s="190">
        <v>4.5994145414087768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618397</v>
      </c>
      <c r="C35" s="77">
        <f>SUM(C7:C34)</f>
        <v>617571</v>
      </c>
      <c r="D35" s="178">
        <f>SUM(D7:D34)</f>
        <v>2910079</v>
      </c>
      <c r="E35" s="178">
        <f>SUM(E7:E34)</f>
        <v>3066868</v>
      </c>
      <c r="F35" s="140">
        <f>E35*100/D35-100</f>
        <v>5.3877918778150047</v>
      </c>
    </row>
    <row r="36" spans="1:6" ht="15.6" customHeight="1">
      <c r="A36" s="73" t="s">
        <v>85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9" priority="2">
      <formula>MOD(ROW(),2)=0</formula>
    </cfRule>
  </conditionalFormatting>
  <conditionalFormatting sqref="F7:F35">
    <cfRule type="expression" dxfId="1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E7B20E-4D0E-4CB0-A623-FB136D99B874}">
  <sheetPr codeName="Hoja3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621</v>
      </c>
      <c r="C8" s="189">
        <v>859</v>
      </c>
      <c r="D8" s="189">
        <v>1795</v>
      </c>
      <c r="E8" s="189">
        <v>4513</v>
      </c>
      <c r="F8" s="190">
        <v>151.4206128133705</v>
      </c>
      <c r="G8" s="6"/>
    </row>
    <row r="9" spans="1:14" ht="15.6" customHeight="1">
      <c r="A9" s="188" t="s">
        <v>8</v>
      </c>
      <c r="B9" s="189">
        <v>906</v>
      </c>
      <c r="C9" s="189">
        <v>171</v>
      </c>
      <c r="D9" s="189">
        <v>2998</v>
      </c>
      <c r="E9" s="189">
        <v>2084</v>
      </c>
      <c r="F9" s="190">
        <v>-30.48699132755171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337</v>
      </c>
      <c r="C11" s="189">
        <v>656</v>
      </c>
      <c r="D11" s="189">
        <v>2091</v>
      </c>
      <c r="E11" s="189">
        <v>3442</v>
      </c>
      <c r="F11" s="190">
        <v>64.610234337637507</v>
      </c>
    </row>
    <row r="12" spans="1:14" ht="15.6" customHeight="1">
      <c r="A12" s="188" t="s">
        <v>6</v>
      </c>
      <c r="B12" s="189">
        <v>2792</v>
      </c>
      <c r="C12" s="189">
        <v>6921</v>
      </c>
      <c r="D12" s="189">
        <v>18911</v>
      </c>
      <c r="E12" s="189">
        <v>22270</v>
      </c>
      <c r="F12" s="190">
        <v>17.762149013801491</v>
      </c>
    </row>
    <row r="13" spans="1:14" ht="15.6" customHeight="1">
      <c r="A13" s="188" t="s">
        <v>175</v>
      </c>
      <c r="B13" s="189">
        <v>12407</v>
      </c>
      <c r="C13" s="189">
        <v>11347</v>
      </c>
      <c r="D13" s="189">
        <v>70136</v>
      </c>
      <c r="E13" s="189">
        <v>80079</v>
      </c>
      <c r="F13" s="190">
        <v>14.176742329189009</v>
      </c>
    </row>
    <row r="14" spans="1:14" ht="15.6" customHeight="1">
      <c r="A14" s="188" t="s">
        <v>148</v>
      </c>
      <c r="B14" s="189">
        <v>64729</v>
      </c>
      <c r="C14" s="189">
        <v>62171</v>
      </c>
      <c r="D14" s="189">
        <v>388292</v>
      </c>
      <c r="E14" s="189">
        <v>362953</v>
      </c>
      <c r="F14" s="190">
        <v>-6.5257589649027068</v>
      </c>
    </row>
    <row r="15" spans="1:14" ht="15.6" customHeight="1">
      <c r="A15" s="188" t="s">
        <v>145</v>
      </c>
      <c r="B15" s="189">
        <v>3480</v>
      </c>
      <c r="C15" s="189">
        <v>1680</v>
      </c>
      <c r="D15" s="189">
        <v>13927</v>
      </c>
      <c r="E15" s="189">
        <v>11363</v>
      </c>
      <c r="F15" s="190">
        <v>-18.41028218568249</v>
      </c>
    </row>
    <row r="16" spans="1:14" ht="15.6" customHeight="1">
      <c r="A16" s="188" t="s">
        <v>144</v>
      </c>
      <c r="B16" s="189">
        <v>4</v>
      </c>
      <c r="C16" s="189">
        <v>0</v>
      </c>
      <c r="D16" s="189">
        <v>2042</v>
      </c>
      <c r="E16" s="189">
        <v>288</v>
      </c>
      <c r="F16" s="190">
        <v>-85.896180215475027</v>
      </c>
      <c r="G16" s="1"/>
    </row>
    <row r="17" spans="1:7" ht="15.6" customHeight="1">
      <c r="A17" s="188" t="s">
        <v>150</v>
      </c>
      <c r="B17" s="189">
        <v>29</v>
      </c>
      <c r="C17" s="189">
        <v>4</v>
      </c>
      <c r="D17" s="189">
        <v>249</v>
      </c>
      <c r="E17" s="189">
        <v>59</v>
      </c>
      <c r="F17" s="190">
        <v>-76.305220883534133</v>
      </c>
      <c r="G17" s="2"/>
    </row>
    <row r="18" spans="1:7" ht="15.6" customHeight="1">
      <c r="A18" s="188" t="s">
        <v>147</v>
      </c>
      <c r="B18" s="189">
        <v>212</v>
      </c>
      <c r="C18" s="189">
        <v>325</v>
      </c>
      <c r="D18" s="189">
        <v>1196</v>
      </c>
      <c r="E18" s="189">
        <v>959</v>
      </c>
      <c r="F18" s="190">
        <v>-19.81605351170569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3251</v>
      </c>
      <c r="F19" s="190" t="s">
        <v>151</v>
      </c>
    </row>
    <row r="20" spans="1:7" ht="15.6" customHeight="1">
      <c r="A20" s="188" t="s">
        <v>142</v>
      </c>
      <c r="B20" s="189">
        <v>3</v>
      </c>
      <c r="C20" s="189">
        <v>0</v>
      </c>
      <c r="D20" s="189">
        <v>10</v>
      </c>
      <c r="E20" s="189">
        <v>145</v>
      </c>
      <c r="F20" s="190">
        <v>1350</v>
      </c>
    </row>
    <row r="21" spans="1:7" ht="15.6" customHeight="1">
      <c r="A21" s="188" t="s">
        <v>149</v>
      </c>
      <c r="B21" s="189">
        <v>583</v>
      </c>
      <c r="C21" s="189">
        <v>4649</v>
      </c>
      <c r="D21" s="189">
        <v>8854</v>
      </c>
      <c r="E21" s="189">
        <v>13618</v>
      </c>
      <c r="F21" s="190">
        <v>53.806189292974921</v>
      </c>
    </row>
    <row r="22" spans="1:7" ht="15.6" customHeight="1">
      <c r="A22" s="188" t="s">
        <v>146</v>
      </c>
      <c r="B22" s="189">
        <v>21986</v>
      </c>
      <c r="C22" s="189">
        <v>22061</v>
      </c>
      <c r="D22" s="189">
        <v>153810</v>
      </c>
      <c r="E22" s="189">
        <v>229139</v>
      </c>
      <c r="F22" s="190">
        <v>48.975359209414222</v>
      </c>
    </row>
    <row r="23" spans="1:7" ht="15.6" customHeight="1">
      <c r="A23" s="188" t="s">
        <v>165</v>
      </c>
      <c r="B23" s="189">
        <v>9403</v>
      </c>
      <c r="C23" s="189">
        <v>16701</v>
      </c>
      <c r="D23" s="189">
        <v>52064</v>
      </c>
      <c r="E23" s="189">
        <v>76968</v>
      </c>
      <c r="F23" s="190">
        <v>47.833435771358317</v>
      </c>
    </row>
    <row r="24" spans="1:7" ht="15.6" customHeight="1">
      <c r="A24" s="188" t="s">
        <v>141</v>
      </c>
      <c r="B24" s="189">
        <v>3</v>
      </c>
      <c r="C24" s="189">
        <v>0</v>
      </c>
      <c r="D24" s="189">
        <v>207</v>
      </c>
      <c r="E24" s="189">
        <v>275</v>
      </c>
      <c r="F24" s="190">
        <v>32.850241545893709</v>
      </c>
    </row>
    <row r="25" spans="1:7" ht="15.6" customHeight="1">
      <c r="A25" s="188" t="s">
        <v>140</v>
      </c>
      <c r="B25" s="189">
        <v>167</v>
      </c>
      <c r="C25" s="189">
        <v>356</v>
      </c>
      <c r="D25" s="189">
        <v>11805</v>
      </c>
      <c r="E25" s="189">
        <v>1268</v>
      </c>
      <c r="F25" s="190">
        <v>-89.258788648877598</v>
      </c>
    </row>
    <row r="26" spans="1:7" ht="15.6" customHeight="1">
      <c r="A26" s="188" t="s">
        <v>152</v>
      </c>
      <c r="B26" s="189">
        <v>2</v>
      </c>
      <c r="C26" s="189">
        <v>8</v>
      </c>
      <c r="D26" s="189">
        <v>1563</v>
      </c>
      <c r="E26" s="189">
        <v>2146</v>
      </c>
      <c r="F26" s="190">
        <v>37.300063979526563</v>
      </c>
    </row>
    <row r="27" spans="1:7" ht="15.6" customHeight="1">
      <c r="A27" s="188" t="s">
        <v>173</v>
      </c>
      <c r="B27" s="189">
        <v>23434</v>
      </c>
      <c r="C27" s="189">
        <v>25333</v>
      </c>
      <c r="D27" s="189">
        <v>129861</v>
      </c>
      <c r="E27" s="189">
        <v>109729</v>
      </c>
      <c r="F27" s="190">
        <v>-15.50272984190789</v>
      </c>
    </row>
    <row r="28" spans="1:7" ht="15.6" customHeight="1">
      <c r="A28" s="188" t="s">
        <v>177</v>
      </c>
      <c r="B28" s="189">
        <v>7918</v>
      </c>
      <c r="C28" s="189">
        <v>9801</v>
      </c>
      <c r="D28" s="189">
        <v>41135</v>
      </c>
      <c r="E28" s="189">
        <v>45906</v>
      </c>
      <c r="F28" s="190">
        <v>11.598395526923539</v>
      </c>
    </row>
    <row r="29" spans="1:7" ht="15.6" customHeight="1">
      <c r="A29" s="188" t="s">
        <v>178</v>
      </c>
      <c r="B29" s="189">
        <v>32042</v>
      </c>
      <c r="C29" s="189">
        <v>38669</v>
      </c>
      <c r="D29" s="189">
        <v>190903</v>
      </c>
      <c r="E29" s="189">
        <v>202087</v>
      </c>
      <c r="F29" s="190">
        <v>5.8584726274600163</v>
      </c>
    </row>
    <row r="30" spans="1:7" ht="15.6" customHeight="1">
      <c r="A30" s="188" t="s">
        <v>179</v>
      </c>
      <c r="B30" s="189">
        <v>477</v>
      </c>
      <c r="C30" s="189">
        <v>525</v>
      </c>
      <c r="D30" s="189">
        <v>4369</v>
      </c>
      <c r="E30" s="189">
        <v>8119</v>
      </c>
      <c r="F30" s="190">
        <v>85.83199816891738</v>
      </c>
    </row>
    <row r="31" spans="1:7" ht="15.6" customHeight="1">
      <c r="A31" s="188" t="s">
        <v>180</v>
      </c>
      <c r="B31" s="189">
        <v>13536</v>
      </c>
      <c r="C31" s="189">
        <v>17337</v>
      </c>
      <c r="D31" s="189">
        <v>119285</v>
      </c>
      <c r="E31" s="189">
        <v>127971</v>
      </c>
      <c r="F31" s="190">
        <v>7.2817202498218583</v>
      </c>
    </row>
    <row r="32" spans="1:7" ht="15.6" customHeight="1">
      <c r="A32" s="188" t="s">
        <v>181</v>
      </c>
      <c r="B32" s="189">
        <v>56982</v>
      </c>
      <c r="C32" s="189">
        <v>48271</v>
      </c>
      <c r="D32" s="189">
        <v>311356</v>
      </c>
      <c r="E32" s="189">
        <v>253300</v>
      </c>
      <c r="F32" s="190">
        <v>-18.646179935507899</v>
      </c>
    </row>
    <row r="33" spans="1:6" ht="15.6" customHeight="1">
      <c r="A33" s="188" t="s">
        <v>182</v>
      </c>
      <c r="B33" s="189">
        <v>58489</v>
      </c>
      <c r="C33" s="189">
        <v>69897</v>
      </c>
      <c r="D33" s="189">
        <v>333726</v>
      </c>
      <c r="E33" s="189">
        <v>350354</v>
      </c>
      <c r="F33" s="190">
        <v>4.9825305789779577</v>
      </c>
    </row>
    <row r="34" spans="1:6" ht="15.6" customHeight="1">
      <c r="A34" s="188" t="s">
        <v>183</v>
      </c>
      <c r="B34" s="189">
        <v>6</v>
      </c>
      <c r="C34" s="189">
        <v>15</v>
      </c>
      <c r="D34" s="189">
        <v>209</v>
      </c>
      <c r="E34" s="189">
        <v>40</v>
      </c>
      <c r="F34" s="190">
        <v>-80.861244019138752</v>
      </c>
    </row>
    <row r="35" spans="1:6" ht="15.6" customHeight="1">
      <c r="A35" s="156" t="s">
        <v>153</v>
      </c>
      <c r="B35" s="76">
        <f>SUM(B7:B34)</f>
        <v>310548</v>
      </c>
      <c r="C35" s="77">
        <f>SUM(C7:C34)</f>
        <v>337757</v>
      </c>
      <c r="D35" s="76">
        <f>SUM(D7:D34)</f>
        <v>1860794</v>
      </c>
      <c r="E35" s="78">
        <f>SUM(E7:E34)</f>
        <v>1912326</v>
      </c>
      <c r="F35" s="140">
        <f>E35*100/D35-100</f>
        <v>2.7693554471908186</v>
      </c>
    </row>
    <row r="36" spans="1:6" ht="15.6" customHeight="1">
      <c r="A36" s="73" t="s">
        <v>158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7" priority="2">
      <formula>MOD(ROW(),2)=0</formula>
    </cfRule>
  </conditionalFormatting>
  <conditionalFormatting sqref="F7:F35">
    <cfRule type="expression" dxfId="1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E87A7F-5E64-499F-9AF5-68CCEEB964FC}">
  <sheetPr>
    <pageSetUpPr fitToPage="1"/>
  </sheetPr>
  <dimension ref="A1:K51"/>
  <sheetViews>
    <sheetView zoomScale="80" zoomScaleNormal="80" workbookViewId="0"/>
  </sheetViews>
  <sheetFormatPr baseColWidth="10" defaultColWidth="11.44140625" defaultRowHeight="14.4"/>
  <cols>
    <col min="1" max="1" width="32.88671875" style="216" customWidth="1"/>
    <col min="2" max="2" width="18.6640625" style="216" customWidth="1"/>
    <col min="3" max="3" width="22.5546875" style="216" customWidth="1"/>
    <col min="4" max="5" width="15.44140625" style="216" customWidth="1"/>
    <col min="6" max="6" width="15.5546875" style="216" customWidth="1"/>
    <col min="7" max="10" width="15.44140625" style="216" customWidth="1"/>
    <col min="11" max="11" width="11.88671875" style="216" customWidth="1"/>
    <col min="12" max="16384" width="11.44140625" style="216"/>
  </cols>
  <sheetData>
    <row r="1" spans="1:11">
      <c r="A1" s="212"/>
      <c r="B1" s="213"/>
      <c r="C1" s="213"/>
      <c r="D1" s="214"/>
      <c r="E1" s="215"/>
      <c r="F1" s="214"/>
      <c r="H1" s="217"/>
      <c r="J1" s="217"/>
      <c r="K1" s="217"/>
    </row>
    <row r="2" spans="1:11">
      <c r="A2" s="218"/>
      <c r="B2" s="214"/>
      <c r="C2" s="219"/>
      <c r="D2" s="214"/>
      <c r="E2" s="218"/>
      <c r="F2" s="214"/>
      <c r="G2" s="220"/>
      <c r="H2" s="214"/>
      <c r="I2" s="220"/>
      <c r="J2" s="214"/>
      <c r="K2" s="214"/>
    </row>
    <row r="3" spans="1:11">
      <c r="A3" s="218"/>
      <c r="B3" s="213"/>
      <c r="C3" s="219"/>
      <c r="D3" s="214"/>
      <c r="E3" s="220"/>
      <c r="F3" s="214"/>
      <c r="G3" s="220"/>
      <c r="H3" s="214"/>
      <c r="I3" s="220"/>
      <c r="J3" s="214"/>
      <c r="K3" s="214"/>
    </row>
    <row r="4" spans="1:11">
      <c r="A4" s="218"/>
      <c r="B4" s="214"/>
      <c r="C4" s="219"/>
      <c r="D4" s="217"/>
      <c r="E4" s="221"/>
      <c r="F4" s="214"/>
      <c r="G4" s="221"/>
      <c r="H4" s="217"/>
      <c r="I4" s="221"/>
      <c r="J4" s="217"/>
      <c r="K4" s="217"/>
    </row>
    <row r="5" spans="1:11">
      <c r="A5" s="218"/>
      <c r="B5" s="214"/>
      <c r="C5" s="222"/>
      <c r="D5" s="214"/>
      <c r="E5" s="220"/>
      <c r="F5" s="214"/>
      <c r="G5" s="220"/>
      <c r="H5" s="214"/>
      <c r="I5" s="220"/>
      <c r="J5" s="214"/>
      <c r="K5" s="214"/>
    </row>
    <row r="6" spans="1:11">
      <c r="A6" s="218"/>
      <c r="B6" s="214"/>
      <c r="C6" s="223"/>
      <c r="D6" s="214"/>
      <c r="E6" s="220"/>
      <c r="F6" s="214"/>
      <c r="G6" s="220"/>
      <c r="H6" s="214"/>
      <c r="I6" s="220"/>
      <c r="J6" s="214"/>
      <c r="K6" s="214"/>
    </row>
    <row r="7" spans="1:11">
      <c r="A7" s="218"/>
      <c r="B7" s="214"/>
      <c r="C7" s="219"/>
      <c r="D7" s="214"/>
      <c r="E7" s="219"/>
      <c r="F7" s="214"/>
      <c r="G7" s="220"/>
      <c r="H7" s="214"/>
      <c r="I7" s="220"/>
      <c r="J7" s="214"/>
      <c r="K7" s="214"/>
    </row>
    <row r="8" spans="1:11">
      <c r="A8" s="218"/>
      <c r="B8" s="214"/>
      <c r="C8" s="219"/>
      <c r="D8" s="217"/>
      <c r="E8" s="224"/>
      <c r="F8" s="214"/>
      <c r="G8" s="221"/>
      <c r="H8" s="217"/>
      <c r="I8" s="221"/>
      <c r="J8" s="217"/>
      <c r="K8" s="217"/>
    </row>
    <row r="9" spans="1:11">
      <c r="A9" s="218"/>
      <c r="B9" s="214"/>
      <c r="C9" s="222"/>
      <c r="D9" s="214"/>
      <c r="E9" s="219"/>
      <c r="F9" s="214"/>
      <c r="G9" s="220"/>
      <c r="H9" s="214"/>
      <c r="I9" s="220"/>
      <c r="J9" s="214"/>
      <c r="K9" s="214"/>
    </row>
    <row r="10" spans="1:11">
      <c r="A10" s="218"/>
      <c r="B10" s="214"/>
      <c r="C10" s="224"/>
      <c r="D10" s="217"/>
      <c r="E10" s="224"/>
      <c r="F10" s="214"/>
      <c r="G10" s="221"/>
      <c r="H10" s="217"/>
      <c r="I10" s="221"/>
      <c r="J10" s="217"/>
      <c r="K10" s="217"/>
    </row>
    <row r="11" spans="1:11">
      <c r="A11" s="214"/>
      <c r="B11" s="214"/>
      <c r="C11" s="219"/>
      <c r="D11" s="214"/>
      <c r="E11" s="219"/>
      <c r="F11" s="214"/>
      <c r="G11" s="218"/>
      <c r="H11" s="214"/>
      <c r="I11" s="220"/>
      <c r="J11" s="214"/>
      <c r="K11" s="214"/>
    </row>
    <row r="12" spans="1:11">
      <c r="A12" s="212"/>
      <c r="B12" s="213"/>
      <c r="C12" s="222"/>
      <c r="D12" s="213"/>
      <c r="E12" s="222"/>
      <c r="F12" s="213"/>
      <c r="G12" s="212"/>
      <c r="H12" s="213"/>
      <c r="I12" s="225"/>
      <c r="J12" s="213"/>
      <c r="K12" s="213"/>
    </row>
    <row r="13" spans="1:11">
      <c r="A13" s="218"/>
      <c r="B13" s="214"/>
      <c r="C13" s="223"/>
      <c r="D13" s="226"/>
      <c r="E13" s="223"/>
      <c r="F13" s="214"/>
      <c r="G13" s="227"/>
      <c r="H13" s="226"/>
      <c r="J13" s="226"/>
      <c r="K13" s="226"/>
    </row>
    <row r="14" spans="1:11">
      <c r="A14" s="218"/>
      <c r="B14" s="214"/>
      <c r="C14" s="219"/>
      <c r="D14" s="217"/>
      <c r="E14" s="224"/>
      <c r="F14" s="214"/>
      <c r="G14" s="215"/>
      <c r="H14" s="217"/>
      <c r="I14" s="221"/>
      <c r="J14" s="217"/>
      <c r="K14" s="217"/>
    </row>
    <row r="15" spans="1:11">
      <c r="A15" s="218"/>
      <c r="B15" s="214"/>
      <c r="C15" s="219"/>
      <c r="D15" s="214"/>
      <c r="E15" s="219"/>
      <c r="F15" s="214"/>
      <c r="G15" s="218"/>
      <c r="H15" s="214"/>
      <c r="I15" s="220"/>
      <c r="J15" s="214"/>
      <c r="K15" s="214"/>
    </row>
    <row r="16" spans="1:11">
      <c r="A16" s="218"/>
      <c r="B16" s="214"/>
      <c r="C16" s="222"/>
      <c r="D16" s="226"/>
      <c r="E16" s="223"/>
      <c r="F16" s="214"/>
      <c r="H16" s="226"/>
      <c r="J16" s="226"/>
      <c r="K16" s="226"/>
    </row>
    <row r="17" spans="1:11">
      <c r="A17" s="218"/>
      <c r="B17" s="214"/>
      <c r="C17" s="219"/>
      <c r="D17" s="217"/>
      <c r="E17" s="224"/>
      <c r="F17" s="214"/>
      <c r="G17" s="221"/>
      <c r="H17" s="217"/>
      <c r="I17" s="221"/>
      <c r="J17" s="217"/>
      <c r="K17" s="217"/>
    </row>
    <row r="18" spans="1:11">
      <c r="A18" s="218"/>
      <c r="B18" s="214"/>
      <c r="C18" s="219"/>
      <c r="D18" s="214"/>
      <c r="E18" s="214"/>
      <c r="F18" s="214"/>
      <c r="G18" s="220"/>
      <c r="H18" s="214"/>
      <c r="I18" s="220"/>
      <c r="J18" s="214"/>
      <c r="K18" s="214"/>
    </row>
    <row r="19" spans="1:11">
      <c r="A19" s="218"/>
      <c r="B19" s="214"/>
      <c r="C19" s="219"/>
      <c r="D19" s="213"/>
      <c r="E19" s="213"/>
      <c r="F19" s="226"/>
      <c r="H19" s="226"/>
      <c r="J19" s="226"/>
      <c r="K19" s="226"/>
    </row>
    <row r="20" spans="1:11">
      <c r="A20" s="218"/>
      <c r="B20" s="214"/>
      <c r="C20" s="219"/>
      <c r="D20" s="214"/>
      <c r="E20" s="219"/>
      <c r="F20" s="214"/>
      <c r="G20" s="220"/>
      <c r="H20" s="214"/>
      <c r="I20" s="220"/>
      <c r="J20" s="214"/>
      <c r="K20" s="214"/>
    </row>
    <row r="21" spans="1:11">
      <c r="A21" s="218"/>
      <c r="B21" s="214"/>
      <c r="C21" s="225"/>
      <c r="D21" s="226"/>
      <c r="E21" s="223"/>
      <c r="F21" s="226"/>
      <c r="H21" s="226"/>
      <c r="J21" s="226"/>
      <c r="K21" s="226"/>
    </row>
    <row r="22" spans="1:11">
      <c r="A22" s="218"/>
      <c r="B22" s="214"/>
      <c r="C22" s="219"/>
      <c r="D22" s="214"/>
      <c r="E22" s="219"/>
      <c r="F22" s="214"/>
      <c r="G22" s="220"/>
      <c r="H22" s="214"/>
      <c r="I22" s="220"/>
      <c r="J22" s="214"/>
      <c r="K22" s="214"/>
    </row>
    <row r="23" spans="1:11">
      <c r="A23" s="218"/>
      <c r="B23" s="214"/>
      <c r="C23" s="219"/>
      <c r="D23" s="226"/>
      <c r="E23" s="223"/>
      <c r="F23" s="226"/>
      <c r="H23" s="226"/>
      <c r="J23" s="226"/>
      <c r="K23" s="226"/>
    </row>
    <row r="24" spans="1:11">
      <c r="A24" s="218"/>
      <c r="B24" s="214"/>
      <c r="C24" s="219"/>
      <c r="D24" s="214"/>
      <c r="E24" s="219"/>
      <c r="F24" s="214"/>
      <c r="G24" s="220"/>
      <c r="H24" s="214"/>
      <c r="I24" s="220"/>
      <c r="J24" s="214"/>
      <c r="K24" s="214"/>
    </row>
    <row r="25" spans="1:11">
      <c r="A25" s="218"/>
      <c r="B25" s="214"/>
      <c r="C25" s="219"/>
      <c r="D25" s="226"/>
      <c r="E25" s="223"/>
      <c r="F25" s="226"/>
      <c r="H25" s="226"/>
      <c r="J25" s="226"/>
      <c r="K25" s="226"/>
    </row>
    <row r="26" spans="1:11">
      <c r="A26" s="218"/>
      <c r="B26" s="214"/>
      <c r="C26" s="225"/>
      <c r="D26" s="217"/>
      <c r="E26" s="224"/>
      <c r="F26" s="217"/>
      <c r="G26" s="221"/>
      <c r="H26" s="217"/>
      <c r="I26" s="221"/>
      <c r="J26" s="217"/>
      <c r="K26" s="217"/>
    </row>
    <row r="27" spans="1:11">
      <c r="A27" s="218"/>
      <c r="B27" s="214"/>
      <c r="C27" s="224"/>
      <c r="D27" s="214"/>
      <c r="E27" s="219"/>
      <c r="F27" s="214"/>
      <c r="G27" s="220"/>
      <c r="H27" s="214"/>
      <c r="I27" s="220"/>
      <c r="J27" s="214"/>
      <c r="K27" s="214"/>
    </row>
    <row r="28" spans="1:11" ht="34.799999999999997">
      <c r="A28" s="228" t="s">
        <v>163</v>
      </c>
      <c r="B28" s="214"/>
      <c r="C28" s="219"/>
      <c r="D28" s="217"/>
      <c r="E28" s="224"/>
      <c r="F28" s="217"/>
      <c r="G28" s="221"/>
      <c r="H28" s="217"/>
      <c r="I28" s="221"/>
      <c r="J28" s="217"/>
      <c r="K28" s="217"/>
    </row>
    <row r="29" spans="1:11">
      <c r="A29" s="229"/>
      <c r="B29" s="214"/>
      <c r="C29" s="219"/>
      <c r="D29" s="214"/>
      <c r="E29" s="219"/>
      <c r="F29" s="214"/>
      <c r="G29" s="218"/>
      <c r="H29" s="214"/>
      <c r="I29" s="220"/>
      <c r="J29" s="214"/>
      <c r="K29" s="214"/>
    </row>
    <row r="30" spans="1:11">
      <c r="A30" s="218"/>
      <c r="B30" s="214"/>
      <c r="C30" s="222"/>
      <c r="D30" s="213"/>
      <c r="E30" s="222"/>
      <c r="F30" s="213"/>
      <c r="G30" s="212"/>
      <c r="H30" s="213"/>
      <c r="I30" s="225"/>
      <c r="J30" s="213"/>
      <c r="K30" s="213"/>
    </row>
    <row r="31" spans="1:11">
      <c r="A31" s="218"/>
      <c r="B31" s="214"/>
      <c r="C31" s="219"/>
      <c r="D31" s="226"/>
      <c r="E31" s="223"/>
      <c r="F31" s="226"/>
      <c r="G31" s="227"/>
      <c r="H31" s="226"/>
      <c r="J31" s="226"/>
      <c r="K31" s="226"/>
    </row>
    <row r="32" spans="1:11">
      <c r="A32" s="218"/>
      <c r="B32" s="214"/>
      <c r="C32" s="225"/>
      <c r="D32" s="217"/>
      <c r="E32" s="224"/>
      <c r="F32" s="217"/>
      <c r="G32" s="215"/>
      <c r="H32" s="217"/>
      <c r="I32" s="221"/>
      <c r="J32" s="217"/>
      <c r="K32" s="217"/>
    </row>
    <row r="33" spans="1:11">
      <c r="A33" s="218"/>
      <c r="B33" s="214"/>
      <c r="C33" s="224"/>
      <c r="D33" s="214"/>
      <c r="E33" s="219"/>
      <c r="F33" s="214"/>
      <c r="G33" s="218"/>
      <c r="H33" s="214"/>
      <c r="I33" s="220"/>
      <c r="J33" s="214"/>
      <c r="K33" s="214"/>
    </row>
    <row r="34" spans="1:11">
      <c r="A34" s="218"/>
      <c r="B34" s="214"/>
      <c r="C34" s="219"/>
      <c r="D34" s="214"/>
      <c r="E34" s="219"/>
      <c r="F34" s="214"/>
      <c r="G34" s="218"/>
      <c r="H34" s="214"/>
      <c r="I34" s="220"/>
      <c r="J34" s="214"/>
      <c r="K34" s="214"/>
    </row>
    <row r="35" spans="1:11">
      <c r="A35" s="218"/>
      <c r="B35" s="214"/>
      <c r="D35" s="213"/>
      <c r="E35" s="222"/>
      <c r="F35" s="213"/>
      <c r="G35" s="212"/>
      <c r="H35" s="213"/>
      <c r="I35" s="225"/>
      <c r="J35" s="213"/>
      <c r="K35" s="213"/>
    </row>
    <row r="36" spans="1:11">
      <c r="A36" s="218"/>
      <c r="B36" s="214"/>
      <c r="C36" s="219"/>
      <c r="D36" s="213"/>
      <c r="E36" s="222"/>
      <c r="F36" s="214"/>
      <c r="G36" s="218"/>
      <c r="H36" s="214"/>
      <c r="I36" s="218"/>
      <c r="J36" s="214"/>
      <c r="K36" s="214"/>
    </row>
    <row r="37" spans="1:11">
      <c r="A37" s="218"/>
      <c r="B37" s="214"/>
      <c r="C37" s="219"/>
      <c r="D37" s="213"/>
      <c r="E37" s="222"/>
      <c r="F37" s="213"/>
      <c r="G37" s="212"/>
      <c r="H37" s="226"/>
      <c r="I37" s="227"/>
      <c r="J37" s="226"/>
      <c r="K37" s="226"/>
    </row>
    <row r="38" spans="1:11">
      <c r="A38" s="218"/>
      <c r="B38" s="214"/>
      <c r="C38" s="223"/>
      <c r="D38" s="226"/>
      <c r="E38" s="223"/>
      <c r="F38" s="226"/>
      <c r="G38" s="227"/>
      <c r="H38" s="217"/>
      <c r="I38" s="214"/>
      <c r="J38" s="214"/>
      <c r="K38" s="214"/>
    </row>
    <row r="39" spans="1:11">
      <c r="A39" s="218"/>
      <c r="B39" s="214"/>
      <c r="C39" s="214"/>
      <c r="D39" s="217"/>
      <c r="E39" s="214"/>
      <c r="F39" s="214"/>
      <c r="G39" s="218"/>
      <c r="H39" s="214"/>
      <c r="I39" s="225"/>
      <c r="J39" s="213"/>
      <c r="K39" s="213"/>
    </row>
    <row r="40" spans="1:11">
      <c r="A40" s="218"/>
      <c r="B40" s="214"/>
      <c r="C40" s="214"/>
      <c r="D40" s="214"/>
      <c r="E40" s="213"/>
      <c r="F40" s="213"/>
      <c r="G40" s="212"/>
      <c r="H40" s="226"/>
      <c r="J40" s="226"/>
      <c r="K40" s="226"/>
    </row>
    <row r="41" spans="1:11">
      <c r="A41" s="218"/>
      <c r="B41" s="214"/>
      <c r="C41" s="226"/>
      <c r="D41" s="213"/>
      <c r="F41" s="226"/>
      <c r="G41" s="227"/>
      <c r="H41" s="214"/>
      <c r="I41" s="220"/>
      <c r="J41" s="214"/>
      <c r="K41" s="214"/>
    </row>
    <row r="42" spans="1:11">
      <c r="A42" s="218"/>
      <c r="B42" s="214"/>
      <c r="C42" s="214"/>
      <c r="D42" s="214"/>
      <c r="E42" s="219"/>
      <c r="F42" s="214"/>
      <c r="G42" s="218"/>
      <c r="H42" s="214"/>
      <c r="I42" s="220"/>
      <c r="J42" s="214"/>
      <c r="K42" s="214"/>
    </row>
    <row r="43" spans="1:11">
      <c r="A43" s="212"/>
      <c r="B43" s="214"/>
      <c r="C43" s="217"/>
      <c r="D43" s="224"/>
      <c r="E43" s="226"/>
      <c r="F43" s="226"/>
      <c r="G43" s="218"/>
      <c r="H43" s="214"/>
      <c r="I43" s="220"/>
      <c r="J43" s="214"/>
      <c r="K43" s="214"/>
    </row>
    <row r="44" spans="1:11">
      <c r="A44" s="218"/>
      <c r="B44" s="214"/>
      <c r="C44" s="214"/>
      <c r="D44" s="219"/>
      <c r="E44" s="214"/>
      <c r="F44" s="214"/>
      <c r="G44" s="212"/>
      <c r="H44" s="213"/>
      <c r="I44" s="225"/>
      <c r="J44" s="213"/>
      <c r="K44" s="213"/>
    </row>
    <row r="45" spans="1:11">
      <c r="A45" s="218"/>
      <c r="B45" s="214"/>
      <c r="C45" s="213"/>
      <c r="D45" s="222"/>
      <c r="E45" s="213"/>
      <c r="F45" s="213"/>
      <c r="G45" s="212"/>
      <c r="H45" s="214"/>
      <c r="I45" s="214"/>
      <c r="J45" s="214"/>
      <c r="K45" s="214"/>
    </row>
    <row r="46" spans="1:11">
      <c r="A46" s="215"/>
      <c r="B46" s="217"/>
      <c r="C46" s="217"/>
      <c r="D46" s="224"/>
      <c r="E46" s="217"/>
      <c r="F46" s="217"/>
      <c r="G46" s="215"/>
      <c r="H46" s="217"/>
      <c r="I46" s="221"/>
      <c r="J46" s="217"/>
      <c r="K46" s="217"/>
    </row>
    <row r="47" spans="1:11">
      <c r="A47" s="214"/>
      <c r="B47" s="214"/>
      <c r="C47" s="214"/>
      <c r="D47" s="219"/>
      <c r="E47" s="214"/>
      <c r="F47" s="214"/>
      <c r="G47" s="220"/>
      <c r="H47" s="214"/>
      <c r="I47" s="220"/>
      <c r="J47" s="214"/>
      <c r="K47" s="214"/>
    </row>
    <row r="48" spans="1:11">
      <c r="A48" s="230"/>
      <c r="B48" s="231"/>
      <c r="C48" s="231"/>
      <c r="D48" s="224"/>
      <c r="E48" s="217"/>
      <c r="F48" s="217"/>
      <c r="G48" s="231"/>
      <c r="H48" s="231"/>
      <c r="I48" s="231"/>
      <c r="J48" s="231"/>
      <c r="K48" s="231"/>
    </row>
    <row r="51" spans="8:8">
      <c r="H51" s="232"/>
    </row>
  </sheetData>
  <pageMargins left="0.62992125984252001" right="0.23622047244094499" top="0.47244094488188998" bottom="0.196850393700787" header="0.31496062992126" footer="0.15748031496063"/>
  <pageSetup paperSize="9" scale="71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941C52-F4DC-485D-8B02-6908BF054524}">
  <sheetPr>
    <pageSetUpPr fitToPage="1"/>
  </sheetPr>
  <dimension ref="A1:AA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27" ht="19.2" customHeight="1">
      <c r="A1" s="32" t="s">
        <v>184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27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27" ht="15.6" customHeight="1">
      <c r="A7" s="236" t="s">
        <v>18</v>
      </c>
      <c r="B7" s="237">
        <v>759720</v>
      </c>
      <c r="C7" s="237">
        <v>424166</v>
      </c>
      <c r="D7" s="237">
        <v>4587464</v>
      </c>
      <c r="E7" s="237">
        <v>4046707</v>
      </c>
      <c r="F7" s="238">
        <v>-11.787711031628801</v>
      </c>
      <c r="G7" s="6"/>
    </row>
    <row r="8" spans="1:27" s="33" customFormat="1" ht="15.6" customHeight="1">
      <c r="A8" s="236" t="s">
        <v>11</v>
      </c>
      <c r="B8" s="237">
        <v>64828</v>
      </c>
      <c r="C8" s="237">
        <v>24720</v>
      </c>
      <c r="D8" s="237">
        <v>464322</v>
      </c>
      <c r="E8" s="237">
        <v>352736</v>
      </c>
      <c r="F8" s="238">
        <v>-24.032029496771639</v>
      </c>
      <c r="G8" s="239"/>
    </row>
    <row r="9" spans="1:27" ht="15.6" customHeight="1">
      <c r="A9" s="236" t="s">
        <v>8</v>
      </c>
      <c r="B9" s="237">
        <v>107037</v>
      </c>
      <c r="C9" s="237">
        <v>115709</v>
      </c>
      <c r="D9" s="237">
        <v>464846</v>
      </c>
      <c r="E9" s="237">
        <v>514726</v>
      </c>
      <c r="F9" s="238">
        <v>10.73043545604351</v>
      </c>
      <c r="G9" s="6"/>
    </row>
    <row r="10" spans="1:27" ht="15.6" customHeight="1">
      <c r="A10" s="236" t="s">
        <v>10</v>
      </c>
      <c r="B10" s="237">
        <v>155578</v>
      </c>
      <c r="C10" s="237">
        <v>179078</v>
      </c>
      <c r="D10" s="237">
        <v>1099529</v>
      </c>
      <c r="E10" s="237">
        <v>914987</v>
      </c>
      <c r="F10" s="238">
        <v>-16.78373194340486</v>
      </c>
    </row>
    <row r="11" spans="1:27" ht="15.6" customHeight="1">
      <c r="A11" s="236" t="s">
        <v>9</v>
      </c>
      <c r="B11" s="237">
        <v>1295979</v>
      </c>
      <c r="C11" s="237">
        <v>1314713</v>
      </c>
      <c r="D11" s="237">
        <v>8903341</v>
      </c>
      <c r="E11" s="237">
        <v>8682062</v>
      </c>
      <c r="F11" s="238">
        <v>-2.4853479160238829</v>
      </c>
    </row>
    <row r="12" spans="1:27" ht="15.6" customHeight="1">
      <c r="A12" s="236" t="s">
        <v>6</v>
      </c>
      <c r="B12" s="237">
        <v>111947</v>
      </c>
      <c r="C12" s="237">
        <v>103896</v>
      </c>
      <c r="D12" s="237">
        <v>584823</v>
      </c>
      <c r="E12" s="237">
        <v>495687</v>
      </c>
      <c r="F12" s="238">
        <v>-15.241534618166529</v>
      </c>
    </row>
    <row r="13" spans="1:27" ht="15.6" customHeight="1">
      <c r="A13" s="236" t="s">
        <v>175</v>
      </c>
      <c r="B13" s="237">
        <v>70360</v>
      </c>
      <c r="C13" s="237">
        <v>49302</v>
      </c>
      <c r="D13" s="237">
        <v>279951</v>
      </c>
      <c r="E13" s="237">
        <v>168085</v>
      </c>
      <c r="F13" s="238">
        <v>-39.959135705891391</v>
      </c>
    </row>
    <row r="14" spans="1:27" ht="15.6" customHeight="1">
      <c r="A14" s="236" t="s">
        <v>148</v>
      </c>
      <c r="B14" s="237">
        <v>1559576</v>
      </c>
      <c r="C14" s="237">
        <v>1507755</v>
      </c>
      <c r="D14" s="237">
        <v>8497857</v>
      </c>
      <c r="E14" s="237">
        <v>9053728</v>
      </c>
      <c r="F14" s="238">
        <v>6.5413080027117436</v>
      </c>
    </row>
    <row r="15" spans="1:27" ht="15.6" customHeight="1">
      <c r="A15" s="236" t="s">
        <v>145</v>
      </c>
      <c r="B15" s="237">
        <v>1911673</v>
      </c>
      <c r="C15" s="237">
        <v>1341238</v>
      </c>
      <c r="D15" s="237">
        <v>11883475</v>
      </c>
      <c r="E15" s="237">
        <v>10080316</v>
      </c>
      <c r="F15" s="238">
        <v>-15.173667635098329</v>
      </c>
    </row>
    <row r="16" spans="1:27" ht="15.6" customHeight="1">
      <c r="A16" s="236" t="s">
        <v>144</v>
      </c>
      <c r="B16" s="237">
        <v>1799458</v>
      </c>
      <c r="C16" s="237">
        <v>1500694</v>
      </c>
      <c r="D16" s="237">
        <v>12434627</v>
      </c>
      <c r="E16" s="237">
        <v>11576987</v>
      </c>
      <c r="F16" s="238">
        <v>-6.8971912064591834</v>
      </c>
      <c r="G16" s="1"/>
    </row>
    <row r="17" spans="1:7" ht="15.6" customHeight="1">
      <c r="A17" s="236" t="s">
        <v>150</v>
      </c>
      <c r="B17" s="237">
        <v>1108689</v>
      </c>
      <c r="C17" s="237">
        <v>1316358</v>
      </c>
      <c r="D17" s="237">
        <v>6171683</v>
      </c>
      <c r="E17" s="237">
        <v>6585626</v>
      </c>
      <c r="F17" s="238">
        <v>6.7071332082350921</v>
      </c>
      <c r="G17" s="2"/>
    </row>
    <row r="18" spans="1:7" ht="15.6" customHeight="1">
      <c r="A18" s="236" t="s">
        <v>147</v>
      </c>
      <c r="B18" s="237">
        <v>34984</v>
      </c>
      <c r="C18" s="237">
        <v>18177</v>
      </c>
      <c r="D18" s="237">
        <v>176429</v>
      </c>
      <c r="E18" s="237">
        <v>207272</v>
      </c>
      <c r="F18" s="238">
        <v>17.481819882218911</v>
      </c>
    </row>
    <row r="19" spans="1:7" ht="15.6" customHeight="1">
      <c r="A19" s="236" t="s">
        <v>143</v>
      </c>
      <c r="B19" s="237">
        <v>399049</v>
      </c>
      <c r="C19" s="237">
        <v>472945</v>
      </c>
      <c r="D19" s="237">
        <v>2343431</v>
      </c>
      <c r="E19" s="237">
        <v>2352685</v>
      </c>
      <c r="F19" s="238">
        <v>0.39489108064201162</v>
      </c>
    </row>
    <row r="20" spans="1:7" ht="15.6" customHeight="1">
      <c r="A20" s="236" t="s">
        <v>142</v>
      </c>
      <c r="B20" s="237">
        <v>777958</v>
      </c>
      <c r="C20" s="237">
        <v>984459</v>
      </c>
      <c r="D20" s="237">
        <v>4844839</v>
      </c>
      <c r="E20" s="237">
        <v>5994911</v>
      </c>
      <c r="F20" s="238">
        <v>23.738085001379819</v>
      </c>
    </row>
    <row r="21" spans="1:7" ht="15.6" customHeight="1">
      <c r="A21" s="236" t="s">
        <v>149</v>
      </c>
      <c r="B21" s="237">
        <v>1283944</v>
      </c>
      <c r="C21" s="237">
        <v>1155934</v>
      </c>
      <c r="D21" s="237">
        <v>8462419</v>
      </c>
      <c r="E21" s="237">
        <v>7415219</v>
      </c>
      <c r="F21" s="238">
        <v>-12.374712242445099</v>
      </c>
    </row>
    <row r="22" spans="1:7" ht="15.6" customHeight="1">
      <c r="A22" s="236" t="s">
        <v>146</v>
      </c>
      <c r="B22" s="237">
        <v>186757</v>
      </c>
      <c r="C22" s="237">
        <v>155781</v>
      </c>
      <c r="D22" s="237">
        <v>1072506</v>
      </c>
      <c r="E22" s="237">
        <v>970991</v>
      </c>
      <c r="F22" s="238">
        <v>-9.4652151130156881</v>
      </c>
    </row>
    <row r="23" spans="1:7" ht="15.6" customHeight="1">
      <c r="A23" s="236" t="s">
        <v>165</v>
      </c>
      <c r="B23" s="237">
        <v>72650</v>
      </c>
      <c r="C23" s="237">
        <v>70553</v>
      </c>
      <c r="D23" s="237">
        <v>629091</v>
      </c>
      <c r="E23" s="237">
        <v>430170</v>
      </c>
      <c r="F23" s="238">
        <v>-31.62038560399052</v>
      </c>
    </row>
    <row r="24" spans="1:7" ht="15.6" customHeight="1">
      <c r="A24" s="236" t="s">
        <v>141</v>
      </c>
      <c r="B24" s="237">
        <v>93957</v>
      </c>
      <c r="C24" s="237">
        <v>125425</v>
      </c>
      <c r="D24" s="237">
        <v>810893</v>
      </c>
      <c r="E24" s="237">
        <v>795706</v>
      </c>
      <c r="F24" s="238">
        <v>-1.87287348639093</v>
      </c>
    </row>
    <row r="25" spans="1:7" ht="15.6" customHeight="1">
      <c r="A25" s="236" t="s">
        <v>140</v>
      </c>
      <c r="B25" s="237">
        <v>1</v>
      </c>
      <c r="C25" s="237">
        <v>0</v>
      </c>
      <c r="D25" s="237">
        <v>13</v>
      </c>
      <c r="E25" s="237">
        <v>92</v>
      </c>
      <c r="F25" s="238">
        <v>607.69230769230774</v>
      </c>
    </row>
    <row r="26" spans="1:7" ht="15.6" customHeight="1">
      <c r="A26" s="236" t="s">
        <v>152</v>
      </c>
      <c r="B26" s="237">
        <v>105318</v>
      </c>
      <c r="C26" s="237">
        <v>107044</v>
      </c>
      <c r="D26" s="237">
        <v>711931</v>
      </c>
      <c r="E26" s="237">
        <v>667020</v>
      </c>
      <c r="F26" s="238">
        <v>-6.3083360606575667</v>
      </c>
    </row>
    <row r="27" spans="1:7" ht="15.6" customHeight="1">
      <c r="A27" s="236" t="s">
        <v>173</v>
      </c>
      <c r="B27" s="237">
        <v>189279</v>
      </c>
      <c r="C27" s="237">
        <v>189414</v>
      </c>
      <c r="D27" s="237">
        <v>1058645</v>
      </c>
      <c r="E27" s="237">
        <v>1129131</v>
      </c>
      <c r="F27" s="238">
        <v>6.6581337464400292</v>
      </c>
    </row>
    <row r="28" spans="1:7" ht="15.6" customHeight="1">
      <c r="A28" s="236" t="s">
        <v>177</v>
      </c>
      <c r="B28" s="237">
        <v>76733</v>
      </c>
      <c r="C28" s="237">
        <v>85218</v>
      </c>
      <c r="D28" s="237">
        <v>452188</v>
      </c>
      <c r="E28" s="237">
        <v>613159</v>
      </c>
      <c r="F28" s="238">
        <v>35.598246746928282</v>
      </c>
    </row>
    <row r="29" spans="1:7" ht="15.6" customHeight="1">
      <c r="A29" s="236" t="s">
        <v>178</v>
      </c>
      <c r="B29" s="237">
        <v>202219</v>
      </c>
      <c r="C29" s="237">
        <v>246349</v>
      </c>
      <c r="D29" s="237">
        <v>1611324</v>
      </c>
      <c r="E29" s="237">
        <v>1380105</v>
      </c>
      <c r="F29" s="238">
        <v>-14.349628007774969</v>
      </c>
    </row>
    <row r="30" spans="1:7" ht="15.6" customHeight="1">
      <c r="A30" s="236" t="s">
        <v>179</v>
      </c>
      <c r="B30" s="237">
        <v>154219</v>
      </c>
      <c r="C30" s="237">
        <v>120591</v>
      </c>
      <c r="D30" s="237">
        <v>1088528</v>
      </c>
      <c r="E30" s="237">
        <v>1022605</v>
      </c>
      <c r="F30" s="238">
        <v>-6.0561602457630812</v>
      </c>
    </row>
    <row r="31" spans="1:7" ht="15.6" customHeight="1">
      <c r="A31" s="236" t="s">
        <v>180</v>
      </c>
      <c r="B31" s="237">
        <v>1794910</v>
      </c>
      <c r="C31" s="237">
        <v>1565644</v>
      </c>
      <c r="D31" s="237">
        <v>11778760</v>
      </c>
      <c r="E31" s="237">
        <v>10176505</v>
      </c>
      <c r="F31" s="238">
        <v>-13.602917454808489</v>
      </c>
    </row>
    <row r="32" spans="1:7" ht="15.6" customHeight="1">
      <c r="A32" s="236" t="s">
        <v>181</v>
      </c>
      <c r="B32" s="237">
        <v>1445013</v>
      </c>
      <c r="C32" s="237">
        <v>1410033</v>
      </c>
      <c r="D32" s="237">
        <v>8171854</v>
      </c>
      <c r="E32" s="237">
        <v>8584342</v>
      </c>
      <c r="F32" s="238">
        <v>5.0476672735464936</v>
      </c>
    </row>
    <row r="33" spans="1:6" ht="15.6" customHeight="1">
      <c r="A33" s="236" t="s">
        <v>182</v>
      </c>
      <c r="B33" s="237">
        <v>177202</v>
      </c>
      <c r="C33" s="237">
        <v>192061</v>
      </c>
      <c r="D33" s="237">
        <v>885076</v>
      </c>
      <c r="E33" s="237">
        <v>936669</v>
      </c>
      <c r="F33" s="238">
        <v>5.8292169260040936</v>
      </c>
    </row>
    <row r="34" spans="1:6" ht="15.6" customHeight="1">
      <c r="A34" s="236" t="s">
        <v>183</v>
      </c>
      <c r="B34" s="237">
        <v>56573</v>
      </c>
      <c r="C34" s="237">
        <v>92733</v>
      </c>
      <c r="D34" s="237">
        <v>384822</v>
      </c>
      <c r="E34" s="237">
        <v>416315</v>
      </c>
      <c r="F34" s="238">
        <v>8.1837836714117174</v>
      </c>
    </row>
    <row r="35" spans="1:6" ht="15.6" customHeight="1">
      <c r="A35" s="240" t="s">
        <v>153</v>
      </c>
      <c r="B35" s="241">
        <f>SUM(B7:B34)</f>
        <v>15995611</v>
      </c>
      <c r="C35" s="241">
        <f>SUM(C7:C34)</f>
        <v>14869990</v>
      </c>
      <c r="D35" s="241">
        <f>SUM(D7:D34)</f>
        <v>99854667</v>
      </c>
      <c r="E35" s="241">
        <f>SUM(E7:E34)</f>
        <v>95564544</v>
      </c>
      <c r="F35" s="242">
        <f>E35*100/D35-100</f>
        <v>-4.2963670391089437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15" priority="2">
      <formula>MOD(ROW(),2)=0</formula>
    </cfRule>
  </conditionalFormatting>
  <conditionalFormatting sqref="F7:F35">
    <cfRule type="expression" dxfId="1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B97639-9EA2-48E8-B4EB-89C11820ECE7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188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464618</v>
      </c>
      <c r="C7" s="237">
        <v>310553</v>
      </c>
      <c r="D7" s="237">
        <v>2904636</v>
      </c>
      <c r="E7" s="237">
        <v>2723120</v>
      </c>
      <c r="F7" s="238">
        <v>-6.2491823416083747</v>
      </c>
      <c r="G7" s="6"/>
    </row>
    <row r="8" spans="1:14" s="33" customFormat="1" ht="15.6" customHeight="1">
      <c r="A8" s="236" t="s">
        <v>11</v>
      </c>
      <c r="B8" s="237">
        <v>0</v>
      </c>
      <c r="C8" s="237">
        <v>0</v>
      </c>
      <c r="D8" s="237">
        <v>5201</v>
      </c>
      <c r="E8" s="237">
        <v>2000</v>
      </c>
      <c r="F8" s="238">
        <v>-61.545856566044989</v>
      </c>
    </row>
    <row r="9" spans="1:14" ht="15.6" customHeight="1">
      <c r="A9" s="236" t="s">
        <v>8</v>
      </c>
      <c r="B9" s="237">
        <v>5950</v>
      </c>
      <c r="C9" s="237">
        <v>6000</v>
      </c>
      <c r="D9" s="237">
        <v>38871</v>
      </c>
      <c r="E9" s="237">
        <v>23432</v>
      </c>
      <c r="F9" s="238">
        <v>-39.718556250160788</v>
      </c>
      <c r="G9" s="6"/>
    </row>
    <row r="10" spans="1:14" ht="15.6" customHeight="1">
      <c r="A10" s="236" t="s">
        <v>10</v>
      </c>
      <c r="B10" s="237">
        <v>15136</v>
      </c>
      <c r="C10" s="237">
        <v>27788</v>
      </c>
      <c r="D10" s="237">
        <v>124332</v>
      </c>
      <c r="E10" s="237">
        <v>143633</v>
      </c>
      <c r="F10" s="238">
        <v>15.523758967924589</v>
      </c>
    </row>
    <row r="11" spans="1:14" ht="15.6" customHeight="1">
      <c r="A11" s="236" t="s">
        <v>9</v>
      </c>
      <c r="B11" s="237">
        <v>909451</v>
      </c>
      <c r="C11" s="237">
        <v>838862</v>
      </c>
      <c r="D11" s="237">
        <v>6016769</v>
      </c>
      <c r="E11" s="237">
        <v>5603848</v>
      </c>
      <c r="F11" s="238">
        <v>-6.8628361833402636</v>
      </c>
    </row>
    <row r="12" spans="1:14" ht="15.6" customHeight="1">
      <c r="A12" s="236" t="s">
        <v>6</v>
      </c>
      <c r="B12" s="237">
        <v>7025</v>
      </c>
      <c r="C12" s="237">
        <v>0</v>
      </c>
      <c r="D12" s="237">
        <v>25529</v>
      </c>
      <c r="E12" s="237">
        <v>28076</v>
      </c>
      <c r="F12" s="238">
        <v>9.9768890281640523</v>
      </c>
    </row>
    <row r="13" spans="1:14" ht="15.6" customHeight="1">
      <c r="A13" s="236" t="s">
        <v>175</v>
      </c>
      <c r="B13" s="237">
        <v>61208</v>
      </c>
      <c r="C13" s="237">
        <v>35325</v>
      </c>
      <c r="D13" s="237">
        <v>221128</v>
      </c>
      <c r="E13" s="237">
        <v>117665</v>
      </c>
      <c r="F13" s="238">
        <v>-46.788737744654682</v>
      </c>
    </row>
    <row r="14" spans="1:14" ht="15.6" customHeight="1">
      <c r="A14" s="236" t="s">
        <v>148</v>
      </c>
      <c r="B14" s="237">
        <v>465021</v>
      </c>
      <c r="C14" s="237">
        <v>581979</v>
      </c>
      <c r="D14" s="237">
        <v>3053864</v>
      </c>
      <c r="E14" s="237">
        <v>3694152</v>
      </c>
      <c r="F14" s="238">
        <v>20.96648704722935</v>
      </c>
    </row>
    <row r="15" spans="1:14" ht="15.6" customHeight="1">
      <c r="A15" s="236" t="s">
        <v>145</v>
      </c>
      <c r="B15" s="237">
        <v>1408602</v>
      </c>
      <c r="C15" s="237">
        <v>768654</v>
      </c>
      <c r="D15" s="237">
        <v>8875026</v>
      </c>
      <c r="E15" s="237">
        <v>7082365</v>
      </c>
      <c r="F15" s="238">
        <v>-20.198938008744989</v>
      </c>
    </row>
    <row r="16" spans="1:14" ht="15.6" customHeight="1">
      <c r="A16" s="236" t="s">
        <v>144</v>
      </c>
      <c r="B16" s="237">
        <v>1360130</v>
      </c>
      <c r="C16" s="237">
        <v>1339773</v>
      </c>
      <c r="D16" s="237">
        <v>9545598</v>
      </c>
      <c r="E16" s="237">
        <v>9280383</v>
      </c>
      <c r="F16" s="238">
        <v>-2.7784011017434409</v>
      </c>
      <c r="G16" s="1"/>
    </row>
    <row r="17" spans="1:7" ht="15.6" customHeight="1">
      <c r="A17" s="236" t="s">
        <v>150</v>
      </c>
      <c r="B17" s="237">
        <v>489302</v>
      </c>
      <c r="C17" s="237">
        <v>544490</v>
      </c>
      <c r="D17" s="237">
        <v>3002963</v>
      </c>
      <c r="E17" s="237">
        <v>3205479</v>
      </c>
      <c r="F17" s="238">
        <v>6.7438726351273743</v>
      </c>
      <c r="G17" s="2"/>
    </row>
    <row r="18" spans="1:7" ht="15.6" customHeight="1">
      <c r="A18" s="236" t="s">
        <v>147</v>
      </c>
      <c r="B18" s="237">
        <v>34933</v>
      </c>
      <c r="C18" s="237">
        <v>17986</v>
      </c>
      <c r="D18" s="237">
        <v>175125</v>
      </c>
      <c r="E18" s="237">
        <v>206412</v>
      </c>
      <c r="F18" s="238">
        <v>17.865524625267671</v>
      </c>
    </row>
    <row r="19" spans="1:7" ht="15.6" customHeight="1">
      <c r="A19" s="236" t="s">
        <v>143</v>
      </c>
      <c r="B19" s="237">
        <v>185682</v>
      </c>
      <c r="C19" s="237">
        <v>236360</v>
      </c>
      <c r="D19" s="237">
        <v>1096005</v>
      </c>
      <c r="E19" s="237">
        <v>1172485</v>
      </c>
      <c r="F19" s="238">
        <v>6.9780703555184553</v>
      </c>
    </row>
    <row r="20" spans="1:7" ht="15.6" customHeight="1">
      <c r="A20" s="236" t="s">
        <v>142</v>
      </c>
      <c r="B20" s="237">
        <v>125569</v>
      </c>
      <c r="C20" s="237">
        <v>68374</v>
      </c>
      <c r="D20" s="237">
        <v>643543</v>
      </c>
      <c r="E20" s="237">
        <v>537540</v>
      </c>
      <c r="F20" s="238">
        <v>-16.471781994365571</v>
      </c>
    </row>
    <row r="21" spans="1:7" ht="15.6" customHeight="1">
      <c r="A21" s="236" t="s">
        <v>149</v>
      </c>
      <c r="B21" s="237">
        <v>1010248</v>
      </c>
      <c r="C21" s="237">
        <v>842384</v>
      </c>
      <c r="D21" s="237">
        <v>6812249</v>
      </c>
      <c r="E21" s="237">
        <v>5896394</v>
      </c>
      <c r="F21" s="238">
        <v>-13.444238459281211</v>
      </c>
    </row>
    <row r="22" spans="1:7" ht="15.6" customHeight="1">
      <c r="A22" s="236" t="s">
        <v>146</v>
      </c>
      <c r="B22" s="237">
        <v>106312</v>
      </c>
      <c r="C22" s="237">
        <v>91682</v>
      </c>
      <c r="D22" s="237">
        <v>738804</v>
      </c>
      <c r="E22" s="237">
        <v>582787</v>
      </c>
      <c r="F22" s="238">
        <v>-21.117508838609421</v>
      </c>
    </row>
    <row r="23" spans="1:7" ht="15.6" customHeight="1">
      <c r="A23" s="236" t="s">
        <v>165</v>
      </c>
      <c r="B23" s="237">
        <v>14996</v>
      </c>
      <c r="C23" s="237">
        <v>1450</v>
      </c>
      <c r="D23" s="237">
        <v>40205</v>
      </c>
      <c r="E23" s="237">
        <v>14109</v>
      </c>
      <c r="F23" s="238">
        <v>-64.907349832110441</v>
      </c>
    </row>
    <row r="24" spans="1:7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82557</v>
      </c>
      <c r="C26" s="237">
        <v>74810</v>
      </c>
      <c r="D26" s="237">
        <v>496411</v>
      </c>
      <c r="E26" s="237">
        <v>408133</v>
      </c>
      <c r="F26" s="238">
        <v>-17.783248155258448</v>
      </c>
    </row>
    <row r="27" spans="1:7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7" ht="15.6" customHeight="1">
      <c r="A28" s="236" t="s">
        <v>177</v>
      </c>
      <c r="B28" s="237">
        <v>39995</v>
      </c>
      <c r="C28" s="237">
        <v>25008</v>
      </c>
      <c r="D28" s="237">
        <v>224673</v>
      </c>
      <c r="E28" s="237">
        <v>258127</v>
      </c>
      <c r="F28" s="238">
        <v>14.89008470087639</v>
      </c>
    </row>
    <row r="29" spans="1:7" ht="15.6" customHeight="1">
      <c r="A29" s="236" t="s">
        <v>178</v>
      </c>
      <c r="B29" s="237">
        <v>13001</v>
      </c>
      <c r="C29" s="237">
        <v>16517</v>
      </c>
      <c r="D29" s="237">
        <v>79411</v>
      </c>
      <c r="E29" s="237">
        <v>76450</v>
      </c>
      <c r="F29" s="238">
        <v>-3.728702572691446</v>
      </c>
    </row>
    <row r="30" spans="1:7" ht="15.6" customHeight="1">
      <c r="A30" s="236" t="s">
        <v>179</v>
      </c>
      <c r="B30" s="237">
        <v>45922</v>
      </c>
      <c r="C30" s="237">
        <v>28049</v>
      </c>
      <c r="D30" s="237">
        <v>303109</v>
      </c>
      <c r="E30" s="237">
        <v>206400</v>
      </c>
      <c r="F30" s="238">
        <v>-31.905684093840829</v>
      </c>
    </row>
    <row r="31" spans="1:7" ht="15.6" customHeight="1">
      <c r="A31" s="236" t="s">
        <v>180</v>
      </c>
      <c r="B31" s="237">
        <v>1060435</v>
      </c>
      <c r="C31" s="237">
        <v>1018956</v>
      </c>
      <c r="D31" s="237">
        <v>7110969</v>
      </c>
      <c r="E31" s="237">
        <v>6643742</v>
      </c>
      <c r="F31" s="238">
        <v>-6.5705109950556686</v>
      </c>
    </row>
    <row r="32" spans="1:7" ht="15.6" customHeight="1">
      <c r="A32" s="236" t="s">
        <v>181</v>
      </c>
      <c r="B32" s="237">
        <v>153816</v>
      </c>
      <c r="C32" s="237">
        <v>251455</v>
      </c>
      <c r="D32" s="237">
        <v>1159786</v>
      </c>
      <c r="E32" s="237">
        <v>1489705</v>
      </c>
      <c r="F32" s="238">
        <v>28.446540999805141</v>
      </c>
    </row>
    <row r="33" spans="1:6" ht="15.6" customHeight="1">
      <c r="A33" s="236" t="s">
        <v>182</v>
      </c>
      <c r="B33" s="237">
        <v>0</v>
      </c>
      <c r="C33" s="237">
        <v>4197</v>
      </c>
      <c r="D33" s="237">
        <v>15000</v>
      </c>
      <c r="E33" s="237">
        <v>10632</v>
      </c>
      <c r="F33" s="238">
        <v>-29.120000000000012</v>
      </c>
    </row>
    <row r="34" spans="1:6" ht="15.6" customHeight="1">
      <c r="A34" s="236" t="s">
        <v>183</v>
      </c>
      <c r="B34" s="237">
        <v>10848</v>
      </c>
      <c r="C34" s="237">
        <v>42285</v>
      </c>
      <c r="D34" s="237">
        <v>136278</v>
      </c>
      <c r="E34" s="237">
        <v>181923</v>
      </c>
      <c r="F34" s="238">
        <v>33.494034253511217</v>
      </c>
    </row>
    <row r="35" spans="1:6" ht="15.6" customHeight="1">
      <c r="A35" s="240" t="s">
        <v>153</v>
      </c>
      <c r="B35" s="241">
        <f>SUM(B7:B34)</f>
        <v>8070757</v>
      </c>
      <c r="C35" s="241">
        <f>SUM(C7:C34)</f>
        <v>7172937</v>
      </c>
      <c r="D35" s="241">
        <f>SUM(D7:D34)</f>
        <v>52845485</v>
      </c>
      <c r="E35" s="241">
        <f>SUM(E7:E34)</f>
        <v>49588992</v>
      </c>
      <c r="F35" s="242">
        <f>E35*100/D35-100</f>
        <v>-6.1622918211461268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13" priority="2">
      <formula>MOD(ROW(),2)=0</formula>
    </cfRule>
  </conditionalFormatting>
  <conditionalFormatting sqref="F7:F35">
    <cfRule type="expression" dxfId="1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A4758B-7151-4C46-934F-ED012D34F176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189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271443</v>
      </c>
      <c r="C7" s="237">
        <v>87163</v>
      </c>
      <c r="D7" s="237">
        <v>1491535</v>
      </c>
      <c r="E7" s="237">
        <v>1184570</v>
      </c>
      <c r="F7" s="238">
        <v>-20.580475818535941</v>
      </c>
      <c r="G7" s="6"/>
    </row>
    <row r="8" spans="1:14" ht="15.6" customHeight="1">
      <c r="A8" s="236" t="s">
        <v>11</v>
      </c>
      <c r="B8" s="237">
        <v>56794</v>
      </c>
      <c r="C8" s="237">
        <v>12834</v>
      </c>
      <c r="D8" s="237">
        <v>402558</v>
      </c>
      <c r="E8" s="237">
        <v>250625</v>
      </c>
      <c r="F8" s="238">
        <v>-37.741890609551923</v>
      </c>
    </row>
    <row r="9" spans="1:14" ht="15.6" customHeight="1">
      <c r="A9" s="236" t="s">
        <v>8</v>
      </c>
      <c r="B9" s="237">
        <v>39112</v>
      </c>
      <c r="C9" s="237">
        <v>36810</v>
      </c>
      <c r="D9" s="237">
        <v>134440</v>
      </c>
      <c r="E9" s="237">
        <v>139399</v>
      </c>
      <c r="F9" s="238">
        <v>3.6886343350193438</v>
      </c>
    </row>
    <row r="10" spans="1:14" ht="15.6" customHeight="1">
      <c r="A10" s="236" t="s">
        <v>10</v>
      </c>
      <c r="B10" s="237">
        <v>116680</v>
      </c>
      <c r="C10" s="237">
        <v>128817</v>
      </c>
      <c r="D10" s="237">
        <v>782675</v>
      </c>
      <c r="E10" s="237">
        <v>715030</v>
      </c>
      <c r="F10" s="238">
        <v>-8.642795540933335</v>
      </c>
    </row>
    <row r="11" spans="1:14" ht="15.6" customHeight="1">
      <c r="A11" s="236" t="s">
        <v>9</v>
      </c>
      <c r="B11" s="237">
        <v>2100</v>
      </c>
      <c r="C11" s="237">
        <v>10170</v>
      </c>
      <c r="D11" s="237">
        <v>44724</v>
      </c>
      <c r="E11" s="237">
        <v>101217</v>
      </c>
      <c r="F11" s="238">
        <v>126.3147303461229</v>
      </c>
    </row>
    <row r="12" spans="1:14" ht="15.6" customHeight="1">
      <c r="A12" s="236" t="s">
        <v>6</v>
      </c>
      <c r="B12" s="237">
        <v>102391</v>
      </c>
      <c r="C12" s="237">
        <v>93250</v>
      </c>
      <c r="D12" s="237">
        <v>537756</v>
      </c>
      <c r="E12" s="237">
        <v>429744</v>
      </c>
      <c r="F12" s="238">
        <v>-20.085689420480659</v>
      </c>
    </row>
    <row r="13" spans="1:14" ht="15.6" customHeight="1">
      <c r="A13" s="236" t="s">
        <v>175</v>
      </c>
      <c r="B13" s="237">
        <v>4900</v>
      </c>
      <c r="C13" s="237">
        <v>11604</v>
      </c>
      <c r="D13" s="237">
        <v>47656</v>
      </c>
      <c r="E13" s="237">
        <v>42744</v>
      </c>
      <c r="F13" s="238">
        <v>-10.307201611549431</v>
      </c>
    </row>
    <row r="14" spans="1:14" ht="15.6" customHeight="1">
      <c r="A14" s="236" t="s">
        <v>148</v>
      </c>
      <c r="B14" s="237">
        <v>361291</v>
      </c>
      <c r="C14" s="237">
        <v>194600</v>
      </c>
      <c r="D14" s="237">
        <v>1422742</v>
      </c>
      <c r="E14" s="237">
        <v>1128247</v>
      </c>
      <c r="F14" s="238">
        <v>-20.699114807885049</v>
      </c>
    </row>
    <row r="15" spans="1:14" ht="15.6" customHeight="1">
      <c r="A15" s="236" t="s">
        <v>145</v>
      </c>
      <c r="B15" s="237">
        <v>124930</v>
      </c>
      <c r="C15" s="237">
        <v>170871</v>
      </c>
      <c r="D15" s="237">
        <v>1021931</v>
      </c>
      <c r="E15" s="237">
        <v>1045471</v>
      </c>
      <c r="F15" s="238">
        <v>2.3034823290417852</v>
      </c>
    </row>
    <row r="16" spans="1:14" ht="15.6" customHeight="1">
      <c r="A16" s="236" t="s">
        <v>144</v>
      </c>
      <c r="B16" s="237">
        <v>410156</v>
      </c>
      <c r="C16" s="237">
        <v>137835</v>
      </c>
      <c r="D16" s="237">
        <v>2647098</v>
      </c>
      <c r="E16" s="237">
        <v>2062905</v>
      </c>
      <c r="F16" s="238">
        <v>-22.06918670937003</v>
      </c>
      <c r="G16" s="1"/>
    </row>
    <row r="17" spans="1:7" ht="15.6" customHeight="1">
      <c r="A17" s="236" t="s">
        <v>150</v>
      </c>
      <c r="B17" s="237">
        <v>602855</v>
      </c>
      <c r="C17" s="237">
        <v>762354</v>
      </c>
      <c r="D17" s="237">
        <v>3074860</v>
      </c>
      <c r="E17" s="237">
        <v>3326874</v>
      </c>
      <c r="F17" s="238">
        <v>8.1959503847329671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204473</v>
      </c>
      <c r="C19" s="237">
        <v>222375</v>
      </c>
      <c r="D19" s="237">
        <v>1197552</v>
      </c>
      <c r="E19" s="237">
        <v>1129496</v>
      </c>
      <c r="F19" s="238">
        <v>-5.6829265034002674</v>
      </c>
    </row>
    <row r="20" spans="1:7" ht="15.6" customHeight="1">
      <c r="A20" s="236" t="s">
        <v>142</v>
      </c>
      <c r="B20" s="237">
        <v>591048</v>
      </c>
      <c r="C20" s="237">
        <v>858539</v>
      </c>
      <c r="D20" s="237">
        <v>3774225</v>
      </c>
      <c r="E20" s="237">
        <v>5142329</v>
      </c>
      <c r="F20" s="238">
        <v>36.248607329981638</v>
      </c>
    </row>
    <row r="21" spans="1:7" ht="15.6" customHeight="1">
      <c r="A21" s="236" t="s">
        <v>149</v>
      </c>
      <c r="B21" s="237">
        <v>242855</v>
      </c>
      <c r="C21" s="237">
        <v>307962</v>
      </c>
      <c r="D21" s="237">
        <v>1529795</v>
      </c>
      <c r="E21" s="237">
        <v>1471425</v>
      </c>
      <c r="F21" s="238">
        <v>-3.815543912746477</v>
      </c>
    </row>
    <row r="22" spans="1:7" ht="15.6" customHeight="1">
      <c r="A22" s="236" t="s">
        <v>146</v>
      </c>
      <c r="B22" s="237">
        <v>49028</v>
      </c>
      <c r="C22" s="237">
        <v>29937</v>
      </c>
      <c r="D22" s="237">
        <v>126710</v>
      </c>
      <c r="E22" s="237">
        <v>170320</v>
      </c>
      <c r="F22" s="238">
        <v>34.417173072369991</v>
      </c>
    </row>
    <row r="23" spans="1:7" ht="15.6" customHeight="1">
      <c r="A23" s="236" t="s">
        <v>165</v>
      </c>
      <c r="B23" s="237">
        <v>39232</v>
      </c>
      <c r="C23" s="237">
        <v>49919</v>
      </c>
      <c r="D23" s="237">
        <v>484762</v>
      </c>
      <c r="E23" s="237">
        <v>322329</v>
      </c>
      <c r="F23" s="238">
        <v>-33.507783200828442</v>
      </c>
    </row>
    <row r="24" spans="1:7" ht="15.6" customHeight="1">
      <c r="A24" s="236" t="s">
        <v>141</v>
      </c>
      <c r="B24" s="237">
        <v>57611</v>
      </c>
      <c r="C24" s="237">
        <v>85193</v>
      </c>
      <c r="D24" s="237">
        <v>627355</v>
      </c>
      <c r="E24" s="237">
        <v>569721</v>
      </c>
      <c r="F24" s="238">
        <v>-9.1868240469909352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92</v>
      </c>
      <c r="F25" s="238"/>
    </row>
    <row r="26" spans="1:7" ht="15.6" customHeight="1">
      <c r="A26" s="236" t="s">
        <v>152</v>
      </c>
      <c r="B26" s="237">
        <v>9765</v>
      </c>
      <c r="C26" s="237">
        <v>6360</v>
      </c>
      <c r="D26" s="237">
        <v>70984</v>
      </c>
      <c r="E26" s="237">
        <v>80390</v>
      </c>
      <c r="F26" s="238">
        <v>13.25087343626733</v>
      </c>
    </row>
    <row r="27" spans="1:7" ht="15.6" customHeight="1">
      <c r="A27" s="236" t="s">
        <v>173</v>
      </c>
      <c r="B27" s="237">
        <v>76679</v>
      </c>
      <c r="C27" s="237">
        <v>72021</v>
      </c>
      <c r="D27" s="237">
        <v>358111</v>
      </c>
      <c r="E27" s="237">
        <v>449096</v>
      </c>
      <c r="F27" s="238">
        <v>25.406926902552559</v>
      </c>
    </row>
    <row r="28" spans="1:7" ht="15.6" customHeight="1">
      <c r="A28" s="236" t="s">
        <v>177</v>
      </c>
      <c r="B28" s="237">
        <v>15532</v>
      </c>
      <c r="C28" s="237">
        <v>8957</v>
      </c>
      <c r="D28" s="237">
        <v>65878</v>
      </c>
      <c r="E28" s="237">
        <v>76476</v>
      </c>
      <c r="F28" s="238">
        <v>16.087312911745951</v>
      </c>
    </row>
    <row r="29" spans="1:7" ht="15.6" customHeight="1">
      <c r="A29" s="236" t="s">
        <v>178</v>
      </c>
      <c r="B29" s="237">
        <v>121742</v>
      </c>
      <c r="C29" s="237">
        <v>158429</v>
      </c>
      <c r="D29" s="237">
        <v>1114214</v>
      </c>
      <c r="E29" s="237">
        <v>857155</v>
      </c>
      <c r="F29" s="238">
        <v>-23.070882254216869</v>
      </c>
    </row>
    <row r="30" spans="1:7" ht="15.6" customHeight="1">
      <c r="A30" s="236" t="s">
        <v>179</v>
      </c>
      <c r="B30" s="237">
        <v>100471</v>
      </c>
      <c r="C30" s="237">
        <v>77601</v>
      </c>
      <c r="D30" s="237">
        <v>671735</v>
      </c>
      <c r="E30" s="237">
        <v>732382</v>
      </c>
      <c r="F30" s="238">
        <v>9.0284115015593898</v>
      </c>
    </row>
    <row r="31" spans="1:7" ht="15.6" customHeight="1">
      <c r="A31" s="236" t="s">
        <v>180</v>
      </c>
      <c r="B31" s="237">
        <v>674200</v>
      </c>
      <c r="C31" s="237">
        <v>412698</v>
      </c>
      <c r="D31" s="237">
        <v>4147178</v>
      </c>
      <c r="E31" s="237">
        <v>2958835</v>
      </c>
      <c r="F31" s="238">
        <v>-28.654255978402659</v>
      </c>
    </row>
    <row r="32" spans="1:7" ht="15.6" customHeight="1">
      <c r="A32" s="236" t="s">
        <v>181</v>
      </c>
      <c r="B32" s="237">
        <v>247924</v>
      </c>
      <c r="C32" s="237">
        <v>81620</v>
      </c>
      <c r="D32" s="237">
        <v>1102428</v>
      </c>
      <c r="E32" s="237">
        <v>906028</v>
      </c>
      <c r="F32" s="238">
        <v>-17.81522240001161</v>
      </c>
    </row>
    <row r="33" spans="1:7" ht="15.6" customHeight="1">
      <c r="A33" s="236" t="s">
        <v>182</v>
      </c>
      <c r="B33" s="237">
        <v>8308</v>
      </c>
      <c r="C33" s="237">
        <v>10466</v>
      </c>
      <c r="D33" s="237">
        <v>36084</v>
      </c>
      <c r="E33" s="237">
        <v>36485</v>
      </c>
      <c r="F33" s="238">
        <v>1.1112958652034171</v>
      </c>
    </row>
    <row r="34" spans="1:7" ht="15.6" customHeight="1">
      <c r="A34" s="236" t="s">
        <v>183</v>
      </c>
      <c r="B34" s="237">
        <v>21071</v>
      </c>
      <c r="C34" s="237">
        <v>27193</v>
      </c>
      <c r="D34" s="237">
        <v>116658</v>
      </c>
      <c r="E34" s="237">
        <v>94718</v>
      </c>
      <c r="F34" s="238">
        <v>-18.807111385417201</v>
      </c>
    </row>
    <row r="35" spans="1:7" s="33" customFormat="1" ht="15.6" customHeight="1">
      <c r="A35" s="240" t="s">
        <v>153</v>
      </c>
      <c r="B35" s="241">
        <f>SUM(B7:B34)</f>
        <v>4552591</v>
      </c>
      <c r="C35" s="241">
        <f>SUM(C7:C34)</f>
        <v>4055578</v>
      </c>
      <c r="D35" s="241">
        <f>SUM(D7:D34)</f>
        <v>27031644</v>
      </c>
      <c r="E35" s="241">
        <f>SUM(E7:E34)</f>
        <v>25424103</v>
      </c>
      <c r="F35" s="242">
        <f>E35*100/D35-100</f>
        <v>-5.9468858053916307</v>
      </c>
      <c r="G35" s="239"/>
    </row>
    <row r="36" spans="1:7" ht="15.6" customHeight="1">
      <c r="A36" s="46" t="s">
        <v>187</v>
      </c>
      <c r="B36" s="151"/>
      <c r="C36" s="151"/>
      <c r="D36" s="151"/>
      <c r="E36" s="151"/>
      <c r="F36" s="151"/>
      <c r="G36" s="6"/>
    </row>
  </sheetData>
  <mergeCells count="3">
    <mergeCell ref="A5:A6"/>
    <mergeCell ref="B5:C5"/>
    <mergeCell ref="D5:F5"/>
  </mergeCells>
  <conditionalFormatting sqref="A7:F34">
    <cfRule type="expression" dxfId="11" priority="2">
      <formula>MOD(ROW(),2)=0</formula>
    </cfRule>
  </conditionalFormatting>
  <conditionalFormatting sqref="F7:F35">
    <cfRule type="expression" dxfId="1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549FDD-5C3C-42A9-BBB8-172EE37937DA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190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23659</v>
      </c>
      <c r="C7" s="237">
        <v>26450</v>
      </c>
      <c r="D7" s="237">
        <v>191293</v>
      </c>
      <c r="E7" s="237">
        <v>139017</v>
      </c>
      <c r="F7" s="238">
        <v>-27.327711939276401</v>
      </c>
      <c r="G7" s="6"/>
    </row>
    <row r="8" spans="1:14" s="33" customFormat="1" ht="15.6" customHeight="1">
      <c r="A8" s="236" t="s">
        <v>11</v>
      </c>
      <c r="B8" s="237">
        <v>8034</v>
      </c>
      <c r="C8" s="237">
        <v>11886</v>
      </c>
      <c r="D8" s="237">
        <v>56563</v>
      </c>
      <c r="E8" s="237">
        <v>100111</v>
      </c>
      <c r="F8" s="238">
        <v>76.990258649647302</v>
      </c>
      <c r="G8" s="239"/>
    </row>
    <row r="9" spans="1:14" ht="15.6" customHeight="1">
      <c r="A9" s="236" t="s">
        <v>8</v>
      </c>
      <c r="B9" s="237">
        <v>61975</v>
      </c>
      <c r="C9" s="237">
        <v>72899</v>
      </c>
      <c r="D9" s="237">
        <v>291535</v>
      </c>
      <c r="E9" s="237">
        <v>351895</v>
      </c>
      <c r="F9" s="238">
        <v>20.704203611916238</v>
      </c>
      <c r="G9" s="243"/>
    </row>
    <row r="10" spans="1:14" ht="15.6" customHeight="1">
      <c r="A10" s="236" t="s">
        <v>10</v>
      </c>
      <c r="B10" s="237">
        <v>23762</v>
      </c>
      <c r="C10" s="237">
        <v>22473</v>
      </c>
      <c r="D10" s="237">
        <v>192522</v>
      </c>
      <c r="E10" s="237">
        <v>56324</v>
      </c>
      <c r="F10" s="238">
        <v>-70.74412274960784</v>
      </c>
      <c r="G10" s="244"/>
    </row>
    <row r="11" spans="1:14" ht="15.6" customHeight="1">
      <c r="A11" s="236" t="s">
        <v>9</v>
      </c>
      <c r="B11" s="237">
        <v>384428</v>
      </c>
      <c r="C11" s="237">
        <v>465681</v>
      </c>
      <c r="D11" s="237">
        <v>2841848</v>
      </c>
      <c r="E11" s="237">
        <v>2976997</v>
      </c>
      <c r="F11" s="238">
        <v>4.7556730690733673</v>
      </c>
    </row>
    <row r="12" spans="1:14" ht="15.6" customHeight="1">
      <c r="A12" s="236" t="s">
        <v>6</v>
      </c>
      <c r="B12" s="237">
        <v>2531</v>
      </c>
      <c r="C12" s="237">
        <v>10646</v>
      </c>
      <c r="D12" s="237">
        <v>21538</v>
      </c>
      <c r="E12" s="237">
        <v>37867</v>
      </c>
      <c r="F12" s="238">
        <v>75.814838889404768</v>
      </c>
    </row>
    <row r="13" spans="1:14" ht="15.6" customHeight="1">
      <c r="A13" s="236" t="s">
        <v>175</v>
      </c>
      <c r="B13" s="237">
        <v>4252</v>
      </c>
      <c r="C13" s="237">
        <v>2373</v>
      </c>
      <c r="D13" s="237">
        <v>11167</v>
      </c>
      <c r="E13" s="237">
        <v>7676</v>
      </c>
      <c r="F13" s="238">
        <v>-31.261753380496099</v>
      </c>
    </row>
    <row r="14" spans="1:14" ht="15.6" customHeight="1">
      <c r="A14" s="236" t="s">
        <v>148</v>
      </c>
      <c r="B14" s="237">
        <v>733264</v>
      </c>
      <c r="C14" s="237">
        <v>731176</v>
      </c>
      <c r="D14" s="237">
        <v>4021251</v>
      </c>
      <c r="E14" s="237">
        <v>4231329</v>
      </c>
      <c r="F14" s="238">
        <v>5.2241951571786984</v>
      </c>
    </row>
    <row r="15" spans="1:14" ht="15.6" customHeight="1">
      <c r="A15" s="236" t="s">
        <v>145</v>
      </c>
      <c r="B15" s="237">
        <v>378141</v>
      </c>
      <c r="C15" s="237">
        <v>401713</v>
      </c>
      <c r="D15" s="237">
        <v>1986518</v>
      </c>
      <c r="E15" s="237">
        <v>1952480</v>
      </c>
      <c r="F15" s="238">
        <v>-1.713450368937004</v>
      </c>
    </row>
    <row r="16" spans="1:14" ht="15.6" customHeight="1">
      <c r="A16" s="236" t="s">
        <v>144</v>
      </c>
      <c r="B16" s="237">
        <v>29172</v>
      </c>
      <c r="C16" s="237">
        <v>23086</v>
      </c>
      <c r="D16" s="237">
        <v>241931</v>
      </c>
      <c r="E16" s="237">
        <v>233699</v>
      </c>
      <c r="F16" s="238">
        <v>-3.4026230619474092</v>
      </c>
      <c r="G16" s="1"/>
    </row>
    <row r="17" spans="1:7" ht="15.6" customHeight="1">
      <c r="A17" s="236" t="s">
        <v>150</v>
      </c>
      <c r="B17" s="237">
        <v>16532</v>
      </c>
      <c r="C17" s="237">
        <v>9514</v>
      </c>
      <c r="D17" s="237">
        <v>93860</v>
      </c>
      <c r="E17" s="237">
        <v>53273</v>
      </c>
      <c r="F17" s="238">
        <v>-43.24206264649478</v>
      </c>
      <c r="G17" s="2"/>
    </row>
    <row r="18" spans="1:7" ht="15.6" customHeight="1">
      <c r="A18" s="236" t="s">
        <v>147</v>
      </c>
      <c r="B18" s="237">
        <v>51</v>
      </c>
      <c r="C18" s="237">
        <v>191</v>
      </c>
      <c r="D18" s="237">
        <v>1304</v>
      </c>
      <c r="E18" s="237">
        <v>860</v>
      </c>
      <c r="F18" s="238">
        <v>-34.049079754601223</v>
      </c>
    </row>
    <row r="19" spans="1:7" ht="15.6" customHeight="1">
      <c r="A19" s="236" t="s">
        <v>143</v>
      </c>
      <c r="B19" s="237">
        <v>8894</v>
      </c>
      <c r="C19" s="237">
        <v>14210</v>
      </c>
      <c r="D19" s="237">
        <v>49874</v>
      </c>
      <c r="E19" s="237">
        <v>50704</v>
      </c>
      <c r="F19" s="238">
        <v>1.664193768296101</v>
      </c>
    </row>
    <row r="20" spans="1:7" ht="15.6" customHeight="1">
      <c r="A20" s="236" t="s">
        <v>142</v>
      </c>
      <c r="B20" s="237">
        <v>61341</v>
      </c>
      <c r="C20" s="237">
        <v>57546</v>
      </c>
      <c r="D20" s="237">
        <v>427071</v>
      </c>
      <c r="E20" s="237">
        <v>315042</v>
      </c>
      <c r="F20" s="238">
        <v>-26.23193801499048</v>
      </c>
    </row>
    <row r="21" spans="1:7" ht="15.6" customHeight="1">
      <c r="A21" s="236" t="s">
        <v>149</v>
      </c>
      <c r="B21" s="237">
        <v>30841</v>
      </c>
      <c r="C21" s="237">
        <v>5588</v>
      </c>
      <c r="D21" s="237">
        <v>120375</v>
      </c>
      <c r="E21" s="237">
        <v>47400</v>
      </c>
      <c r="F21" s="238">
        <v>-60.623052959501557</v>
      </c>
    </row>
    <row r="22" spans="1:7" ht="15.6" customHeight="1">
      <c r="A22" s="236" t="s">
        <v>146</v>
      </c>
      <c r="B22" s="237">
        <v>31417</v>
      </c>
      <c r="C22" s="237">
        <v>34162</v>
      </c>
      <c r="D22" s="237">
        <v>206992</v>
      </c>
      <c r="E22" s="237">
        <v>217884</v>
      </c>
      <c r="F22" s="238">
        <v>5.2620391126227162</v>
      </c>
    </row>
    <row r="23" spans="1:7" ht="15.6" customHeight="1">
      <c r="A23" s="236" t="s">
        <v>165</v>
      </c>
      <c r="B23" s="237">
        <v>18422</v>
      </c>
      <c r="C23" s="237">
        <v>19184</v>
      </c>
      <c r="D23" s="237">
        <v>104124</v>
      </c>
      <c r="E23" s="237">
        <v>93732</v>
      </c>
      <c r="F23" s="238">
        <v>-9.9804079751066013</v>
      </c>
    </row>
    <row r="24" spans="1:7" ht="15.6" customHeight="1">
      <c r="A24" s="236" t="s">
        <v>141</v>
      </c>
      <c r="B24" s="237">
        <v>36346</v>
      </c>
      <c r="C24" s="237">
        <v>40232</v>
      </c>
      <c r="D24" s="237">
        <v>183538</v>
      </c>
      <c r="E24" s="237">
        <v>225985</v>
      </c>
      <c r="F24" s="238">
        <v>23.12709084767187</v>
      </c>
    </row>
    <row r="25" spans="1:7" ht="15.6" customHeight="1">
      <c r="A25" s="236" t="s">
        <v>140</v>
      </c>
      <c r="B25" s="237">
        <v>1</v>
      </c>
      <c r="C25" s="237">
        <v>0</v>
      </c>
      <c r="D25" s="237">
        <v>13</v>
      </c>
      <c r="E25" s="237">
        <v>0</v>
      </c>
      <c r="F25" s="238">
        <v>-100</v>
      </c>
    </row>
    <row r="26" spans="1:7" ht="15.6" customHeight="1">
      <c r="A26" s="236" t="s">
        <v>152</v>
      </c>
      <c r="B26" s="237">
        <v>12996</v>
      </c>
      <c r="C26" s="237">
        <v>25874</v>
      </c>
      <c r="D26" s="237">
        <v>144536</v>
      </c>
      <c r="E26" s="237">
        <v>178497</v>
      </c>
      <c r="F26" s="238">
        <v>23.496568328997629</v>
      </c>
    </row>
    <row r="27" spans="1:7" ht="15.6" customHeight="1">
      <c r="A27" s="236" t="s">
        <v>173</v>
      </c>
      <c r="B27" s="237">
        <v>112600</v>
      </c>
      <c r="C27" s="237">
        <v>117393</v>
      </c>
      <c r="D27" s="237">
        <v>700534</v>
      </c>
      <c r="E27" s="237">
        <v>680035</v>
      </c>
      <c r="F27" s="238">
        <v>-2.9261963016784311</v>
      </c>
    </row>
    <row r="28" spans="1:7" ht="15.6" customHeight="1">
      <c r="A28" s="236" t="s">
        <v>177</v>
      </c>
      <c r="B28" s="237">
        <v>21206</v>
      </c>
      <c r="C28" s="237">
        <v>51253</v>
      </c>
      <c r="D28" s="237">
        <v>161637</v>
      </c>
      <c r="E28" s="237">
        <v>278556</v>
      </c>
      <c r="F28" s="238">
        <v>72.334304645594756</v>
      </c>
    </row>
    <row r="29" spans="1:7" ht="15.6" customHeight="1">
      <c r="A29" s="236" t="s">
        <v>178</v>
      </c>
      <c r="B29" s="237">
        <v>67476</v>
      </c>
      <c r="C29" s="237">
        <v>71403</v>
      </c>
      <c r="D29" s="237">
        <v>417699</v>
      </c>
      <c r="E29" s="237">
        <v>446500</v>
      </c>
      <c r="F29" s="238">
        <v>6.8951565601066838</v>
      </c>
    </row>
    <row r="30" spans="1:7" ht="15.6" customHeight="1">
      <c r="A30" s="236" t="s">
        <v>179</v>
      </c>
      <c r="B30" s="237">
        <v>7826</v>
      </c>
      <c r="C30" s="237">
        <v>14941</v>
      </c>
      <c r="D30" s="237">
        <v>113684</v>
      </c>
      <c r="E30" s="237">
        <v>83823</v>
      </c>
      <c r="F30" s="238">
        <v>-26.266669012350022</v>
      </c>
    </row>
    <row r="31" spans="1:7" ht="15.6" customHeight="1">
      <c r="A31" s="236" t="s">
        <v>180</v>
      </c>
      <c r="B31" s="237">
        <v>60275</v>
      </c>
      <c r="C31" s="237">
        <v>133990</v>
      </c>
      <c r="D31" s="237">
        <v>520613</v>
      </c>
      <c r="E31" s="237">
        <v>573928</v>
      </c>
      <c r="F31" s="238">
        <v>10.240812273224069</v>
      </c>
    </row>
    <row r="32" spans="1:7" ht="15.6" customHeight="1">
      <c r="A32" s="236" t="s">
        <v>181</v>
      </c>
      <c r="B32" s="237">
        <v>1043273</v>
      </c>
      <c r="C32" s="237">
        <v>1076958</v>
      </c>
      <c r="D32" s="237">
        <v>5909640</v>
      </c>
      <c r="E32" s="237">
        <v>6188609</v>
      </c>
      <c r="F32" s="238">
        <v>4.7205751957818052</v>
      </c>
    </row>
    <row r="33" spans="1:6" ht="15.6" customHeight="1">
      <c r="A33" s="236" t="s">
        <v>182</v>
      </c>
      <c r="B33" s="237">
        <v>168894</v>
      </c>
      <c r="C33" s="237">
        <v>177398</v>
      </c>
      <c r="D33" s="237">
        <v>833992</v>
      </c>
      <c r="E33" s="237">
        <v>889552</v>
      </c>
      <c r="F33" s="238">
        <v>6.6619344070446678</v>
      </c>
    </row>
    <row r="34" spans="1:6" ht="15.6" customHeight="1">
      <c r="A34" s="236" t="s">
        <v>183</v>
      </c>
      <c r="B34" s="237">
        <v>24654</v>
      </c>
      <c r="C34" s="237">
        <v>23255</v>
      </c>
      <c r="D34" s="237">
        <v>131886</v>
      </c>
      <c r="E34" s="237">
        <v>139674</v>
      </c>
      <c r="F34" s="238">
        <v>5.9050998589691082</v>
      </c>
    </row>
    <row r="35" spans="1:6" ht="15.6" customHeight="1">
      <c r="A35" s="240" t="s">
        <v>153</v>
      </c>
      <c r="B35" s="241">
        <f>SUM(B7:B34)</f>
        <v>3372263</v>
      </c>
      <c r="C35" s="241">
        <f>SUM(C7:C34)</f>
        <v>3641475</v>
      </c>
      <c r="D35" s="241">
        <f>SUM(D7:D34)</f>
        <v>19977538</v>
      </c>
      <c r="E35" s="241">
        <f>SUM(E7:E34)</f>
        <v>20551449</v>
      </c>
      <c r="F35" s="242">
        <f>E35*100/D35-100</f>
        <v>2.872781420813709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9" priority="2">
      <formula>MOD(ROW(),2)=0</formula>
    </cfRule>
  </conditionalFormatting>
  <conditionalFormatting sqref="F7:F35">
    <cfRule type="expression" dxfId="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42A6A7-3E01-45B2-BD66-03C28C195029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191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263283</v>
      </c>
      <c r="C7" s="237">
        <v>226104</v>
      </c>
      <c r="D7" s="237">
        <v>1434232</v>
      </c>
      <c r="E7" s="237">
        <v>1219259</v>
      </c>
      <c r="F7" s="238">
        <v>-14.98871870101908</v>
      </c>
      <c r="G7" s="6"/>
    </row>
    <row r="8" spans="1:14" s="33" customFormat="1" ht="15.6" customHeight="1">
      <c r="A8" s="236" t="s">
        <v>11</v>
      </c>
      <c r="B8" s="237">
        <v>78858</v>
      </c>
      <c r="C8" s="237">
        <v>24502</v>
      </c>
      <c r="D8" s="237">
        <v>485065</v>
      </c>
      <c r="E8" s="237">
        <v>256227</v>
      </c>
      <c r="F8" s="238">
        <v>-47.17677012359168</v>
      </c>
      <c r="G8" s="239"/>
    </row>
    <row r="9" spans="1:14" ht="15.6" customHeight="1">
      <c r="A9" s="236" t="s">
        <v>8</v>
      </c>
      <c r="B9" s="237">
        <v>228079</v>
      </c>
      <c r="C9" s="237">
        <v>137254</v>
      </c>
      <c r="D9" s="237">
        <v>1598096</v>
      </c>
      <c r="E9" s="237">
        <v>1772725</v>
      </c>
      <c r="F9" s="238">
        <v>10.927316006047191</v>
      </c>
      <c r="G9" s="6"/>
    </row>
    <row r="10" spans="1:14" ht="15.6" customHeight="1">
      <c r="A10" s="236" t="s">
        <v>10</v>
      </c>
      <c r="B10" s="237">
        <v>182572</v>
      </c>
      <c r="C10" s="237">
        <v>207538</v>
      </c>
      <c r="D10" s="237">
        <v>961245</v>
      </c>
      <c r="E10" s="237">
        <v>1201412</v>
      </c>
      <c r="F10" s="238">
        <v>24.984993419991781</v>
      </c>
    </row>
    <row r="11" spans="1:14" ht="15.6" customHeight="1">
      <c r="A11" s="236" t="s">
        <v>9</v>
      </c>
      <c r="B11" s="237">
        <v>676297</v>
      </c>
      <c r="C11" s="237">
        <v>751743</v>
      </c>
      <c r="D11" s="237">
        <v>4564582</v>
      </c>
      <c r="E11" s="237">
        <v>4375035</v>
      </c>
      <c r="F11" s="238">
        <v>-4.1525598619983128</v>
      </c>
    </row>
    <row r="12" spans="1:14" ht="15.6" customHeight="1">
      <c r="A12" s="236" t="s">
        <v>6</v>
      </c>
      <c r="B12" s="237">
        <v>58205</v>
      </c>
      <c r="C12" s="237">
        <v>65432</v>
      </c>
      <c r="D12" s="237">
        <v>332579</v>
      </c>
      <c r="E12" s="237">
        <v>416538</v>
      </c>
      <c r="F12" s="238">
        <v>25.24482904813593</v>
      </c>
    </row>
    <row r="13" spans="1:14" ht="15.6" customHeight="1">
      <c r="A13" s="236" t="s">
        <v>175</v>
      </c>
      <c r="B13" s="237">
        <v>1333</v>
      </c>
      <c r="C13" s="237">
        <v>195</v>
      </c>
      <c r="D13" s="237">
        <v>5625</v>
      </c>
      <c r="E13" s="237">
        <v>2665</v>
      </c>
      <c r="F13" s="238">
        <v>-52.62222222222222</v>
      </c>
    </row>
    <row r="14" spans="1:14" ht="15.6" customHeight="1">
      <c r="A14" s="236" t="s">
        <v>148</v>
      </c>
      <c r="B14" s="237">
        <v>930510</v>
      </c>
      <c r="C14" s="237">
        <v>1021264</v>
      </c>
      <c r="D14" s="237">
        <v>5846144</v>
      </c>
      <c r="E14" s="237">
        <v>5824166</v>
      </c>
      <c r="F14" s="238">
        <v>-0.37594010684649959</v>
      </c>
    </row>
    <row r="15" spans="1:14" ht="15.6" customHeight="1">
      <c r="A15" s="236" t="s">
        <v>145</v>
      </c>
      <c r="B15" s="237">
        <v>856757</v>
      </c>
      <c r="C15" s="237">
        <v>588145</v>
      </c>
      <c r="D15" s="237">
        <v>4398616</v>
      </c>
      <c r="E15" s="237">
        <v>3961825</v>
      </c>
      <c r="F15" s="238">
        <v>-9.9301916784734061</v>
      </c>
    </row>
    <row r="16" spans="1:14" ht="15.6" customHeight="1">
      <c r="A16" s="236" t="s">
        <v>144</v>
      </c>
      <c r="B16" s="237">
        <v>643734</v>
      </c>
      <c r="C16" s="237">
        <v>536954</v>
      </c>
      <c r="D16" s="237">
        <v>4483383</v>
      </c>
      <c r="E16" s="237">
        <v>3263981</v>
      </c>
      <c r="F16" s="238">
        <v>-27.19825631671441</v>
      </c>
      <c r="G16" s="1"/>
    </row>
    <row r="17" spans="1:7" ht="15.6" customHeight="1">
      <c r="A17" s="236" t="s">
        <v>150</v>
      </c>
      <c r="B17" s="237">
        <v>238383</v>
      </c>
      <c r="C17" s="237">
        <v>163253</v>
      </c>
      <c r="D17" s="237">
        <v>1534391</v>
      </c>
      <c r="E17" s="237">
        <v>1344050</v>
      </c>
      <c r="F17" s="238">
        <v>-12.404986734150549</v>
      </c>
      <c r="G17" s="2"/>
    </row>
    <row r="18" spans="1:7" ht="15.6" customHeight="1">
      <c r="A18" s="236" t="s">
        <v>147</v>
      </c>
      <c r="B18" s="237">
        <v>0</v>
      </c>
      <c r="C18" s="237">
        <v>2710</v>
      </c>
      <c r="D18" s="237">
        <v>0</v>
      </c>
      <c r="E18" s="237">
        <v>7247</v>
      </c>
      <c r="F18" s="238"/>
    </row>
    <row r="19" spans="1:7" ht="15.6" customHeight="1">
      <c r="A19" s="236" t="s">
        <v>143</v>
      </c>
      <c r="B19" s="237">
        <v>151012</v>
      </c>
      <c r="C19" s="237">
        <v>122633</v>
      </c>
      <c r="D19" s="237">
        <v>844142</v>
      </c>
      <c r="E19" s="237">
        <v>801242</v>
      </c>
      <c r="F19" s="238">
        <v>-5.0820833461668826</v>
      </c>
    </row>
    <row r="20" spans="1:7" ht="15.6" customHeight="1">
      <c r="A20" s="236" t="s">
        <v>142</v>
      </c>
      <c r="B20" s="237">
        <v>225449</v>
      </c>
      <c r="C20" s="237">
        <v>315641</v>
      </c>
      <c r="D20" s="237">
        <v>1528315</v>
      </c>
      <c r="E20" s="237">
        <v>1767569</v>
      </c>
      <c r="F20" s="238">
        <v>15.65475703634395</v>
      </c>
    </row>
    <row r="21" spans="1:7" ht="15.6" customHeight="1">
      <c r="A21" s="236" t="s">
        <v>149</v>
      </c>
      <c r="B21" s="237">
        <v>459841</v>
      </c>
      <c r="C21" s="237">
        <v>557710</v>
      </c>
      <c r="D21" s="237">
        <v>3257739</v>
      </c>
      <c r="E21" s="237">
        <v>2754947</v>
      </c>
      <c r="F21" s="238">
        <v>-15.433771704854189</v>
      </c>
    </row>
    <row r="22" spans="1:7" ht="15.6" customHeight="1">
      <c r="A22" s="236" t="s">
        <v>146</v>
      </c>
      <c r="B22" s="237">
        <v>19378</v>
      </c>
      <c r="C22" s="237">
        <v>28434</v>
      </c>
      <c r="D22" s="237">
        <v>178500</v>
      </c>
      <c r="E22" s="237">
        <v>489721</v>
      </c>
      <c r="F22" s="238">
        <v>174.35350140056019</v>
      </c>
    </row>
    <row r="23" spans="1:7" ht="15.6" customHeight="1">
      <c r="A23" s="236" t="s">
        <v>165</v>
      </c>
      <c r="B23" s="237">
        <v>59268</v>
      </c>
      <c r="C23" s="237">
        <v>58204</v>
      </c>
      <c r="D23" s="237">
        <v>271633</v>
      </c>
      <c r="E23" s="237">
        <v>262526</v>
      </c>
      <c r="F23" s="238">
        <v>-3.3526854248195121</v>
      </c>
    </row>
    <row r="24" spans="1:7" ht="15.6" customHeight="1">
      <c r="A24" s="236" t="s">
        <v>141</v>
      </c>
      <c r="B24" s="237">
        <v>58347</v>
      </c>
      <c r="C24" s="237">
        <v>46944</v>
      </c>
      <c r="D24" s="237">
        <v>329362</v>
      </c>
      <c r="E24" s="237">
        <v>305236</v>
      </c>
      <c r="F24" s="238">
        <v>-7.3250708946387277</v>
      </c>
    </row>
    <row r="25" spans="1:7" ht="15.6" customHeight="1">
      <c r="A25" s="236" t="s">
        <v>140</v>
      </c>
      <c r="B25" s="237">
        <v>0</v>
      </c>
      <c r="C25" s="237">
        <v>7</v>
      </c>
      <c r="D25" s="237">
        <v>0</v>
      </c>
      <c r="E25" s="237">
        <v>72</v>
      </c>
      <c r="F25" s="238"/>
    </row>
    <row r="26" spans="1:7" ht="15.6" customHeight="1">
      <c r="A26" s="236" t="s">
        <v>152</v>
      </c>
      <c r="B26" s="237">
        <v>22521</v>
      </c>
      <c r="C26" s="237">
        <v>90381</v>
      </c>
      <c r="D26" s="237">
        <v>320970</v>
      </c>
      <c r="E26" s="237">
        <v>348599</v>
      </c>
      <c r="F26" s="238">
        <v>8.6079695921737169</v>
      </c>
    </row>
    <row r="27" spans="1:7" ht="15.6" customHeight="1">
      <c r="A27" s="236" t="s">
        <v>173</v>
      </c>
      <c r="B27" s="237">
        <v>95323</v>
      </c>
      <c r="C27" s="237">
        <v>109904</v>
      </c>
      <c r="D27" s="237">
        <v>571270</v>
      </c>
      <c r="E27" s="237">
        <v>546198</v>
      </c>
      <c r="F27" s="238">
        <v>-4.3888178969664011</v>
      </c>
    </row>
    <row r="28" spans="1:7" ht="15.6" customHeight="1">
      <c r="A28" s="236" t="s">
        <v>177</v>
      </c>
      <c r="B28" s="237">
        <v>8802</v>
      </c>
      <c r="C28" s="237">
        <v>30099</v>
      </c>
      <c r="D28" s="237">
        <v>153872</v>
      </c>
      <c r="E28" s="237">
        <v>146844</v>
      </c>
      <c r="F28" s="238">
        <v>-4.5674326713112237</v>
      </c>
    </row>
    <row r="29" spans="1:7" ht="15.6" customHeight="1">
      <c r="A29" s="236" t="s">
        <v>178</v>
      </c>
      <c r="B29" s="237">
        <v>200377</v>
      </c>
      <c r="C29" s="237">
        <v>208101</v>
      </c>
      <c r="D29" s="237">
        <v>1259804</v>
      </c>
      <c r="E29" s="237">
        <v>1452915</v>
      </c>
      <c r="F29" s="238">
        <v>15.328654298605169</v>
      </c>
    </row>
    <row r="30" spans="1:7" ht="15.6" customHeight="1">
      <c r="A30" s="236" t="s">
        <v>179</v>
      </c>
      <c r="B30" s="237">
        <v>72459</v>
      </c>
      <c r="C30" s="237">
        <v>44078</v>
      </c>
      <c r="D30" s="237">
        <v>284031</v>
      </c>
      <c r="E30" s="237">
        <v>347213</v>
      </c>
      <c r="F30" s="238">
        <v>22.244754973928909</v>
      </c>
    </row>
    <row r="31" spans="1:7" ht="15.6" customHeight="1">
      <c r="A31" s="236" t="s">
        <v>180</v>
      </c>
      <c r="B31" s="237">
        <v>378047</v>
      </c>
      <c r="C31" s="237">
        <v>282154</v>
      </c>
      <c r="D31" s="237">
        <v>2053848</v>
      </c>
      <c r="E31" s="237">
        <v>1697276</v>
      </c>
      <c r="F31" s="238">
        <v>-17.361167915055059</v>
      </c>
    </row>
    <row r="32" spans="1:7" ht="15.6" customHeight="1">
      <c r="A32" s="236" t="s">
        <v>181</v>
      </c>
      <c r="B32" s="237">
        <v>1267169</v>
      </c>
      <c r="C32" s="237">
        <v>1354072</v>
      </c>
      <c r="D32" s="237">
        <v>7376809</v>
      </c>
      <c r="E32" s="237">
        <v>7622231</v>
      </c>
      <c r="F32" s="238">
        <v>3.3269398733246338</v>
      </c>
    </row>
    <row r="33" spans="1:6" ht="15.6" customHeight="1">
      <c r="A33" s="236" t="s">
        <v>182</v>
      </c>
      <c r="B33" s="237">
        <v>186112</v>
      </c>
      <c r="C33" s="237">
        <v>193717</v>
      </c>
      <c r="D33" s="237">
        <v>990637</v>
      </c>
      <c r="E33" s="237">
        <v>996233</v>
      </c>
      <c r="F33" s="238">
        <v>0.56488905623351116</v>
      </c>
    </row>
    <row r="34" spans="1:6" ht="15.6" customHeight="1">
      <c r="A34" s="236" t="s">
        <v>183</v>
      </c>
      <c r="B34" s="237">
        <v>18429</v>
      </c>
      <c r="C34" s="237">
        <v>28569</v>
      </c>
      <c r="D34" s="237">
        <v>171225</v>
      </c>
      <c r="E34" s="237">
        <v>161535</v>
      </c>
      <c r="F34" s="238">
        <v>-5.6592203241349068</v>
      </c>
    </row>
    <row r="35" spans="1:6" ht="15.6" customHeight="1">
      <c r="A35" s="240" t="s">
        <v>153</v>
      </c>
      <c r="B35" s="241">
        <f>SUM(B7:B34)</f>
        <v>7380545</v>
      </c>
      <c r="C35" s="241">
        <f>SUM(C7:C34)</f>
        <v>7195742</v>
      </c>
      <c r="D35" s="241">
        <f>SUM(D7:D34)</f>
        <v>45236115</v>
      </c>
      <c r="E35" s="241">
        <f>SUM(E7:E34)</f>
        <v>43345487</v>
      </c>
      <c r="F35" s="242">
        <f>E35*100/D35-100</f>
        <v>-4.1794658979888055</v>
      </c>
    </row>
    <row r="36" spans="1:6" ht="15.6" customHeight="1">
      <c r="A36" s="46" t="s">
        <v>192</v>
      </c>
    </row>
  </sheetData>
  <mergeCells count="3">
    <mergeCell ref="A5:A6"/>
    <mergeCell ref="B5:C5"/>
    <mergeCell ref="D5:F5"/>
  </mergeCells>
  <conditionalFormatting sqref="A7:F34">
    <cfRule type="expression" dxfId="7" priority="2">
      <formula>MOD(ROW(),2)=0</formula>
    </cfRule>
  </conditionalFormatting>
  <conditionalFormatting sqref="F7:F35">
    <cfRule type="expression" dxfId="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CE4B93-492C-4B36-9456-9FC6D7504DEE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193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173738</v>
      </c>
      <c r="C7" s="237">
        <v>165130</v>
      </c>
      <c r="D7" s="237">
        <v>1009652</v>
      </c>
      <c r="E7" s="237">
        <v>860034</v>
      </c>
      <c r="F7" s="238">
        <v>-14.818769239302259</v>
      </c>
      <c r="G7" s="6"/>
    </row>
    <row r="8" spans="1:14" s="33" customFormat="1" ht="15.6" customHeight="1">
      <c r="A8" s="236" t="s">
        <v>11</v>
      </c>
      <c r="B8" s="237">
        <v>1</v>
      </c>
      <c r="C8" s="237">
        <v>0</v>
      </c>
      <c r="D8" s="237">
        <v>3424</v>
      </c>
      <c r="E8" s="237">
        <v>6</v>
      </c>
      <c r="F8" s="238">
        <v>-99.824766355140184</v>
      </c>
      <c r="G8" s="245"/>
    </row>
    <row r="9" spans="1:14" ht="15.6" customHeight="1">
      <c r="A9" s="236" t="s">
        <v>8</v>
      </c>
      <c r="B9" s="237">
        <v>7000</v>
      </c>
      <c r="C9" s="237">
        <v>10003</v>
      </c>
      <c r="D9" s="237">
        <v>49712</v>
      </c>
      <c r="E9" s="237">
        <v>24234</v>
      </c>
      <c r="F9" s="238">
        <v>-51.251206952043773</v>
      </c>
      <c r="G9" s="246"/>
    </row>
    <row r="10" spans="1:14" ht="15.6" customHeight="1">
      <c r="A10" s="236" t="s">
        <v>10</v>
      </c>
      <c r="B10" s="237">
        <v>165</v>
      </c>
      <c r="C10" s="237">
        <v>8682</v>
      </c>
      <c r="D10" s="237">
        <v>101825</v>
      </c>
      <c r="E10" s="237">
        <v>107338</v>
      </c>
      <c r="F10" s="238">
        <v>5.4141910139945963</v>
      </c>
    </row>
    <row r="11" spans="1:14" ht="15.6" customHeight="1">
      <c r="A11" s="236" t="s">
        <v>9</v>
      </c>
      <c r="B11" s="237">
        <v>281979</v>
      </c>
      <c r="C11" s="237">
        <v>304367</v>
      </c>
      <c r="D11" s="237">
        <v>2057586</v>
      </c>
      <c r="E11" s="237">
        <v>1529309</v>
      </c>
      <c r="F11" s="238">
        <v>-25.67460120743435</v>
      </c>
    </row>
    <row r="12" spans="1:14" ht="15.6" customHeight="1">
      <c r="A12" s="236" t="s">
        <v>6</v>
      </c>
      <c r="B12" s="237">
        <v>0</v>
      </c>
      <c r="C12" s="237">
        <v>0</v>
      </c>
      <c r="D12" s="237">
        <v>3004</v>
      </c>
      <c r="E12" s="237">
        <v>4009</v>
      </c>
      <c r="F12" s="238">
        <v>33.45539280958721</v>
      </c>
    </row>
    <row r="13" spans="1:14" ht="15.6" customHeight="1">
      <c r="A13" s="236" t="s">
        <v>175</v>
      </c>
      <c r="B13" s="237">
        <v>0</v>
      </c>
      <c r="C13" s="237">
        <v>0</v>
      </c>
      <c r="D13" s="237">
        <v>0</v>
      </c>
      <c r="E13" s="237">
        <v>0</v>
      </c>
      <c r="F13" s="238"/>
    </row>
    <row r="14" spans="1:14" ht="15.6" customHeight="1">
      <c r="A14" s="236" t="s">
        <v>148</v>
      </c>
      <c r="B14" s="237">
        <v>26355</v>
      </c>
      <c r="C14" s="237">
        <v>53864</v>
      </c>
      <c r="D14" s="237">
        <v>234120</v>
      </c>
      <c r="E14" s="237">
        <v>202538</v>
      </c>
      <c r="F14" s="238">
        <v>-13.48966342046813</v>
      </c>
    </row>
    <row r="15" spans="1:14" ht="15.6" customHeight="1">
      <c r="A15" s="236" t="s">
        <v>145</v>
      </c>
      <c r="B15" s="237">
        <v>424229</v>
      </c>
      <c r="C15" s="237">
        <v>120689</v>
      </c>
      <c r="D15" s="237">
        <v>1875819</v>
      </c>
      <c r="E15" s="237">
        <v>1272349</v>
      </c>
      <c r="F15" s="238">
        <v>-32.171014367590899</v>
      </c>
    </row>
    <row r="16" spans="1:14" ht="15.6" customHeight="1">
      <c r="A16" s="236" t="s">
        <v>144</v>
      </c>
      <c r="B16" s="237">
        <v>417256</v>
      </c>
      <c r="C16" s="237">
        <v>311607</v>
      </c>
      <c r="D16" s="237">
        <v>2725428</v>
      </c>
      <c r="E16" s="237">
        <v>2107360</v>
      </c>
      <c r="F16" s="238">
        <v>-22.677832619317041</v>
      </c>
      <c r="G16" s="1"/>
    </row>
    <row r="17" spans="1:10" ht="15.6" customHeight="1">
      <c r="A17" s="236" t="s">
        <v>150</v>
      </c>
      <c r="B17" s="237">
        <v>53940</v>
      </c>
      <c r="C17" s="237">
        <v>40774</v>
      </c>
      <c r="D17" s="237">
        <v>629839</v>
      </c>
      <c r="E17" s="237">
        <v>491281</v>
      </c>
      <c r="F17" s="238">
        <v>-21.99895528857374</v>
      </c>
      <c r="G17" s="2"/>
    </row>
    <row r="18" spans="1:10" ht="15.6" customHeight="1">
      <c r="A18" s="236" t="s">
        <v>147</v>
      </c>
      <c r="B18" s="237">
        <v>0</v>
      </c>
      <c r="C18" s="237">
        <v>2710</v>
      </c>
      <c r="D18" s="237">
        <v>0</v>
      </c>
      <c r="E18" s="237">
        <v>7247</v>
      </c>
      <c r="F18" s="238"/>
    </row>
    <row r="19" spans="1:10" ht="15.6" customHeight="1">
      <c r="A19" s="236" t="s">
        <v>143</v>
      </c>
      <c r="B19" s="237">
        <v>43131</v>
      </c>
      <c r="C19" s="237">
        <v>2666</v>
      </c>
      <c r="D19" s="237">
        <v>112967</v>
      </c>
      <c r="E19" s="237">
        <v>50909</v>
      </c>
      <c r="F19" s="238">
        <v>-54.93462692644755</v>
      </c>
    </row>
    <row r="20" spans="1:10" ht="15.6" customHeight="1">
      <c r="A20" s="236" t="s">
        <v>142</v>
      </c>
      <c r="B20" s="237">
        <v>0</v>
      </c>
      <c r="C20" s="237">
        <v>3381</v>
      </c>
      <c r="D20" s="237">
        <v>34879</v>
      </c>
      <c r="E20" s="237">
        <v>27921</v>
      </c>
      <c r="F20" s="238">
        <v>-19.948966426789749</v>
      </c>
      <c r="J20" s="247"/>
    </row>
    <row r="21" spans="1:10" ht="15.6" customHeight="1">
      <c r="A21" s="236" t="s">
        <v>149</v>
      </c>
      <c r="B21" s="237">
        <v>275083</v>
      </c>
      <c r="C21" s="237">
        <v>335519</v>
      </c>
      <c r="D21" s="237">
        <v>2348167</v>
      </c>
      <c r="E21" s="237">
        <v>1692671</v>
      </c>
      <c r="F21" s="238">
        <v>-27.915220680641539</v>
      </c>
    </row>
    <row r="22" spans="1:10" ht="15.6" customHeight="1">
      <c r="A22" s="236" t="s">
        <v>146</v>
      </c>
      <c r="B22" s="237">
        <v>1201</v>
      </c>
      <c r="C22" s="237">
        <v>6851</v>
      </c>
      <c r="D22" s="237">
        <v>57866</v>
      </c>
      <c r="E22" s="237">
        <v>88003</v>
      </c>
      <c r="F22" s="238">
        <v>52.080669132132869</v>
      </c>
    </row>
    <row r="23" spans="1:10" ht="15.6" customHeight="1">
      <c r="A23" s="236" t="s">
        <v>165</v>
      </c>
      <c r="B23" s="237">
        <v>4097</v>
      </c>
      <c r="C23" s="237">
        <v>0</v>
      </c>
      <c r="D23" s="237">
        <v>19659</v>
      </c>
      <c r="E23" s="237">
        <v>15120</v>
      </c>
      <c r="F23" s="238">
        <v>-23.088661681672519</v>
      </c>
    </row>
    <row r="24" spans="1:10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10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10" ht="15.6" customHeight="1">
      <c r="A26" s="236" t="s">
        <v>152</v>
      </c>
      <c r="B26" s="237">
        <v>0</v>
      </c>
      <c r="C26" s="237">
        <v>0</v>
      </c>
      <c r="D26" s="237">
        <v>3457</v>
      </c>
      <c r="E26" s="237">
        <v>3577</v>
      </c>
      <c r="F26" s="238">
        <v>3.471217818918134</v>
      </c>
    </row>
    <row r="27" spans="1:10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10" ht="15.6" customHeight="1">
      <c r="A28" s="236" t="s">
        <v>177</v>
      </c>
      <c r="B28" s="237">
        <v>9</v>
      </c>
      <c r="C28" s="237">
        <v>24443</v>
      </c>
      <c r="D28" s="237">
        <v>102866</v>
      </c>
      <c r="E28" s="237">
        <v>63143</v>
      </c>
      <c r="F28" s="238">
        <v>-38.61625804444617</v>
      </c>
    </row>
    <row r="29" spans="1:10" ht="15.6" customHeight="1">
      <c r="A29" s="236" t="s">
        <v>178</v>
      </c>
      <c r="B29" s="237">
        <v>0</v>
      </c>
      <c r="C29" s="237">
        <v>0</v>
      </c>
      <c r="D29" s="237">
        <v>4852</v>
      </c>
      <c r="E29" s="237">
        <v>7012</v>
      </c>
      <c r="F29" s="238">
        <v>44.517724649629031</v>
      </c>
    </row>
    <row r="30" spans="1:10" ht="15.6" customHeight="1">
      <c r="A30" s="236" t="s">
        <v>179</v>
      </c>
      <c r="B30" s="237">
        <v>0</v>
      </c>
      <c r="C30" s="237">
        <v>0</v>
      </c>
      <c r="D30" s="237">
        <v>0</v>
      </c>
      <c r="E30" s="237">
        <v>0</v>
      </c>
      <c r="F30" s="238"/>
    </row>
    <row r="31" spans="1:10" ht="15.6" customHeight="1">
      <c r="A31" s="236" t="s">
        <v>180</v>
      </c>
      <c r="B31" s="237">
        <v>289967</v>
      </c>
      <c r="C31" s="237">
        <v>212422</v>
      </c>
      <c r="D31" s="237">
        <v>1578608</v>
      </c>
      <c r="E31" s="237">
        <v>1315866</v>
      </c>
      <c r="F31" s="238">
        <v>-16.6439039964323</v>
      </c>
    </row>
    <row r="32" spans="1:10" ht="15.6" customHeight="1">
      <c r="A32" s="236" t="s">
        <v>181</v>
      </c>
      <c r="B32" s="237">
        <v>74225</v>
      </c>
      <c r="C32" s="237">
        <v>30537</v>
      </c>
      <c r="D32" s="237">
        <v>164275</v>
      </c>
      <c r="E32" s="237">
        <v>119671</v>
      </c>
      <c r="F32" s="238">
        <v>-27.152031654238311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23</v>
      </c>
    </row>
    <row r="34" spans="1:6" ht="15.6" customHeight="1">
      <c r="A34" s="236" t="s">
        <v>183</v>
      </c>
      <c r="B34" s="237">
        <v>0</v>
      </c>
      <c r="C34" s="237">
        <v>0</v>
      </c>
      <c r="D34" s="237">
        <v>0</v>
      </c>
      <c r="E34" s="237">
        <v>0</v>
      </c>
    </row>
    <row r="35" spans="1:6" ht="15.6" customHeight="1">
      <c r="A35" s="240" t="s">
        <v>153</v>
      </c>
      <c r="B35" s="241">
        <f>SUM(B7:B34)</f>
        <v>2072376</v>
      </c>
      <c r="C35" s="241">
        <f>SUM(C7:C34)</f>
        <v>1633645</v>
      </c>
      <c r="D35" s="241">
        <f>SUM(D7:D34)</f>
        <v>13118005</v>
      </c>
      <c r="E35" s="241">
        <f>SUM(E7:E34)</f>
        <v>9989621</v>
      </c>
      <c r="F35" s="242">
        <f>E35*100/D35-100</f>
        <v>-23.848016523854042</v>
      </c>
    </row>
    <row r="36" spans="1:6" ht="15.6" customHeight="1">
      <c r="A36" s="46" t="s">
        <v>192</v>
      </c>
    </row>
  </sheetData>
  <mergeCells count="3">
    <mergeCell ref="A5:A6"/>
    <mergeCell ref="B5:C5"/>
    <mergeCell ref="D5:F5"/>
  </mergeCells>
  <conditionalFormatting sqref="A7:F34">
    <cfRule type="expression" dxfId="5" priority="1">
      <formula>MOD(ROW(),2)=0</formula>
    </cfRule>
  </conditionalFormatting>
  <conditionalFormatting sqref="F7:F35">
    <cfRule type="expression" dxfId="4" priority="2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D0BBF7-3C38-4624-8F37-53B432A7F7D8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194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82004</v>
      </c>
      <c r="C7" s="237">
        <v>48270</v>
      </c>
      <c r="D7" s="237">
        <v>359575</v>
      </c>
      <c r="E7" s="237">
        <v>309426</v>
      </c>
      <c r="F7" s="238">
        <v>-13.94674268233331</v>
      </c>
      <c r="G7" s="6"/>
    </row>
    <row r="8" spans="1:14" s="33" customFormat="1" ht="15.6" customHeight="1">
      <c r="A8" s="236" t="s">
        <v>11</v>
      </c>
      <c r="B8" s="237">
        <v>72409</v>
      </c>
      <c r="C8" s="237">
        <v>14157</v>
      </c>
      <c r="D8" s="237">
        <v>449272</v>
      </c>
      <c r="E8" s="237">
        <v>198800</v>
      </c>
      <c r="F8" s="238">
        <v>-55.750636585409282</v>
      </c>
      <c r="G8" s="239"/>
    </row>
    <row r="9" spans="1:14" ht="15.6" customHeight="1">
      <c r="A9" s="236" t="s">
        <v>8</v>
      </c>
      <c r="B9" s="237">
        <v>186946</v>
      </c>
      <c r="C9" s="237">
        <v>90134</v>
      </c>
      <c r="D9" s="237">
        <v>1354447</v>
      </c>
      <c r="E9" s="237">
        <v>1509324</v>
      </c>
      <c r="F9" s="238">
        <v>11.43470360966505</v>
      </c>
      <c r="G9" s="6"/>
    </row>
    <row r="10" spans="1:14" ht="15.6" customHeight="1">
      <c r="A10" s="236" t="s">
        <v>10</v>
      </c>
      <c r="B10" s="237">
        <v>105186</v>
      </c>
      <c r="C10" s="237">
        <v>90003</v>
      </c>
      <c r="D10" s="237">
        <v>457897</v>
      </c>
      <c r="E10" s="237">
        <v>486904</v>
      </c>
      <c r="F10" s="238">
        <v>6.3348307588824611</v>
      </c>
    </row>
    <row r="11" spans="1:14" ht="15.6" customHeight="1">
      <c r="A11" s="236" t="s">
        <v>9</v>
      </c>
      <c r="B11" s="237">
        <v>0</v>
      </c>
      <c r="C11" s="237">
        <v>0</v>
      </c>
      <c r="D11" s="237">
        <v>0</v>
      </c>
      <c r="E11" s="237">
        <v>5140</v>
      </c>
      <c r="F11" s="238"/>
    </row>
    <row r="12" spans="1:14" ht="15.6" customHeight="1">
      <c r="A12" s="236" t="s">
        <v>6</v>
      </c>
      <c r="B12" s="237">
        <v>28511</v>
      </c>
      <c r="C12" s="237">
        <v>42023</v>
      </c>
      <c r="D12" s="237">
        <v>192146</v>
      </c>
      <c r="E12" s="237">
        <v>252994</v>
      </c>
      <c r="F12" s="238">
        <v>31.667586106398261</v>
      </c>
    </row>
    <row r="13" spans="1:14" ht="15.6" customHeight="1">
      <c r="A13" s="236" t="s">
        <v>175</v>
      </c>
      <c r="B13" s="237">
        <v>0</v>
      </c>
      <c r="C13" s="237">
        <v>6</v>
      </c>
      <c r="D13" s="237">
        <v>23</v>
      </c>
      <c r="E13" s="237">
        <v>53</v>
      </c>
      <c r="F13" s="238">
        <v>130.43478260869571</v>
      </c>
    </row>
    <row r="14" spans="1:14" ht="15.6" customHeight="1">
      <c r="A14" s="236" t="s">
        <v>148</v>
      </c>
      <c r="B14" s="237">
        <v>124163</v>
      </c>
      <c r="C14" s="237">
        <v>134523</v>
      </c>
      <c r="D14" s="237">
        <v>869440</v>
      </c>
      <c r="E14" s="237">
        <v>646051</v>
      </c>
      <c r="F14" s="238">
        <v>-25.693434854619071</v>
      </c>
    </row>
    <row r="15" spans="1:14" ht="15.6" customHeight="1">
      <c r="A15" s="236" t="s">
        <v>145</v>
      </c>
      <c r="B15" s="237">
        <v>152707</v>
      </c>
      <c r="C15" s="237">
        <v>183651</v>
      </c>
      <c r="D15" s="237">
        <v>927202</v>
      </c>
      <c r="E15" s="237">
        <v>1123952</v>
      </c>
      <c r="F15" s="238">
        <v>21.219755781372339</v>
      </c>
    </row>
    <row r="16" spans="1:14" ht="15.6" customHeight="1">
      <c r="A16" s="236" t="s">
        <v>144</v>
      </c>
      <c r="B16" s="237">
        <v>200264</v>
      </c>
      <c r="C16" s="237">
        <v>199335</v>
      </c>
      <c r="D16" s="237">
        <v>1569777</v>
      </c>
      <c r="E16" s="237">
        <v>988881</v>
      </c>
      <c r="F16" s="238">
        <v>-37.005001347325127</v>
      </c>
      <c r="G16" s="1"/>
    </row>
    <row r="17" spans="1:7" ht="15.6" customHeight="1">
      <c r="A17" s="236" t="s">
        <v>150</v>
      </c>
      <c r="B17" s="237">
        <v>113807</v>
      </c>
      <c r="C17" s="237">
        <v>48216</v>
      </c>
      <c r="D17" s="237">
        <v>551455</v>
      </c>
      <c r="E17" s="237">
        <v>450052</v>
      </c>
      <c r="F17" s="238">
        <v>-18.388263774922709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64914</v>
      </c>
      <c r="C19" s="237">
        <v>60555</v>
      </c>
      <c r="D19" s="237">
        <v>470877</v>
      </c>
      <c r="E19" s="237">
        <v>426997</v>
      </c>
      <c r="F19" s="238">
        <v>-9.318781762540965</v>
      </c>
    </row>
    <row r="20" spans="1:7" ht="15.6" customHeight="1">
      <c r="A20" s="236" t="s">
        <v>142</v>
      </c>
      <c r="B20" s="237">
        <v>152327</v>
      </c>
      <c r="C20" s="237">
        <v>239483</v>
      </c>
      <c r="D20" s="237">
        <v>1016436</v>
      </c>
      <c r="E20" s="237">
        <v>1292330</v>
      </c>
      <c r="F20" s="238">
        <v>27.143273162304371</v>
      </c>
    </row>
    <row r="21" spans="1:7" ht="15.6" customHeight="1">
      <c r="A21" s="236" t="s">
        <v>149</v>
      </c>
      <c r="B21" s="237">
        <v>155435</v>
      </c>
      <c r="C21" s="237">
        <v>207291</v>
      </c>
      <c r="D21" s="237">
        <v>779308</v>
      </c>
      <c r="E21" s="237">
        <v>950366</v>
      </c>
      <c r="F21" s="238">
        <v>21.949986398189171</v>
      </c>
    </row>
    <row r="22" spans="1:7" ht="15.6" customHeight="1">
      <c r="A22" s="236" t="s">
        <v>146</v>
      </c>
      <c r="B22" s="237">
        <v>19</v>
      </c>
      <c r="C22" s="237">
        <v>5042</v>
      </c>
      <c r="D22" s="237">
        <v>6781</v>
      </c>
      <c r="E22" s="237">
        <v>5059</v>
      </c>
      <c r="F22" s="238">
        <v>-25.394484589293612</v>
      </c>
    </row>
    <row r="23" spans="1:7" ht="15.6" customHeight="1">
      <c r="A23" s="236" t="s">
        <v>165</v>
      </c>
      <c r="B23" s="237">
        <v>41414</v>
      </c>
      <c r="C23" s="237">
        <v>40257</v>
      </c>
      <c r="D23" s="237">
        <v>175390</v>
      </c>
      <c r="E23" s="237">
        <v>172418</v>
      </c>
      <c r="F23" s="238">
        <v>-1.6945093790980079</v>
      </c>
    </row>
    <row r="24" spans="1:7" ht="15.6" customHeight="1">
      <c r="A24" s="236" t="s">
        <v>141</v>
      </c>
      <c r="B24" s="237">
        <v>1800</v>
      </c>
      <c r="C24" s="237">
        <v>0</v>
      </c>
      <c r="D24" s="237">
        <v>8796</v>
      </c>
      <c r="E24" s="237">
        <v>5036</v>
      </c>
      <c r="F24" s="238">
        <v>-42.746703046839471</v>
      </c>
    </row>
    <row r="25" spans="1:7" ht="15.6" customHeight="1">
      <c r="A25" s="236" t="s">
        <v>140</v>
      </c>
      <c r="B25" s="237">
        <v>0</v>
      </c>
      <c r="C25" s="237">
        <v>7</v>
      </c>
      <c r="D25" s="237">
        <v>0</v>
      </c>
      <c r="E25" s="237">
        <v>72</v>
      </c>
      <c r="F25" s="238"/>
    </row>
    <row r="26" spans="1:7" ht="15.6" customHeight="1">
      <c r="A26" s="236" t="s">
        <v>152</v>
      </c>
      <c r="B26" s="237">
        <v>16732</v>
      </c>
      <c r="C26" s="237">
        <v>82686</v>
      </c>
      <c r="D26" s="237">
        <v>283934</v>
      </c>
      <c r="E26" s="237">
        <v>298651</v>
      </c>
      <c r="F26" s="238">
        <v>5.1832468108785861</v>
      </c>
    </row>
    <row r="27" spans="1:7" ht="15.6" customHeight="1">
      <c r="A27" s="236" t="s">
        <v>173</v>
      </c>
      <c r="B27" s="237">
        <v>0</v>
      </c>
      <c r="C27" s="237">
        <v>3538</v>
      </c>
      <c r="D27" s="237">
        <v>39700</v>
      </c>
      <c r="E27" s="237">
        <v>52158</v>
      </c>
      <c r="F27" s="238">
        <v>31.380352644836279</v>
      </c>
    </row>
    <row r="28" spans="1:7" ht="15.6" customHeight="1">
      <c r="A28" s="236" t="s">
        <v>177</v>
      </c>
      <c r="B28" s="237">
        <v>0</v>
      </c>
      <c r="C28" s="237">
        <v>0</v>
      </c>
      <c r="D28" s="237">
        <v>0</v>
      </c>
      <c r="E28" s="237">
        <v>1981</v>
      </c>
      <c r="F28" s="238"/>
    </row>
    <row r="29" spans="1:7" ht="15.6" customHeight="1">
      <c r="A29" s="236" t="s">
        <v>178</v>
      </c>
      <c r="B29" s="237">
        <v>64995</v>
      </c>
      <c r="C29" s="237">
        <v>75857</v>
      </c>
      <c r="D29" s="237">
        <v>472979</v>
      </c>
      <c r="E29" s="237">
        <v>605418</v>
      </c>
      <c r="F29" s="238">
        <v>28.00103175828102</v>
      </c>
    </row>
    <row r="30" spans="1:7" ht="15.6" customHeight="1">
      <c r="A30" s="236" t="s">
        <v>179</v>
      </c>
      <c r="B30" s="237">
        <v>43323</v>
      </c>
      <c r="C30" s="237">
        <v>25440</v>
      </c>
      <c r="D30" s="237">
        <v>169918</v>
      </c>
      <c r="E30" s="237">
        <v>216271</v>
      </c>
      <c r="F30" s="238">
        <v>27.279628997516451</v>
      </c>
    </row>
    <row r="31" spans="1:7" ht="15.6" customHeight="1">
      <c r="A31" s="236" t="s">
        <v>180</v>
      </c>
      <c r="B31" s="237">
        <v>38922</v>
      </c>
      <c r="C31" s="237">
        <v>15034</v>
      </c>
      <c r="D31" s="237">
        <v>203261</v>
      </c>
      <c r="E31" s="237">
        <v>35808</v>
      </c>
      <c r="F31" s="238">
        <v>-82.383241251395987</v>
      </c>
    </row>
    <row r="32" spans="1:7" ht="15.6" customHeight="1">
      <c r="A32" s="236" t="s">
        <v>181</v>
      </c>
      <c r="B32" s="237">
        <v>26396</v>
      </c>
      <c r="C32" s="237">
        <v>67938</v>
      </c>
      <c r="D32" s="237">
        <v>303012</v>
      </c>
      <c r="E32" s="237">
        <v>349860</v>
      </c>
      <c r="F32" s="238">
        <v>15.46077383073937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  <c r="F33" s="238"/>
    </row>
    <row r="34" spans="1:6" ht="15.6" customHeight="1">
      <c r="A34" s="236" t="s">
        <v>183</v>
      </c>
      <c r="B34" s="237">
        <v>0</v>
      </c>
      <c r="C34" s="237">
        <v>6310</v>
      </c>
      <c r="D34" s="237">
        <v>44003</v>
      </c>
      <c r="E34" s="237">
        <v>27239</v>
      </c>
      <c r="F34" s="238">
        <v>-38.097402449832963</v>
      </c>
    </row>
    <row r="35" spans="1:6" ht="15.6" customHeight="1">
      <c r="A35" s="240" t="s">
        <v>153</v>
      </c>
      <c r="B35" s="241">
        <f>SUM(B7:B34)</f>
        <v>1672274</v>
      </c>
      <c r="C35" s="241">
        <f>SUM(C7:C34)</f>
        <v>1679756</v>
      </c>
      <c r="D35" s="241">
        <f>SUM(D7:D34)</f>
        <v>10705629</v>
      </c>
      <c r="E35" s="241">
        <f>SUM(E7:E34)</f>
        <v>10411241</v>
      </c>
      <c r="F35" s="242">
        <f>E35*100/D35-100</f>
        <v>-2.7498430965616336</v>
      </c>
    </row>
    <row r="36" spans="1:6" ht="15.6" customHeight="1">
      <c r="A36" s="46" t="s">
        <v>192</v>
      </c>
    </row>
  </sheetData>
  <mergeCells count="3">
    <mergeCell ref="A5:A6"/>
    <mergeCell ref="B5:C5"/>
    <mergeCell ref="D5:F5"/>
  </mergeCells>
  <conditionalFormatting sqref="A7:F34">
    <cfRule type="expression" dxfId="3" priority="2">
      <formula>MOD(ROW(),2)=0</formula>
    </cfRule>
  </conditionalFormatting>
  <conditionalFormatting sqref="F7:F35">
    <cfRule type="expression" dxfId="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23DFA7-4066-4AD0-BB41-CA3611E4561F}">
  <sheetPr codeName="Hoja4"/>
  <dimension ref="A1:O49"/>
  <sheetViews>
    <sheetView zoomScale="75" zoomScaleNormal="75" workbookViewId="0"/>
  </sheetViews>
  <sheetFormatPr baseColWidth="10" defaultColWidth="11.44140625" defaultRowHeight="14.4"/>
  <cols>
    <col min="1" max="1" width="20.88671875" customWidth="1"/>
    <col min="2" max="2" width="46" customWidth="1"/>
    <col min="3" max="5" width="14.6640625" customWidth="1"/>
    <col min="6" max="6" width="8" customWidth="1"/>
    <col min="7" max="9" width="14.6640625" customWidth="1"/>
    <col min="10" max="10" width="8" customWidth="1"/>
    <col min="11" max="13" width="14.6640625" customWidth="1"/>
    <col min="14" max="14" width="8" customWidth="1"/>
  </cols>
  <sheetData>
    <row r="1" spans="1:15" ht="21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21">
      <c r="A2" s="79"/>
      <c r="B2" s="79"/>
      <c r="C2" s="82"/>
    </row>
    <row r="3" spans="1:15" ht="21">
      <c r="A3" s="82"/>
      <c r="B3" s="82"/>
      <c r="C3" s="82"/>
    </row>
    <row r="4" spans="1:15">
      <c r="A4" s="83" t="s">
        <v>51</v>
      </c>
      <c r="B4" s="31"/>
      <c r="N4" s="113" t="s">
        <v>172</v>
      </c>
    </row>
    <row r="5" spans="1:15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>
      <c r="A6" s="204" t="s">
        <v>88</v>
      </c>
      <c r="B6" s="204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>
      <c r="A7" s="204"/>
      <c r="B7" s="204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>
      <c r="A8" s="205" t="s">
        <v>90</v>
      </c>
      <c r="B8" s="102" t="s">
        <v>91</v>
      </c>
      <c r="C8" s="103"/>
      <c r="D8" s="92"/>
      <c r="E8" s="98">
        <f>D8-C8</f>
        <v>0</v>
      </c>
      <c r="F8" s="104" t="e">
        <f>((D8*100/C8)-100)</f>
        <v>#DIV/0!</v>
      </c>
      <c r="G8" s="91"/>
      <c r="H8" s="92"/>
      <c r="I8" s="98">
        <f>H8-G8</f>
        <v>0</v>
      </c>
      <c r="J8" s="104" t="e">
        <f>((H8*100/G8)-100)</f>
        <v>#DIV/0!</v>
      </c>
      <c r="K8" s="91"/>
      <c r="L8" s="92"/>
      <c r="M8" s="98">
        <f>L8-K8</f>
        <v>0</v>
      </c>
      <c r="N8" s="104" t="e">
        <f>((L8*100/K8)-100)</f>
        <v>#DIV/0!</v>
      </c>
      <c r="O8" s="132"/>
    </row>
    <row r="9" spans="1:15">
      <c r="A9" s="205"/>
      <c r="B9" s="116" t="s">
        <v>92</v>
      </c>
      <c r="C9" s="117"/>
      <c r="D9" s="115"/>
      <c r="E9" s="86">
        <f>D9-C9</f>
        <v>0</v>
      </c>
      <c r="F9" s="87" t="e">
        <f>((D9*100/C9)-100)</f>
        <v>#DIV/0!</v>
      </c>
      <c r="G9" s="128"/>
      <c r="H9" s="115"/>
      <c r="I9" s="86">
        <f>H9-G9</f>
        <v>0</v>
      </c>
      <c r="J9" s="87" t="e">
        <f>((H9*100/G9)-100)</f>
        <v>#DIV/0!</v>
      </c>
      <c r="K9" s="128"/>
      <c r="L9" s="115"/>
      <c r="M9" s="86">
        <f>L9-K9</f>
        <v>0</v>
      </c>
      <c r="N9" s="89" t="e">
        <f>((L9*100/K9)-100)</f>
        <v>#DIV/0!</v>
      </c>
    </row>
    <row r="10" spans="1:15">
      <c r="A10" s="205"/>
      <c r="B10" s="90" t="s">
        <v>93</v>
      </c>
      <c r="C10" s="93"/>
      <c r="D10" s="94"/>
      <c r="E10" s="86">
        <f t="shared" ref="E10:E15" si="0">D10-C10</f>
        <v>0</v>
      </c>
      <c r="F10" s="87" t="e">
        <f t="shared" ref="F10:F16" si="1">((D10*100/C10)-100)</f>
        <v>#DIV/0!</v>
      </c>
      <c r="G10" s="95"/>
      <c r="H10" s="94"/>
      <c r="I10" s="86">
        <f t="shared" ref="I10:I15" si="2">H10-G10</f>
        <v>0</v>
      </c>
      <c r="J10" s="87" t="e">
        <f t="shared" ref="J10:J16" si="3">((H10*100/G10)-100)</f>
        <v>#DIV/0!</v>
      </c>
      <c r="K10" s="95"/>
      <c r="L10" s="94"/>
      <c r="M10" s="86">
        <f t="shared" ref="M10:M15" si="4">L10-K10</f>
        <v>0</v>
      </c>
      <c r="N10" s="89" t="e">
        <f t="shared" ref="N10:N16" si="5">((L10*100/K10)-100)</f>
        <v>#DIV/0!</v>
      </c>
    </row>
    <row r="11" spans="1:15">
      <c r="A11" s="205"/>
      <c r="B11" s="116" t="s">
        <v>94</v>
      </c>
      <c r="C11" s="117"/>
      <c r="D11" s="115"/>
      <c r="E11" s="86">
        <f t="shared" si="0"/>
        <v>0</v>
      </c>
      <c r="F11" s="87" t="e">
        <f t="shared" si="1"/>
        <v>#DIV/0!</v>
      </c>
      <c r="G11" s="128"/>
      <c r="H11" s="115"/>
      <c r="I11" s="86">
        <f t="shared" si="2"/>
        <v>0</v>
      </c>
      <c r="J11" s="87" t="e">
        <f t="shared" si="3"/>
        <v>#DIV/0!</v>
      </c>
      <c r="K11" s="128"/>
      <c r="L11" s="115"/>
      <c r="M11" s="86">
        <f t="shared" si="4"/>
        <v>0</v>
      </c>
      <c r="N11" s="89" t="e">
        <f t="shared" si="5"/>
        <v>#DIV/0!</v>
      </c>
    </row>
    <row r="12" spans="1:15">
      <c r="A12" s="205"/>
      <c r="B12" s="90" t="s">
        <v>95</v>
      </c>
      <c r="C12" s="93"/>
      <c r="D12" s="94"/>
      <c r="E12" s="86">
        <f t="shared" si="0"/>
        <v>0</v>
      </c>
      <c r="F12" s="87" t="e">
        <f t="shared" si="1"/>
        <v>#DIV/0!</v>
      </c>
      <c r="G12" s="95"/>
      <c r="H12" s="94"/>
      <c r="I12" s="86">
        <f t="shared" si="2"/>
        <v>0</v>
      </c>
      <c r="J12" s="87" t="e">
        <f t="shared" si="3"/>
        <v>#DIV/0!</v>
      </c>
      <c r="K12" s="95"/>
      <c r="L12" s="94"/>
      <c r="M12" s="86">
        <f t="shared" si="4"/>
        <v>0</v>
      </c>
      <c r="N12" s="89" t="e">
        <f t="shared" si="5"/>
        <v>#DIV/0!</v>
      </c>
    </row>
    <row r="13" spans="1:15">
      <c r="A13" s="205"/>
      <c r="B13" s="116" t="s">
        <v>96</v>
      </c>
      <c r="C13" s="117"/>
      <c r="D13" s="115"/>
      <c r="E13" s="86">
        <f t="shared" si="0"/>
        <v>0</v>
      </c>
      <c r="F13" s="87" t="e">
        <f t="shared" si="1"/>
        <v>#DIV/0!</v>
      </c>
      <c r="G13" s="128"/>
      <c r="H13" s="115"/>
      <c r="I13" s="86">
        <f t="shared" si="2"/>
        <v>0</v>
      </c>
      <c r="J13" s="87" t="e">
        <f t="shared" si="3"/>
        <v>#DIV/0!</v>
      </c>
      <c r="K13" s="128"/>
      <c r="L13" s="115"/>
      <c r="M13" s="86">
        <f t="shared" si="4"/>
        <v>0</v>
      </c>
      <c r="N13" s="89" t="e">
        <f t="shared" si="5"/>
        <v>#DIV/0!</v>
      </c>
    </row>
    <row r="14" spans="1:15">
      <c r="A14" s="205"/>
      <c r="B14" s="90" t="s">
        <v>97</v>
      </c>
      <c r="C14" s="93"/>
      <c r="D14" s="94"/>
      <c r="E14" s="86">
        <f t="shared" si="0"/>
        <v>0</v>
      </c>
      <c r="F14" s="87" t="e">
        <f t="shared" si="1"/>
        <v>#DIV/0!</v>
      </c>
      <c r="G14" s="95"/>
      <c r="H14" s="94"/>
      <c r="I14" s="86">
        <f t="shared" si="2"/>
        <v>0</v>
      </c>
      <c r="J14" s="87" t="e">
        <f t="shared" si="3"/>
        <v>#DIV/0!</v>
      </c>
      <c r="K14" s="95"/>
      <c r="L14" s="94"/>
      <c r="M14" s="86">
        <f t="shared" si="4"/>
        <v>0</v>
      </c>
      <c r="N14" s="89" t="e">
        <f t="shared" si="5"/>
        <v>#DIV/0!</v>
      </c>
    </row>
    <row r="15" spans="1:15">
      <c r="A15" s="205"/>
      <c r="B15" s="116" t="s">
        <v>98</v>
      </c>
      <c r="C15" s="117"/>
      <c r="D15" s="115"/>
      <c r="E15" s="86">
        <f t="shared" si="0"/>
        <v>0</v>
      </c>
      <c r="F15" s="87" t="e">
        <f t="shared" si="1"/>
        <v>#DIV/0!</v>
      </c>
      <c r="G15" s="128"/>
      <c r="H15" s="115"/>
      <c r="I15" s="86">
        <f t="shared" si="2"/>
        <v>0</v>
      </c>
      <c r="J15" s="87" t="e">
        <f t="shared" si="3"/>
        <v>#DIV/0!</v>
      </c>
      <c r="K15" s="128"/>
      <c r="L15" s="115"/>
      <c r="M15" s="86">
        <f t="shared" si="4"/>
        <v>0</v>
      </c>
      <c r="N15" s="89" t="e">
        <f t="shared" si="5"/>
        <v>#DIV/0!</v>
      </c>
    </row>
    <row r="16" spans="1:15">
      <c r="A16" s="205"/>
      <c r="B16" s="105" t="s">
        <v>99</v>
      </c>
      <c r="C16" s="106"/>
      <c r="D16" s="97"/>
      <c r="E16" s="100">
        <f>D16-C16</f>
        <v>0</v>
      </c>
      <c r="F16" s="87" t="e">
        <f t="shared" si="1"/>
        <v>#DIV/0!</v>
      </c>
      <c r="G16" s="96"/>
      <c r="H16" s="97"/>
      <c r="I16" s="100">
        <f>H16-G16</f>
        <v>0</v>
      </c>
      <c r="J16" s="87" t="e">
        <f t="shared" si="3"/>
        <v>#DIV/0!</v>
      </c>
      <c r="K16" s="96"/>
      <c r="L16" s="97"/>
      <c r="M16" s="100">
        <f>L16-K16</f>
        <v>0</v>
      </c>
      <c r="N16" s="89" t="e">
        <f t="shared" si="5"/>
        <v>#DIV/0!</v>
      </c>
    </row>
    <row r="17" spans="1:14">
      <c r="A17" s="201" t="s">
        <v>100</v>
      </c>
      <c r="B17" s="118" t="s">
        <v>101</v>
      </c>
      <c r="C17" s="119"/>
      <c r="D17" s="120"/>
      <c r="E17" s="98">
        <f>D17-C17</f>
        <v>0</v>
      </c>
      <c r="F17" s="104" t="e">
        <f>((D17*100/C17)-100)</f>
        <v>#DIV/0!</v>
      </c>
      <c r="G17" s="129"/>
      <c r="H17" s="120"/>
      <c r="I17" s="98">
        <f>H17-G17</f>
        <v>0</v>
      </c>
      <c r="J17" s="104" t="e">
        <f>((H17*100/G17)-100)</f>
        <v>#DIV/0!</v>
      </c>
      <c r="K17" s="129"/>
      <c r="L17" s="120"/>
      <c r="M17" s="98">
        <f>L17-K17</f>
        <v>0</v>
      </c>
      <c r="N17" s="99" t="e">
        <f>((L17*100/K17)-100)</f>
        <v>#DIV/0!</v>
      </c>
    </row>
    <row r="18" spans="1:14">
      <c r="A18" s="201"/>
      <c r="B18" s="90" t="s">
        <v>102</v>
      </c>
      <c r="C18" s="93"/>
      <c r="D18" s="94"/>
      <c r="E18" s="86">
        <f>D18-C18</f>
        <v>0</v>
      </c>
      <c r="F18" s="87" t="e">
        <f>((D18*100/C18)-100)</f>
        <v>#DIV/0!</v>
      </c>
      <c r="G18" s="95"/>
      <c r="H18" s="94"/>
      <c r="I18" s="86">
        <f>H18-G18</f>
        <v>0</v>
      </c>
      <c r="J18" s="87" t="e">
        <f>((H18*100/G18)-100)</f>
        <v>#DIV/0!</v>
      </c>
      <c r="K18" s="95"/>
      <c r="L18" s="94"/>
      <c r="M18" s="86">
        <f>L18-K18</f>
        <v>0</v>
      </c>
      <c r="N18" s="89" t="e">
        <f>((L18*100/K18)-100)</f>
        <v>#DIV/0!</v>
      </c>
    </row>
    <row r="19" spans="1:14">
      <c r="A19" s="201"/>
      <c r="B19" s="116" t="s">
        <v>103</v>
      </c>
      <c r="C19" s="117"/>
      <c r="D19" s="115"/>
      <c r="E19" s="86">
        <f t="shared" ref="E19:E20" si="6">D19-C19</f>
        <v>0</v>
      </c>
      <c r="F19" s="87" t="e">
        <f t="shared" ref="F19:F20" si="7">((D19*100/C19)-100)</f>
        <v>#DIV/0!</v>
      </c>
      <c r="G19" s="128"/>
      <c r="H19" s="115"/>
      <c r="I19" s="86">
        <f t="shared" ref="I19:I20" si="8">H19-G19</f>
        <v>0</v>
      </c>
      <c r="J19" s="87" t="e">
        <f t="shared" ref="J19:J20" si="9">((H19*100/G19)-100)</f>
        <v>#DIV/0!</v>
      </c>
      <c r="K19" s="128"/>
      <c r="L19" s="115"/>
      <c r="M19" s="86">
        <f t="shared" ref="M19:M20" si="10">L19-K19</f>
        <v>0</v>
      </c>
      <c r="N19" s="89" t="e">
        <f t="shared" ref="N19:N20" si="11">((L19*100/K19)-100)</f>
        <v>#DIV/0!</v>
      </c>
    </row>
    <row r="20" spans="1:14">
      <c r="A20" s="201"/>
      <c r="B20" s="90" t="s">
        <v>104</v>
      </c>
      <c r="C20" s="93"/>
      <c r="D20" s="94"/>
      <c r="E20" s="86">
        <f t="shared" si="6"/>
        <v>0</v>
      </c>
      <c r="F20" s="87" t="e">
        <f t="shared" si="7"/>
        <v>#DIV/0!</v>
      </c>
      <c r="G20" s="95"/>
      <c r="H20" s="94"/>
      <c r="I20" s="86">
        <f t="shared" si="8"/>
        <v>0</v>
      </c>
      <c r="J20" s="87" t="e">
        <f t="shared" si="9"/>
        <v>#DIV/0!</v>
      </c>
      <c r="K20" s="95"/>
      <c r="L20" s="94"/>
      <c r="M20" s="86">
        <f t="shared" si="10"/>
        <v>0</v>
      </c>
      <c r="N20" s="89" t="e">
        <f t="shared" si="11"/>
        <v>#DIV/0!</v>
      </c>
    </row>
    <row r="21" spans="1:14">
      <c r="A21" s="201"/>
      <c r="B21" s="121" t="s">
        <v>105</v>
      </c>
      <c r="C21" s="122"/>
      <c r="D21" s="123"/>
      <c r="E21" s="100">
        <f t="shared" ref="E21:E32" si="12">D21-C21</f>
        <v>0</v>
      </c>
      <c r="F21" s="87" t="e">
        <f t="shared" ref="F21:F32" si="13">((D21*100/C21)-100)</f>
        <v>#DIV/0!</v>
      </c>
      <c r="G21" s="130"/>
      <c r="H21" s="123"/>
      <c r="I21" s="100">
        <f t="shared" ref="I21:I32" si="14">H21-G21</f>
        <v>0</v>
      </c>
      <c r="J21" s="87" t="e">
        <f t="shared" ref="J21:J32" si="15">((H21*100/G21)-100)</f>
        <v>#DIV/0!</v>
      </c>
      <c r="K21" s="130"/>
      <c r="L21" s="123"/>
      <c r="M21" s="100">
        <f t="shared" ref="M21:M32" si="16">L21-K21</f>
        <v>0</v>
      </c>
      <c r="N21" s="89" t="e">
        <f t="shared" ref="N21:N32" si="17">((L21*100/K21)-100)</f>
        <v>#DIV/0!</v>
      </c>
    </row>
    <row r="22" spans="1:14">
      <c r="A22" s="201" t="s">
        <v>106</v>
      </c>
      <c r="B22" s="102" t="s">
        <v>107</v>
      </c>
      <c r="C22" s="103"/>
      <c r="D22" s="92"/>
      <c r="E22" s="98">
        <f t="shared" si="12"/>
        <v>0</v>
      </c>
      <c r="F22" s="104" t="e">
        <f t="shared" si="13"/>
        <v>#DIV/0!</v>
      </c>
      <c r="G22" s="91"/>
      <c r="H22" s="92"/>
      <c r="I22" s="98">
        <f t="shared" si="14"/>
        <v>0</v>
      </c>
      <c r="J22" s="104" t="e">
        <f t="shared" si="15"/>
        <v>#DIV/0!</v>
      </c>
      <c r="K22" s="91"/>
      <c r="L22" s="92"/>
      <c r="M22" s="98">
        <f t="shared" si="16"/>
        <v>0</v>
      </c>
      <c r="N22" s="99" t="e">
        <f t="shared" si="17"/>
        <v>#DIV/0!</v>
      </c>
    </row>
    <row r="23" spans="1:14">
      <c r="A23" s="201"/>
      <c r="B23" s="121" t="s">
        <v>108</v>
      </c>
      <c r="C23" s="122"/>
      <c r="D23" s="123"/>
      <c r="E23" s="100">
        <f t="shared" si="12"/>
        <v>0</v>
      </c>
      <c r="F23" s="107" t="e">
        <f t="shared" si="13"/>
        <v>#DIV/0!</v>
      </c>
      <c r="G23" s="130"/>
      <c r="H23" s="123"/>
      <c r="I23" s="100">
        <f t="shared" si="14"/>
        <v>0</v>
      </c>
      <c r="J23" s="107" t="e">
        <f t="shared" si="15"/>
        <v>#DIV/0!</v>
      </c>
      <c r="K23" s="130"/>
      <c r="L23" s="123"/>
      <c r="M23" s="100">
        <f t="shared" si="16"/>
        <v>0</v>
      </c>
      <c r="N23" s="101" t="e">
        <f t="shared" si="17"/>
        <v>#DIV/0!</v>
      </c>
    </row>
    <row r="24" spans="1:14">
      <c r="A24" s="201" t="s">
        <v>109</v>
      </c>
      <c r="B24" s="102" t="s">
        <v>110</v>
      </c>
      <c r="C24" s="103"/>
      <c r="D24" s="92"/>
      <c r="E24" s="98">
        <f t="shared" si="12"/>
        <v>0</v>
      </c>
      <c r="F24" s="104" t="e">
        <f t="shared" si="13"/>
        <v>#DIV/0!</v>
      </c>
      <c r="G24" s="91"/>
      <c r="H24" s="92"/>
      <c r="I24" s="98">
        <f t="shared" si="14"/>
        <v>0</v>
      </c>
      <c r="J24" s="104" t="e">
        <f t="shared" si="15"/>
        <v>#DIV/0!</v>
      </c>
      <c r="K24" s="91"/>
      <c r="L24" s="92"/>
      <c r="M24" s="98">
        <f t="shared" si="16"/>
        <v>0</v>
      </c>
      <c r="N24" s="99" t="e">
        <f t="shared" si="17"/>
        <v>#DIV/0!</v>
      </c>
    </row>
    <row r="25" spans="1:14">
      <c r="A25" s="201"/>
      <c r="B25" s="116" t="s">
        <v>111</v>
      </c>
      <c r="C25" s="117"/>
      <c r="D25" s="115"/>
      <c r="E25" s="86">
        <f t="shared" si="12"/>
        <v>0</v>
      </c>
      <c r="F25" s="87" t="e">
        <f t="shared" si="13"/>
        <v>#DIV/0!</v>
      </c>
      <c r="G25" s="128"/>
      <c r="H25" s="115"/>
      <c r="I25" s="86">
        <f t="shared" si="14"/>
        <v>0</v>
      </c>
      <c r="J25" s="87" t="e">
        <f t="shared" si="15"/>
        <v>#DIV/0!</v>
      </c>
      <c r="K25" s="128"/>
      <c r="L25" s="115"/>
      <c r="M25" s="86">
        <f t="shared" si="16"/>
        <v>0</v>
      </c>
      <c r="N25" s="89" t="e">
        <f t="shared" si="17"/>
        <v>#DIV/0!</v>
      </c>
    </row>
    <row r="26" spans="1:14">
      <c r="A26" s="201"/>
      <c r="B26" s="108" t="s">
        <v>112</v>
      </c>
      <c r="C26" s="106"/>
      <c r="D26" s="97"/>
      <c r="E26" s="100">
        <f t="shared" si="12"/>
        <v>0</v>
      </c>
      <c r="F26" s="87" t="e">
        <f t="shared" si="13"/>
        <v>#DIV/0!</v>
      </c>
      <c r="G26" s="96"/>
      <c r="H26" s="97"/>
      <c r="I26" s="100">
        <f t="shared" si="14"/>
        <v>0</v>
      </c>
      <c r="J26" s="87" t="e">
        <f t="shared" si="15"/>
        <v>#DIV/0!</v>
      </c>
      <c r="K26" s="96"/>
      <c r="L26" s="97"/>
      <c r="M26" s="100">
        <f t="shared" si="16"/>
        <v>0</v>
      </c>
      <c r="N26" s="89" t="e">
        <f t="shared" si="17"/>
        <v>#DIV/0!</v>
      </c>
    </row>
    <row r="27" spans="1:14" ht="26.4">
      <c r="A27" s="112" t="s">
        <v>113</v>
      </c>
      <c r="B27" s="124" t="s">
        <v>114</v>
      </c>
      <c r="C27" s="125"/>
      <c r="D27" s="126"/>
      <c r="E27" s="109">
        <f t="shared" si="12"/>
        <v>0</v>
      </c>
      <c r="F27" s="110" t="e">
        <f t="shared" si="13"/>
        <v>#DIV/0!</v>
      </c>
      <c r="G27" s="131"/>
      <c r="H27" s="126"/>
      <c r="I27" s="109">
        <f t="shared" si="14"/>
        <v>0</v>
      </c>
      <c r="J27" s="110" t="e">
        <f t="shared" si="15"/>
        <v>#DIV/0!</v>
      </c>
      <c r="K27" s="131"/>
      <c r="L27" s="126"/>
      <c r="M27" s="109">
        <f t="shared" si="16"/>
        <v>0</v>
      </c>
      <c r="N27" s="111" t="e">
        <f t="shared" si="17"/>
        <v>#DIV/0!</v>
      </c>
    </row>
    <row r="28" spans="1:14">
      <c r="A28" s="201" t="s">
        <v>115</v>
      </c>
      <c r="B28" s="102" t="s">
        <v>116</v>
      </c>
      <c r="C28" s="103"/>
      <c r="D28" s="92"/>
      <c r="E28" s="86">
        <f t="shared" si="12"/>
        <v>0</v>
      </c>
      <c r="F28" s="104" t="e">
        <f t="shared" si="13"/>
        <v>#DIV/0!</v>
      </c>
      <c r="G28" s="91"/>
      <c r="H28" s="92"/>
      <c r="I28" s="86">
        <f t="shared" si="14"/>
        <v>0</v>
      </c>
      <c r="J28" s="104" t="e">
        <f t="shared" si="15"/>
        <v>#DIV/0!</v>
      </c>
      <c r="K28" s="91"/>
      <c r="L28" s="92"/>
      <c r="M28" s="86">
        <f t="shared" si="16"/>
        <v>0</v>
      </c>
      <c r="N28" s="99" t="e">
        <f t="shared" si="17"/>
        <v>#DIV/0!</v>
      </c>
    </row>
    <row r="29" spans="1:14">
      <c r="A29" s="201"/>
      <c r="B29" s="116" t="s">
        <v>117</v>
      </c>
      <c r="C29" s="117"/>
      <c r="D29" s="115"/>
      <c r="E29" s="86">
        <f t="shared" si="12"/>
        <v>0</v>
      </c>
      <c r="F29" s="87" t="e">
        <f t="shared" si="13"/>
        <v>#DIV/0!</v>
      </c>
      <c r="G29" s="128"/>
      <c r="H29" s="115"/>
      <c r="I29" s="86">
        <f t="shared" si="14"/>
        <v>0</v>
      </c>
      <c r="J29" s="87" t="e">
        <f t="shared" si="15"/>
        <v>#DIV/0!</v>
      </c>
      <c r="K29" s="128"/>
      <c r="L29" s="115"/>
      <c r="M29" s="86">
        <f t="shared" si="16"/>
        <v>0</v>
      </c>
      <c r="N29" s="89" t="e">
        <f t="shared" si="17"/>
        <v>#DIV/0!</v>
      </c>
    </row>
    <row r="30" spans="1:14">
      <c r="A30" s="201"/>
      <c r="B30" s="105" t="s">
        <v>118</v>
      </c>
      <c r="C30" s="106"/>
      <c r="D30" s="97"/>
      <c r="E30" s="100">
        <f t="shared" si="12"/>
        <v>0</v>
      </c>
      <c r="F30" s="107" t="e">
        <f t="shared" si="13"/>
        <v>#DIV/0!</v>
      </c>
      <c r="G30" s="96"/>
      <c r="H30" s="97"/>
      <c r="I30" s="100">
        <f t="shared" si="14"/>
        <v>0</v>
      </c>
      <c r="J30" s="107" t="e">
        <f t="shared" si="15"/>
        <v>#DIV/0!</v>
      </c>
      <c r="K30" s="96"/>
      <c r="L30" s="97"/>
      <c r="M30" s="100">
        <f t="shared" si="16"/>
        <v>0</v>
      </c>
      <c r="N30" s="101" t="e">
        <f t="shared" si="17"/>
        <v>#DIV/0!</v>
      </c>
    </row>
    <row r="31" spans="1:14">
      <c r="A31" s="201" t="s">
        <v>119</v>
      </c>
      <c r="B31" s="118" t="s">
        <v>120</v>
      </c>
      <c r="C31" s="119"/>
      <c r="D31" s="120"/>
      <c r="E31" s="86">
        <f t="shared" si="12"/>
        <v>0</v>
      </c>
      <c r="F31" s="104" t="e">
        <f t="shared" si="13"/>
        <v>#DIV/0!</v>
      </c>
      <c r="G31" s="129"/>
      <c r="H31" s="120"/>
      <c r="I31" s="86">
        <f t="shared" si="14"/>
        <v>0</v>
      </c>
      <c r="J31" s="104" t="e">
        <f t="shared" si="15"/>
        <v>#DIV/0!</v>
      </c>
      <c r="K31" s="129"/>
      <c r="L31" s="120"/>
      <c r="M31" s="86">
        <f t="shared" si="16"/>
        <v>0</v>
      </c>
      <c r="N31" s="99" t="e">
        <f t="shared" si="17"/>
        <v>#DIV/0!</v>
      </c>
    </row>
    <row r="32" spans="1:14">
      <c r="A32" s="201"/>
      <c r="B32" s="90" t="s">
        <v>121</v>
      </c>
      <c r="C32" s="93"/>
      <c r="D32" s="94"/>
      <c r="E32" s="86">
        <f t="shared" si="12"/>
        <v>0</v>
      </c>
      <c r="F32" s="87" t="e">
        <f t="shared" si="13"/>
        <v>#DIV/0!</v>
      </c>
      <c r="G32" s="95"/>
      <c r="H32" s="94"/>
      <c r="I32" s="86">
        <f t="shared" si="14"/>
        <v>0</v>
      </c>
      <c r="J32" s="87" t="e">
        <f t="shared" si="15"/>
        <v>#DIV/0!</v>
      </c>
      <c r="K32" s="95"/>
      <c r="L32" s="94"/>
      <c r="M32" s="86">
        <f t="shared" si="16"/>
        <v>0</v>
      </c>
      <c r="N32" s="89" t="e">
        <f t="shared" si="17"/>
        <v>#DIV/0!</v>
      </c>
    </row>
    <row r="33" spans="1:14">
      <c r="A33" s="201"/>
      <c r="B33" s="116" t="s">
        <v>122</v>
      </c>
      <c r="C33" s="117"/>
      <c r="D33" s="115"/>
      <c r="E33" s="86">
        <f t="shared" ref="E33:E39" si="18">D33-C33</f>
        <v>0</v>
      </c>
      <c r="F33" s="87" t="e">
        <f t="shared" ref="F33:F40" si="19">((D33*100/C33)-100)</f>
        <v>#DIV/0!</v>
      </c>
      <c r="G33" s="128"/>
      <c r="H33" s="115"/>
      <c r="I33" s="86">
        <f t="shared" ref="I33:I39" si="20">H33-G33</f>
        <v>0</v>
      </c>
      <c r="J33" s="87" t="e">
        <f t="shared" ref="J33:J40" si="21">((H33*100/G33)-100)</f>
        <v>#DIV/0!</v>
      </c>
      <c r="K33" s="128"/>
      <c r="L33" s="115"/>
      <c r="M33" s="86">
        <f t="shared" ref="M33:M39" si="22">L33-K33</f>
        <v>0</v>
      </c>
      <c r="N33" s="89" t="e">
        <f t="shared" ref="N33:N40" si="23">((L33*100/K33)-100)</f>
        <v>#DIV/0!</v>
      </c>
    </row>
    <row r="34" spans="1:14">
      <c r="A34" s="201"/>
      <c r="B34" s="90" t="s">
        <v>123</v>
      </c>
      <c r="C34" s="93"/>
      <c r="D34" s="94"/>
      <c r="E34" s="86">
        <f t="shared" si="18"/>
        <v>0</v>
      </c>
      <c r="F34" s="87" t="e">
        <f>((D34*100/C34)-100)</f>
        <v>#DIV/0!</v>
      </c>
      <c r="G34" s="95"/>
      <c r="H34" s="94"/>
      <c r="I34" s="86">
        <f t="shared" si="20"/>
        <v>0</v>
      </c>
      <c r="J34" s="87" t="e">
        <f>((H34*100/G34)-100)</f>
        <v>#DIV/0!</v>
      </c>
      <c r="K34" s="95"/>
      <c r="L34" s="94"/>
      <c r="M34" s="86">
        <f t="shared" si="22"/>
        <v>0</v>
      </c>
      <c r="N34" s="89" t="e">
        <f>((L34*100/K34)-100)</f>
        <v>#DIV/0!</v>
      </c>
    </row>
    <row r="35" spans="1:14">
      <c r="A35" s="201"/>
      <c r="B35" s="116" t="s">
        <v>124</v>
      </c>
      <c r="C35" s="117"/>
      <c r="D35" s="115"/>
      <c r="E35" s="86">
        <f t="shared" si="18"/>
        <v>0</v>
      </c>
      <c r="F35" s="87" t="e">
        <f t="shared" si="19"/>
        <v>#DIV/0!</v>
      </c>
      <c r="G35" s="128"/>
      <c r="H35" s="115"/>
      <c r="I35" s="86">
        <f t="shared" si="20"/>
        <v>0</v>
      </c>
      <c r="J35" s="87" t="e">
        <f t="shared" si="21"/>
        <v>#DIV/0!</v>
      </c>
      <c r="K35" s="128"/>
      <c r="L35" s="115"/>
      <c r="M35" s="86">
        <f t="shared" si="22"/>
        <v>0</v>
      </c>
      <c r="N35" s="89" t="e">
        <f t="shared" si="23"/>
        <v>#DIV/0!</v>
      </c>
    </row>
    <row r="36" spans="1:14">
      <c r="A36" s="201"/>
      <c r="B36" s="90" t="s">
        <v>125</v>
      </c>
      <c r="C36" s="93"/>
      <c r="D36" s="94"/>
      <c r="E36" s="86">
        <f t="shared" si="18"/>
        <v>0</v>
      </c>
      <c r="F36" s="87" t="e">
        <f t="shared" si="19"/>
        <v>#DIV/0!</v>
      </c>
      <c r="G36" s="95"/>
      <c r="H36" s="94"/>
      <c r="I36" s="86">
        <f t="shared" si="20"/>
        <v>0</v>
      </c>
      <c r="J36" s="87" t="e">
        <f t="shared" si="21"/>
        <v>#DIV/0!</v>
      </c>
      <c r="K36" s="95"/>
      <c r="L36" s="94"/>
      <c r="M36" s="86">
        <f t="shared" si="22"/>
        <v>0</v>
      </c>
      <c r="N36" s="89" t="e">
        <f t="shared" si="23"/>
        <v>#DIV/0!</v>
      </c>
    </row>
    <row r="37" spans="1:14">
      <c r="A37" s="201"/>
      <c r="B37" s="127" t="s">
        <v>126</v>
      </c>
      <c r="C37" s="117"/>
      <c r="D37" s="115"/>
      <c r="E37" s="86">
        <f t="shared" si="18"/>
        <v>0</v>
      </c>
      <c r="F37" s="87" t="e">
        <f t="shared" si="19"/>
        <v>#DIV/0!</v>
      </c>
      <c r="G37" s="128"/>
      <c r="H37" s="115"/>
      <c r="I37" s="86">
        <f t="shared" si="20"/>
        <v>0</v>
      </c>
      <c r="J37" s="87" t="e">
        <f t="shared" si="21"/>
        <v>#DIV/0!</v>
      </c>
      <c r="K37" s="128"/>
      <c r="L37" s="115"/>
      <c r="M37" s="86">
        <f t="shared" si="22"/>
        <v>0</v>
      </c>
      <c r="N37" s="89" t="e">
        <f t="shared" si="23"/>
        <v>#DIV/0!</v>
      </c>
    </row>
    <row r="38" spans="1:14">
      <c r="A38" s="201"/>
      <c r="B38" s="90" t="s">
        <v>127</v>
      </c>
      <c r="C38" s="93"/>
      <c r="D38" s="94"/>
      <c r="E38" s="86">
        <f t="shared" si="18"/>
        <v>0</v>
      </c>
      <c r="F38" s="87" t="e">
        <f t="shared" si="19"/>
        <v>#DIV/0!</v>
      </c>
      <c r="G38" s="95"/>
      <c r="H38" s="94"/>
      <c r="I38" s="86">
        <f t="shared" si="20"/>
        <v>0</v>
      </c>
      <c r="J38" s="87" t="e">
        <f t="shared" si="21"/>
        <v>#DIV/0!</v>
      </c>
      <c r="K38" s="95"/>
      <c r="L38" s="94"/>
      <c r="M38" s="86">
        <f t="shared" si="22"/>
        <v>0</v>
      </c>
      <c r="N38" s="89" t="e">
        <f t="shared" si="23"/>
        <v>#DIV/0!</v>
      </c>
    </row>
    <row r="39" spans="1:14">
      <c r="A39" s="201"/>
      <c r="B39" s="116" t="s">
        <v>128</v>
      </c>
      <c r="C39" s="117"/>
      <c r="D39" s="115"/>
      <c r="E39" s="86">
        <f t="shared" si="18"/>
        <v>0</v>
      </c>
      <c r="F39" s="87" t="e">
        <f t="shared" si="19"/>
        <v>#DIV/0!</v>
      </c>
      <c r="G39" s="128"/>
      <c r="H39" s="115"/>
      <c r="I39" s="86">
        <f t="shared" si="20"/>
        <v>0</v>
      </c>
      <c r="J39" s="87" t="e">
        <f t="shared" si="21"/>
        <v>#DIV/0!</v>
      </c>
      <c r="K39" s="128"/>
      <c r="L39" s="115"/>
      <c r="M39" s="86">
        <f t="shared" si="22"/>
        <v>0</v>
      </c>
      <c r="N39" s="89" t="e">
        <f t="shared" si="23"/>
        <v>#DIV/0!</v>
      </c>
    </row>
    <row r="40" spans="1:14">
      <c r="A40" s="201"/>
      <c r="B40" s="105" t="s">
        <v>129</v>
      </c>
      <c r="C40" s="106"/>
      <c r="D40" s="97"/>
      <c r="E40" s="100">
        <f>D40-C40</f>
        <v>0</v>
      </c>
      <c r="F40" s="87" t="e">
        <f t="shared" si="19"/>
        <v>#DIV/0!</v>
      </c>
      <c r="G40" s="96"/>
      <c r="H40" s="97"/>
      <c r="I40" s="100">
        <f>H40-G40</f>
        <v>0</v>
      </c>
      <c r="J40" s="87" t="e">
        <f t="shared" si="21"/>
        <v>#DIV/0!</v>
      </c>
      <c r="K40" s="96"/>
      <c r="L40" s="97"/>
      <c r="M40" s="100">
        <f>L40-K40</f>
        <v>0</v>
      </c>
      <c r="N40" s="89" t="e">
        <f t="shared" si="23"/>
        <v>#DIV/0!</v>
      </c>
    </row>
    <row r="41" spans="1:14">
      <c r="A41" s="201" t="s">
        <v>130</v>
      </c>
      <c r="B41" s="118" t="s">
        <v>131</v>
      </c>
      <c r="C41" s="119"/>
      <c r="D41" s="120"/>
      <c r="E41" s="98">
        <f>D41-C41</f>
        <v>0</v>
      </c>
      <c r="F41" s="104" t="e">
        <f t="shared" ref="F41:F48" si="24">((D41*100/C41)-100)</f>
        <v>#DIV/0!</v>
      </c>
      <c r="G41" s="129"/>
      <c r="H41" s="120"/>
      <c r="I41" s="98">
        <f>H41-G41</f>
        <v>0</v>
      </c>
      <c r="J41" s="104" t="e">
        <f t="shared" ref="J41:J48" si="25">((H41*100/G41)-100)</f>
        <v>#DIV/0!</v>
      </c>
      <c r="K41" s="129"/>
      <c r="L41" s="120"/>
      <c r="M41" s="98">
        <f>L41-K41</f>
        <v>0</v>
      </c>
      <c r="N41" s="99" t="e">
        <f t="shared" ref="N41:N48" si="26">((L41*100/K41)-100)</f>
        <v>#DIV/0!</v>
      </c>
    </row>
    <row r="42" spans="1:14">
      <c r="A42" s="201"/>
      <c r="B42" s="90" t="s">
        <v>132</v>
      </c>
      <c r="C42" s="93"/>
      <c r="D42" s="94"/>
      <c r="E42" s="86">
        <f>D42-C42</f>
        <v>0</v>
      </c>
      <c r="F42" s="87" t="e">
        <f t="shared" si="24"/>
        <v>#DIV/0!</v>
      </c>
      <c r="G42" s="95"/>
      <c r="H42" s="94"/>
      <c r="I42" s="86">
        <f>H42-G42</f>
        <v>0</v>
      </c>
      <c r="J42" s="87" t="e">
        <f t="shared" si="25"/>
        <v>#DIV/0!</v>
      </c>
      <c r="K42" s="95"/>
      <c r="L42" s="94"/>
      <c r="M42" s="86">
        <f>L42-K42</f>
        <v>0</v>
      </c>
      <c r="N42" s="89" t="e">
        <f t="shared" si="26"/>
        <v>#DIV/0!</v>
      </c>
    </row>
    <row r="43" spans="1:14">
      <c r="A43" s="201"/>
      <c r="B43" s="116" t="s">
        <v>133</v>
      </c>
      <c r="C43" s="117"/>
      <c r="D43" s="115"/>
      <c r="E43" s="86">
        <f t="shared" ref="E43:E44" si="27">D43-C43</f>
        <v>0</v>
      </c>
      <c r="F43" s="87" t="e">
        <f t="shared" si="24"/>
        <v>#DIV/0!</v>
      </c>
      <c r="G43" s="128"/>
      <c r="H43" s="115"/>
      <c r="I43" s="86">
        <f t="shared" ref="I43:I44" si="28">H43-G43</f>
        <v>0</v>
      </c>
      <c r="J43" s="87" t="e">
        <f t="shared" si="25"/>
        <v>#DIV/0!</v>
      </c>
      <c r="K43" s="128"/>
      <c r="L43" s="115"/>
      <c r="M43" s="86">
        <f t="shared" ref="M43:M44" si="29">L43-K43</f>
        <v>0</v>
      </c>
      <c r="N43" s="89" t="e">
        <f t="shared" si="26"/>
        <v>#DIV/0!</v>
      </c>
    </row>
    <row r="44" spans="1:14">
      <c r="A44" s="201"/>
      <c r="B44" s="105" t="s">
        <v>134</v>
      </c>
      <c r="C44" s="106"/>
      <c r="D44" s="97"/>
      <c r="E44" s="86">
        <f t="shared" si="27"/>
        <v>0</v>
      </c>
      <c r="F44" s="107" t="e">
        <f t="shared" si="24"/>
        <v>#DIV/0!</v>
      </c>
      <c r="G44" s="96"/>
      <c r="H44" s="97"/>
      <c r="I44" s="86">
        <f t="shared" si="28"/>
        <v>0</v>
      </c>
      <c r="J44" s="107" t="e">
        <f t="shared" si="25"/>
        <v>#DIV/0!</v>
      </c>
      <c r="K44" s="96"/>
      <c r="L44" s="97"/>
      <c r="M44" s="86">
        <f t="shared" si="29"/>
        <v>0</v>
      </c>
      <c r="N44" s="101" t="e">
        <f t="shared" si="26"/>
        <v>#DIV/0!</v>
      </c>
    </row>
    <row r="45" spans="1:14">
      <c r="A45" s="202" t="s">
        <v>135</v>
      </c>
      <c r="B45" s="118" t="s">
        <v>136</v>
      </c>
      <c r="C45" s="119"/>
      <c r="D45" s="120"/>
      <c r="E45" s="98">
        <f>D45-C45</f>
        <v>0</v>
      </c>
      <c r="F45" s="104" t="e">
        <f t="shared" si="24"/>
        <v>#DIV/0!</v>
      </c>
      <c r="G45" s="129"/>
      <c r="H45" s="120"/>
      <c r="I45" s="98">
        <f>H45-G45</f>
        <v>0</v>
      </c>
      <c r="J45" s="104" t="e">
        <f t="shared" si="25"/>
        <v>#DIV/0!</v>
      </c>
      <c r="K45" s="129"/>
      <c r="L45" s="120"/>
      <c r="M45" s="98">
        <f>L45-K45</f>
        <v>0</v>
      </c>
      <c r="N45" s="99" t="e">
        <f t="shared" si="26"/>
        <v>#DIV/0!</v>
      </c>
    </row>
    <row r="46" spans="1:14">
      <c r="A46" s="202"/>
      <c r="B46" s="90" t="s">
        <v>137</v>
      </c>
      <c r="C46" s="93"/>
      <c r="D46" s="94"/>
      <c r="E46" s="86">
        <f>D46-C46</f>
        <v>0</v>
      </c>
      <c r="F46" s="87" t="e">
        <f t="shared" si="24"/>
        <v>#DIV/0!</v>
      </c>
      <c r="G46" s="95"/>
      <c r="H46" s="94"/>
      <c r="I46" s="86">
        <f>H46-G46</f>
        <v>0</v>
      </c>
      <c r="J46" s="87" t="e">
        <f t="shared" si="25"/>
        <v>#DIV/0!</v>
      </c>
      <c r="K46" s="95"/>
      <c r="L46" s="94"/>
      <c r="M46" s="86">
        <f>L46-K46</f>
        <v>0</v>
      </c>
      <c r="N46" s="89" t="e">
        <f t="shared" si="26"/>
        <v>#DIV/0!</v>
      </c>
    </row>
    <row r="47" spans="1:14">
      <c r="A47" s="202"/>
      <c r="B47" s="121" t="s">
        <v>138</v>
      </c>
      <c r="C47" s="122"/>
      <c r="D47" s="123"/>
      <c r="E47" s="100">
        <f>D47-C47</f>
        <v>0</v>
      </c>
      <c r="F47" s="107" t="e">
        <f t="shared" si="24"/>
        <v>#DIV/0!</v>
      </c>
      <c r="G47" s="130"/>
      <c r="H47" s="123"/>
      <c r="I47" s="100">
        <f>H47-G47</f>
        <v>0</v>
      </c>
      <c r="J47" s="107" t="e">
        <f t="shared" si="25"/>
        <v>#DIV/0!</v>
      </c>
      <c r="K47" s="130"/>
      <c r="L47" s="123"/>
      <c r="M47" s="100">
        <f>L47-K47</f>
        <v>0</v>
      </c>
      <c r="N47" s="101" t="e">
        <f t="shared" si="26"/>
        <v>#DIV/0!</v>
      </c>
    </row>
    <row r="48" spans="1:14">
      <c r="A48" s="203" t="s">
        <v>139</v>
      </c>
      <c r="B48" s="203"/>
      <c r="C48" s="84">
        <f>SUM(C8:C47)</f>
        <v>0</v>
      </c>
      <c r="D48" s="84">
        <f>SUM(D8:D47)</f>
        <v>0</v>
      </c>
      <c r="E48" s="84">
        <f>D48-C48</f>
        <v>0</v>
      </c>
      <c r="F48" s="85" t="e">
        <f t="shared" si="24"/>
        <v>#DIV/0!</v>
      </c>
      <c r="G48" s="84">
        <f>SUM(G8:G47)</f>
        <v>0</v>
      </c>
      <c r="H48" s="84">
        <f>SUM(H8:H47)</f>
        <v>0</v>
      </c>
      <c r="I48" s="84">
        <f>H48-G48</f>
        <v>0</v>
      </c>
      <c r="J48" s="85" t="e">
        <f t="shared" si="25"/>
        <v>#DIV/0!</v>
      </c>
      <c r="K48" s="84">
        <f>SUM(K8:K47)</f>
        <v>0</v>
      </c>
      <c r="L48" s="84">
        <f>SUM(L8:L47)</f>
        <v>0</v>
      </c>
      <c r="M48" s="84">
        <f>L48-K48</f>
        <v>0</v>
      </c>
      <c r="N48" s="85" t="e">
        <f t="shared" si="26"/>
        <v>#DIV/0!</v>
      </c>
    </row>
    <row r="49" spans="1:14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</sheetData>
  <mergeCells count="19">
    <mergeCell ref="C5:F5"/>
    <mergeCell ref="G5:J5"/>
    <mergeCell ref="K5:N5"/>
    <mergeCell ref="C6:D6"/>
    <mergeCell ref="E6:F6"/>
    <mergeCell ref="G6:H6"/>
    <mergeCell ref="I6:J6"/>
    <mergeCell ref="K6:L6"/>
    <mergeCell ref="M6:N6"/>
    <mergeCell ref="A6:B7"/>
    <mergeCell ref="A8:A16"/>
    <mergeCell ref="A17:A21"/>
    <mergeCell ref="A22:A23"/>
    <mergeCell ref="A24:A26"/>
    <mergeCell ref="A28:A30"/>
    <mergeCell ref="A31:A40"/>
    <mergeCell ref="A41:A44"/>
    <mergeCell ref="A45:A47"/>
    <mergeCell ref="A48:B48"/>
  </mergeCells>
  <conditionalFormatting sqref="E8:E47">
    <cfRule type="dataBar" priority="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{28EAD48D-4ED3-44E6-8D7B-B45CF261476F}</x14:id>
        </ext>
      </extLst>
    </cfRule>
  </conditionalFormatting>
  <conditionalFormatting sqref="E8:F48">
    <cfRule type="expression" dxfId="72" priority="8">
      <formula>E8&lt;0</formula>
    </cfRule>
  </conditionalFormatting>
  <conditionalFormatting sqref="I8:I47">
    <cfRule type="dataBar" priority="2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{DCB8A62D-9270-4BCF-A841-A4721CA02C8D}</x14:id>
        </ext>
      </extLst>
    </cfRule>
  </conditionalFormatting>
  <conditionalFormatting sqref="I8:J48">
    <cfRule type="expression" dxfId="71" priority="6">
      <formula>I8&lt;0</formula>
    </cfRule>
  </conditionalFormatting>
  <conditionalFormatting sqref="M8:M47">
    <cfRule type="dataBar" priority="1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{7D982779-69C9-49CE-8E61-72A357EFC91F}</x14:id>
        </ext>
      </extLst>
    </cfRule>
  </conditionalFormatting>
  <conditionalFormatting sqref="M8:N48">
    <cfRule type="expression" dxfId="70" priority="4">
      <formula>M8&lt;0</formula>
    </cfRule>
  </conditionalFormatting>
  <pageMargins left="0.70866141732283505" right="0.70866141732283505" top="0.74803149606299202" bottom="0.74803149606299202" header="0.31496062992126" footer="0.31496062992126"/>
  <pageSetup paperSize="9" scale="55" orientation="landscape" r:id="rId1"/>
  <ignoredErrors>
    <ignoredError sqref="E8" evalError="1" listDataValidation="1" calculatedColumn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8EAD48D-4ED3-44E6-8D7B-B45CF26147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DCB8A62D-9270-4BCF-A841-A4721CA02C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7D982779-69C9-49CE-8E61-72A357EFC9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D6CAC2-2903-4F96-A294-9F47698A7905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195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7541</v>
      </c>
      <c r="C7" s="237">
        <v>12704</v>
      </c>
      <c r="D7" s="237">
        <v>65005</v>
      </c>
      <c r="E7" s="237">
        <v>49799</v>
      </c>
      <c r="F7" s="238">
        <v>-23.39204676563341</v>
      </c>
      <c r="G7" s="6"/>
    </row>
    <row r="8" spans="1:14" s="33" customFormat="1" ht="15.6" customHeight="1">
      <c r="A8" s="236" t="s">
        <v>11</v>
      </c>
      <c r="B8" s="237">
        <v>6448</v>
      </c>
      <c r="C8" s="237">
        <v>10345</v>
      </c>
      <c r="D8" s="237">
        <v>32369</v>
      </c>
      <c r="E8" s="237">
        <v>57421</v>
      </c>
      <c r="F8" s="238">
        <v>77.395038462726689</v>
      </c>
    </row>
    <row r="9" spans="1:14" ht="15.6" customHeight="1">
      <c r="A9" s="236" t="s">
        <v>8</v>
      </c>
      <c r="B9" s="237">
        <v>34133</v>
      </c>
      <c r="C9" s="237">
        <v>37117</v>
      </c>
      <c r="D9" s="237">
        <v>193937</v>
      </c>
      <c r="E9" s="237">
        <v>239167</v>
      </c>
      <c r="F9" s="238">
        <v>23.322006631019349</v>
      </c>
      <c r="G9" s="6"/>
    </row>
    <row r="10" spans="1:14" ht="15.6" customHeight="1">
      <c r="A10" s="236" t="s">
        <v>10</v>
      </c>
      <c r="B10" s="237">
        <v>77221</v>
      </c>
      <c r="C10" s="237">
        <v>108853</v>
      </c>
      <c r="D10" s="237">
        <v>401523</v>
      </c>
      <c r="E10" s="237">
        <v>607170</v>
      </c>
      <c r="F10" s="238">
        <v>51.216742253868397</v>
      </c>
    </row>
    <row r="11" spans="1:14" ht="15.6" customHeight="1">
      <c r="A11" s="236" t="s">
        <v>9</v>
      </c>
      <c r="B11" s="237">
        <v>394318</v>
      </c>
      <c r="C11" s="237">
        <v>447376</v>
      </c>
      <c r="D11" s="237">
        <v>2506996</v>
      </c>
      <c r="E11" s="237">
        <v>2840586</v>
      </c>
      <c r="F11" s="238">
        <v>13.306363472458671</v>
      </c>
    </row>
    <row r="12" spans="1:14" ht="15.6" customHeight="1">
      <c r="A12" s="236" t="s">
        <v>6</v>
      </c>
      <c r="B12" s="237">
        <v>29694</v>
      </c>
      <c r="C12" s="237">
        <v>23409</v>
      </c>
      <c r="D12" s="237">
        <v>137429</v>
      </c>
      <c r="E12" s="237">
        <v>159535</v>
      </c>
      <c r="F12" s="238">
        <v>16.085396823086821</v>
      </c>
    </row>
    <row r="13" spans="1:14" ht="15.6" customHeight="1">
      <c r="A13" s="236" t="s">
        <v>175</v>
      </c>
      <c r="B13" s="237">
        <v>1333</v>
      </c>
      <c r="C13" s="237">
        <v>189</v>
      </c>
      <c r="D13" s="237">
        <v>5602</v>
      </c>
      <c r="E13" s="237">
        <v>2612</v>
      </c>
      <c r="F13" s="238">
        <v>-53.373795073188148</v>
      </c>
    </row>
    <row r="14" spans="1:14" ht="15.6" customHeight="1">
      <c r="A14" s="236" t="s">
        <v>148</v>
      </c>
      <c r="B14" s="237">
        <v>779992</v>
      </c>
      <c r="C14" s="237">
        <v>832877</v>
      </c>
      <c r="D14" s="237">
        <v>4742584</v>
      </c>
      <c r="E14" s="237">
        <v>4975577</v>
      </c>
      <c r="F14" s="238">
        <v>4.9127859411662476</v>
      </c>
    </row>
    <row r="15" spans="1:14" ht="15.6" customHeight="1">
      <c r="A15" s="236" t="s">
        <v>145</v>
      </c>
      <c r="B15" s="237">
        <v>279821</v>
      </c>
      <c r="C15" s="237">
        <v>283805</v>
      </c>
      <c r="D15" s="237">
        <v>1595595</v>
      </c>
      <c r="E15" s="237">
        <v>1565524</v>
      </c>
      <c r="F15" s="238">
        <v>-1.8846261112625771</v>
      </c>
    </row>
    <row r="16" spans="1:14" ht="15.6" customHeight="1">
      <c r="A16" s="236" t="s">
        <v>144</v>
      </c>
      <c r="B16" s="237">
        <v>26214</v>
      </c>
      <c r="C16" s="237">
        <v>26012</v>
      </c>
      <c r="D16" s="237">
        <v>188178</v>
      </c>
      <c r="E16" s="237">
        <v>167740</v>
      </c>
      <c r="F16" s="238">
        <v>-10.860993314840201</v>
      </c>
      <c r="G16" s="1"/>
    </row>
    <row r="17" spans="1:8" ht="15.6" customHeight="1">
      <c r="A17" s="236" t="s">
        <v>150</v>
      </c>
      <c r="B17" s="237">
        <v>70636</v>
      </c>
      <c r="C17" s="237">
        <v>74263</v>
      </c>
      <c r="D17" s="237">
        <v>353097</v>
      </c>
      <c r="E17" s="237">
        <v>402717</v>
      </c>
      <c r="F17" s="238">
        <v>14.052795690702551</v>
      </c>
      <c r="G17" s="2"/>
    </row>
    <row r="18" spans="1:8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8" ht="15.6" customHeight="1">
      <c r="A19" s="236" t="s">
        <v>143</v>
      </c>
      <c r="B19" s="237">
        <v>42967</v>
      </c>
      <c r="C19" s="237">
        <v>59412</v>
      </c>
      <c r="D19" s="237">
        <v>260298</v>
      </c>
      <c r="E19" s="237">
        <v>323336</v>
      </c>
      <c r="F19" s="238">
        <v>24.21762748849396</v>
      </c>
      <c r="H19" s="248"/>
    </row>
    <row r="20" spans="1:8" ht="15.6" customHeight="1">
      <c r="A20" s="236" t="s">
        <v>142</v>
      </c>
      <c r="B20" s="237">
        <v>73122</v>
      </c>
      <c r="C20" s="237">
        <v>72777</v>
      </c>
      <c r="D20" s="237">
        <v>477000</v>
      </c>
      <c r="E20" s="237">
        <v>447318</v>
      </c>
      <c r="F20" s="238">
        <v>-6.2226415094339558</v>
      </c>
    </row>
    <row r="21" spans="1:8" ht="15.6" customHeight="1">
      <c r="A21" s="236" t="s">
        <v>149</v>
      </c>
      <c r="B21" s="237">
        <v>29323</v>
      </c>
      <c r="C21" s="237">
        <v>14900</v>
      </c>
      <c r="D21" s="237">
        <v>130264</v>
      </c>
      <c r="E21" s="237">
        <v>111910</v>
      </c>
      <c r="F21" s="238">
        <v>-14.089848308051341</v>
      </c>
    </row>
    <row r="22" spans="1:8" ht="15.6" customHeight="1">
      <c r="A22" s="236" t="s">
        <v>146</v>
      </c>
      <c r="B22" s="237">
        <v>18158</v>
      </c>
      <c r="C22" s="237">
        <v>16541</v>
      </c>
      <c r="D22" s="237">
        <v>113853</v>
      </c>
      <c r="E22" s="237">
        <v>396659</v>
      </c>
      <c r="F22" s="238">
        <v>248.3957383643822</v>
      </c>
    </row>
    <row r="23" spans="1:8" ht="15.6" customHeight="1">
      <c r="A23" s="236" t="s">
        <v>165</v>
      </c>
      <c r="B23" s="237">
        <v>13757</v>
      </c>
      <c r="C23" s="237">
        <v>17947</v>
      </c>
      <c r="D23" s="237">
        <v>76584</v>
      </c>
      <c r="E23" s="237">
        <v>74988</v>
      </c>
      <c r="F23" s="238">
        <v>-2.0839862112190559</v>
      </c>
    </row>
    <row r="24" spans="1:8" ht="15.6" customHeight="1">
      <c r="A24" s="236" t="s">
        <v>141</v>
      </c>
      <c r="B24" s="237">
        <v>56547</v>
      </c>
      <c r="C24" s="237">
        <v>46944</v>
      </c>
      <c r="D24" s="237">
        <v>320566</v>
      </c>
      <c r="E24" s="237">
        <v>300200</v>
      </c>
      <c r="F24" s="238">
        <v>-6.3531378873617257</v>
      </c>
    </row>
    <row r="25" spans="1:8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8" ht="15.6" customHeight="1">
      <c r="A26" s="236" t="s">
        <v>152</v>
      </c>
      <c r="B26" s="237">
        <v>5789</v>
      </c>
      <c r="C26" s="237">
        <v>7695</v>
      </c>
      <c r="D26" s="237">
        <v>33579</v>
      </c>
      <c r="E26" s="237">
        <v>46371</v>
      </c>
      <c r="F26" s="238">
        <v>38.095238095238102</v>
      </c>
    </row>
    <row r="27" spans="1:8" ht="15.6" customHeight="1">
      <c r="A27" s="236" t="s">
        <v>173</v>
      </c>
      <c r="B27" s="237">
        <v>95323</v>
      </c>
      <c r="C27" s="237">
        <v>106366</v>
      </c>
      <c r="D27" s="237">
        <v>531570</v>
      </c>
      <c r="E27" s="237">
        <v>494040</v>
      </c>
      <c r="F27" s="238">
        <v>-7.060217845250861</v>
      </c>
    </row>
    <row r="28" spans="1:8" ht="15.6" customHeight="1">
      <c r="A28" s="236" t="s">
        <v>177</v>
      </c>
      <c r="B28" s="237">
        <v>8793</v>
      </c>
      <c r="C28" s="237">
        <v>5656</v>
      </c>
      <c r="D28" s="237">
        <v>51006</v>
      </c>
      <c r="E28" s="237">
        <v>81720</v>
      </c>
      <c r="F28" s="238">
        <v>60.216445124103039</v>
      </c>
    </row>
    <row r="29" spans="1:8" ht="15.6" customHeight="1">
      <c r="A29" s="236" t="s">
        <v>178</v>
      </c>
      <c r="B29" s="237">
        <v>135382</v>
      </c>
      <c r="C29" s="237">
        <v>132244</v>
      </c>
      <c r="D29" s="237">
        <v>781973</v>
      </c>
      <c r="E29" s="237">
        <v>840485</v>
      </c>
      <c r="F29" s="238">
        <v>7.4826112922057462</v>
      </c>
    </row>
    <row r="30" spans="1:8" ht="15.6" customHeight="1">
      <c r="A30" s="236" t="s">
        <v>179</v>
      </c>
      <c r="B30" s="237">
        <v>29136</v>
      </c>
      <c r="C30" s="237">
        <v>18638</v>
      </c>
      <c r="D30" s="237">
        <v>114113</v>
      </c>
      <c r="E30" s="237">
        <v>130942</v>
      </c>
      <c r="F30" s="238">
        <v>14.74766240480926</v>
      </c>
    </row>
    <row r="31" spans="1:8" ht="15.6" customHeight="1">
      <c r="A31" s="236" t="s">
        <v>180</v>
      </c>
      <c r="B31" s="237">
        <v>49158</v>
      </c>
      <c r="C31" s="237">
        <v>54698</v>
      </c>
      <c r="D31" s="237">
        <v>271979</v>
      </c>
      <c r="E31" s="237">
        <v>345602</v>
      </c>
      <c r="F31" s="238">
        <v>27.06936932630828</v>
      </c>
    </row>
    <row r="32" spans="1:8" ht="15.6" customHeight="1">
      <c r="A32" s="236" t="s">
        <v>181</v>
      </c>
      <c r="B32" s="237">
        <v>1166548</v>
      </c>
      <c r="C32" s="237">
        <v>1255597</v>
      </c>
      <c r="D32" s="237">
        <v>6909522</v>
      </c>
      <c r="E32" s="237">
        <v>7152700</v>
      </c>
      <c r="F32" s="238">
        <v>3.5194619830431151</v>
      </c>
    </row>
    <row r="33" spans="1:6" ht="15.6" customHeight="1">
      <c r="A33" s="236" t="s">
        <v>182</v>
      </c>
      <c r="B33" s="237">
        <v>186112</v>
      </c>
      <c r="C33" s="237">
        <v>193717</v>
      </c>
      <c r="D33" s="237">
        <v>990637</v>
      </c>
      <c r="E33" s="237">
        <v>996210</v>
      </c>
      <c r="F33" s="238">
        <v>0.56256731779653535</v>
      </c>
    </row>
    <row r="34" spans="1:6" ht="15.6" customHeight="1">
      <c r="A34" s="236" t="s">
        <v>183</v>
      </c>
      <c r="B34" s="237">
        <v>18429</v>
      </c>
      <c r="C34" s="237">
        <v>22259</v>
      </c>
      <c r="D34" s="237">
        <v>127222</v>
      </c>
      <c r="E34" s="237">
        <v>134296</v>
      </c>
      <c r="F34" s="238">
        <v>5.5603590573957291</v>
      </c>
    </row>
    <row r="35" spans="1:6" ht="15.6" customHeight="1">
      <c r="A35" s="240" t="s">
        <v>153</v>
      </c>
      <c r="B35" s="241">
        <f>SUM(B7:B34)</f>
        <v>3635895</v>
      </c>
      <c r="C35" s="241">
        <f>SUM(C7:C34)</f>
        <v>3882341</v>
      </c>
      <c r="D35" s="241">
        <f>SUM(D7:D34)</f>
        <v>21412481</v>
      </c>
      <c r="E35" s="241">
        <f>SUM(E7:E34)</f>
        <v>22944625</v>
      </c>
      <c r="F35" s="242">
        <f>E35*100/D35-100</f>
        <v>7.1553782114272479</v>
      </c>
    </row>
    <row r="36" spans="1:6" ht="15.6" customHeight="1">
      <c r="A36" s="46" t="s">
        <v>192</v>
      </c>
    </row>
  </sheetData>
  <mergeCells count="3">
    <mergeCell ref="A5:A6"/>
    <mergeCell ref="B5:C5"/>
    <mergeCell ref="D5:F5"/>
  </mergeCells>
  <conditionalFormatting sqref="A7:F34">
    <cfRule type="expression" dxfId="1" priority="2">
      <formula>MOD(ROW(),2)=0</formula>
    </cfRule>
  </conditionalFormatting>
  <conditionalFormatting sqref="F7:F35">
    <cfRule type="expression" dxfId="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696307-4E34-4BAB-A147-C204667B6208}">
  <sheetPr>
    <pageSetUpPr fitToPage="1"/>
  </sheetPr>
  <dimension ref="A1:K51"/>
  <sheetViews>
    <sheetView zoomScale="80" zoomScaleNormal="80" workbookViewId="0"/>
  </sheetViews>
  <sheetFormatPr baseColWidth="10" defaultColWidth="11.44140625" defaultRowHeight="14.4"/>
  <cols>
    <col min="1" max="1" width="32.88671875" customWidth="1"/>
    <col min="2" max="2" width="18.6640625" customWidth="1"/>
    <col min="3" max="3" width="22.5546875" customWidth="1"/>
    <col min="4" max="5" width="15.44140625" customWidth="1"/>
    <col min="6" max="6" width="15.5546875" customWidth="1"/>
    <col min="7" max="10" width="15.44140625" customWidth="1"/>
    <col min="11" max="11" width="11.88671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799999999999997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249"/>
      <c r="B48" s="250"/>
      <c r="C48" s="250"/>
      <c r="D48" s="25"/>
      <c r="E48" s="19"/>
      <c r="F48" s="19"/>
      <c r="G48" s="250"/>
      <c r="H48" s="250"/>
      <c r="I48" s="250"/>
      <c r="J48" s="250"/>
      <c r="K48" s="2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A0EBF4-29D1-4442-9F40-C4DEA0600F50}">
  <sheetPr>
    <pageSetUpPr fitToPage="1"/>
  </sheetPr>
  <dimension ref="A1:AS68"/>
  <sheetViews>
    <sheetView showGridLines="0" zoomScale="70" zoomScaleNormal="70" zoomScalePageLayoutView="60" workbookViewId="0"/>
  </sheetViews>
  <sheetFormatPr baseColWidth="10" defaultColWidth="11.44140625" defaultRowHeight="15" customHeight="1"/>
  <cols>
    <col min="1" max="1" width="3.6640625" style="151" customWidth="1"/>
    <col min="2" max="8" width="11.5546875" style="151" customWidth="1"/>
    <col min="9" max="9" width="3.6640625" style="151" customWidth="1"/>
    <col min="10" max="16" width="11.5546875" style="151" customWidth="1"/>
    <col min="17" max="17" width="3.6640625" style="151" customWidth="1"/>
    <col min="18" max="24" width="11.5546875" style="151" customWidth="1"/>
    <col min="25" max="25" width="11.44140625" style="253"/>
    <col min="26" max="45" width="12.88671875" style="253" customWidth="1"/>
    <col min="46" max="63" width="12.88671875" style="151" customWidth="1"/>
    <col min="64" max="16384" width="11.44140625" style="151"/>
  </cols>
  <sheetData>
    <row r="1" spans="1:42" ht="24.6">
      <c r="B1" s="251" t="s">
        <v>196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197</v>
      </c>
      <c r="AB1" s="39"/>
      <c r="AC1" s="254"/>
      <c r="AD1" s="39"/>
      <c r="AE1" s="39"/>
      <c r="AF1" s="254"/>
      <c r="AG1" s="39"/>
      <c r="AH1" s="39"/>
      <c r="AI1" s="254"/>
      <c r="AJ1" s="39"/>
      <c r="AK1" s="39"/>
      <c r="AL1" s="39"/>
      <c r="AM1" s="39"/>
      <c r="AN1" s="39"/>
      <c r="AO1" s="39"/>
    </row>
    <row r="2" spans="1:42" ht="15" customHeight="1">
      <c r="A2" s="255"/>
      <c r="B2" s="252"/>
      <c r="C2" s="252"/>
      <c r="D2" s="252"/>
      <c r="E2" s="252"/>
      <c r="F2" s="252"/>
      <c r="G2" s="252"/>
      <c r="H2" s="252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2"/>
      <c r="U2" s="252"/>
      <c r="V2" s="252"/>
      <c r="W2" s="252"/>
      <c r="X2" s="252"/>
      <c r="Z2" s="253" t="s">
        <v>198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199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200</v>
      </c>
      <c r="Z6" s="257" t="s">
        <v>201</v>
      </c>
      <c r="AA6" s="257"/>
      <c r="AF6" s="257" t="s">
        <v>202</v>
      </c>
      <c r="AG6" s="257"/>
      <c r="AL6" s="257" t="s">
        <v>203</v>
      </c>
      <c r="AM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58">
        <v>2020</v>
      </c>
      <c r="AC7" s="258">
        <v>2021</v>
      </c>
      <c r="AD7" s="258">
        <v>2022</v>
      </c>
      <c r="AG7" s="258">
        <v>2019</v>
      </c>
      <c r="AH7" s="258">
        <v>2020</v>
      </c>
      <c r="AI7" s="258">
        <v>2021</v>
      </c>
      <c r="AJ7" s="258">
        <v>2022</v>
      </c>
      <c r="AM7" s="258">
        <v>2019</v>
      </c>
      <c r="AN7" s="258">
        <v>2020</v>
      </c>
      <c r="AO7" s="258">
        <v>2021</v>
      </c>
      <c r="AP7" s="258">
        <v>2022</v>
      </c>
    </row>
    <row r="8" spans="1:42" ht="15" customHeigh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204</v>
      </c>
      <c r="AA8" s="259">
        <v>46820440</v>
      </c>
      <c r="AB8" s="259">
        <v>45800165</v>
      </c>
      <c r="AC8" s="259">
        <v>42493337</v>
      </c>
      <c r="AD8" s="259">
        <v>46756593</v>
      </c>
      <c r="AF8" s="253" t="s">
        <v>204</v>
      </c>
      <c r="AG8" s="259">
        <v>15006507</v>
      </c>
      <c r="AH8" s="259">
        <v>16073289</v>
      </c>
      <c r="AI8" s="259">
        <v>13213428</v>
      </c>
      <c r="AJ8" s="259">
        <v>15176514</v>
      </c>
      <c r="AL8" s="253" t="s">
        <v>204</v>
      </c>
      <c r="AM8" s="259">
        <v>9115628</v>
      </c>
      <c r="AN8" s="259">
        <v>7108259</v>
      </c>
      <c r="AO8" s="259">
        <v>6476535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205</v>
      </c>
      <c r="AA9" s="259">
        <v>44583561</v>
      </c>
      <c r="AB9" s="259">
        <v>43109659</v>
      </c>
      <c r="AC9" s="259">
        <v>40489010</v>
      </c>
      <c r="AD9" s="259">
        <v>43967035</v>
      </c>
      <c r="AF9" s="253" t="s">
        <v>205</v>
      </c>
      <c r="AG9" s="259">
        <v>14348549</v>
      </c>
      <c r="AH9" s="259">
        <v>14002412</v>
      </c>
      <c r="AI9" s="259">
        <v>12145827</v>
      </c>
      <c r="AJ9" s="259">
        <v>13961403</v>
      </c>
      <c r="AL9" s="253" t="s">
        <v>205</v>
      </c>
      <c r="AM9" s="259">
        <v>7843248</v>
      </c>
      <c r="AN9" s="259">
        <v>6425079</v>
      </c>
      <c r="AO9" s="259">
        <v>6094779</v>
      </c>
      <c r="AP9" s="259">
        <v>7406116</v>
      </c>
    </row>
    <row r="10" spans="1:42" ht="1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206</v>
      </c>
      <c r="AA10" s="259">
        <v>48353601</v>
      </c>
      <c r="AB10" s="259">
        <v>44303648</v>
      </c>
      <c r="AC10" s="259">
        <v>46455313</v>
      </c>
      <c r="AD10" s="259">
        <v>45981761</v>
      </c>
      <c r="AF10" s="253" t="s">
        <v>206</v>
      </c>
      <c r="AG10" s="259">
        <v>15951378</v>
      </c>
      <c r="AH10" s="259">
        <v>14965286</v>
      </c>
      <c r="AI10" s="259">
        <v>14413642</v>
      </c>
      <c r="AJ10" s="259">
        <v>15107748</v>
      </c>
      <c r="AL10" s="253" t="s">
        <v>206</v>
      </c>
      <c r="AM10" s="259">
        <v>7398685</v>
      </c>
      <c r="AN10" s="259">
        <v>6499455</v>
      </c>
      <c r="AO10" s="259">
        <v>7109023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207</v>
      </c>
      <c r="AA11" s="259">
        <v>46400443</v>
      </c>
      <c r="AB11" s="259">
        <v>41795682</v>
      </c>
      <c r="AC11" s="259">
        <v>45471169</v>
      </c>
      <c r="AD11" s="259">
        <v>48522626</v>
      </c>
      <c r="AF11" s="253" t="s">
        <v>207</v>
      </c>
      <c r="AG11" s="259">
        <v>14553222</v>
      </c>
      <c r="AH11" s="259">
        <v>15115366</v>
      </c>
      <c r="AI11" s="259">
        <v>13408185</v>
      </c>
      <c r="AJ11" s="259">
        <v>15751949</v>
      </c>
      <c r="AL11" s="253" t="s">
        <v>207</v>
      </c>
      <c r="AM11" s="259">
        <v>6775183</v>
      </c>
      <c r="AN11" s="259">
        <v>6003312</v>
      </c>
      <c r="AO11" s="259">
        <v>7240918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208</v>
      </c>
      <c r="AA12" s="259">
        <v>51071331</v>
      </c>
      <c r="AB12" s="259">
        <v>38167109</v>
      </c>
      <c r="AC12" s="259">
        <v>45495539</v>
      </c>
      <c r="AD12" s="259">
        <v>51334993</v>
      </c>
      <c r="AF12" s="253" t="s">
        <v>208</v>
      </c>
      <c r="AG12" s="259">
        <v>17078651</v>
      </c>
      <c r="AH12" s="259">
        <v>13043138</v>
      </c>
      <c r="AI12" s="259">
        <v>14380272</v>
      </c>
      <c r="AJ12" s="259">
        <v>16007624</v>
      </c>
      <c r="AL12" s="253" t="s">
        <v>208</v>
      </c>
      <c r="AM12" s="259">
        <v>7434110</v>
      </c>
      <c r="AN12" s="259">
        <v>4900444</v>
      </c>
      <c r="AO12" s="259">
        <v>6778350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209</v>
      </c>
      <c r="AA13" s="259">
        <v>47139627</v>
      </c>
      <c r="AB13" s="259">
        <v>40233166</v>
      </c>
      <c r="AC13" s="259">
        <v>44903502</v>
      </c>
      <c r="AD13" s="259">
        <v>48228965</v>
      </c>
      <c r="AF13" s="253" t="s">
        <v>209</v>
      </c>
      <c r="AG13" s="259">
        <v>16093379</v>
      </c>
      <c r="AH13" s="259">
        <v>13043509</v>
      </c>
      <c r="AI13" s="259">
        <v>13541010</v>
      </c>
      <c r="AJ13" s="259">
        <v>15221080</v>
      </c>
      <c r="AL13" s="253" t="s">
        <v>209</v>
      </c>
      <c r="AM13" s="259">
        <v>6893378</v>
      </c>
      <c r="AN13" s="259">
        <v>5893666</v>
      </c>
      <c r="AO13" s="259">
        <v>6990004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210</v>
      </c>
      <c r="AA14" s="259">
        <v>48818378</v>
      </c>
      <c r="AB14" s="259">
        <v>42217915</v>
      </c>
      <c r="AC14" s="259">
        <v>46051657</v>
      </c>
      <c r="AD14" s="259">
        <v>48153701</v>
      </c>
      <c r="AF14" s="253" t="s">
        <v>210</v>
      </c>
      <c r="AG14" s="259">
        <v>16173719</v>
      </c>
      <c r="AH14" s="259">
        <v>13620638</v>
      </c>
      <c r="AI14" s="259">
        <v>14490452</v>
      </c>
      <c r="AJ14" s="259">
        <v>16239218</v>
      </c>
      <c r="AL14" s="253" t="s">
        <v>210</v>
      </c>
      <c r="AM14" s="259">
        <v>7261076</v>
      </c>
      <c r="AN14" s="259">
        <v>5583770</v>
      </c>
      <c r="AO14" s="259">
        <v>6913445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211</v>
      </c>
      <c r="AA15" s="259">
        <v>48198107</v>
      </c>
      <c r="AB15" s="259">
        <v>42978437</v>
      </c>
      <c r="AC15" s="259">
        <v>48800280</v>
      </c>
      <c r="AD15" s="259"/>
      <c r="AF15" s="253" t="s">
        <v>211</v>
      </c>
      <c r="AG15" s="259">
        <v>17632595</v>
      </c>
      <c r="AH15" s="259">
        <v>14001773</v>
      </c>
      <c r="AI15" s="259">
        <v>16512152</v>
      </c>
      <c r="AJ15" s="259"/>
      <c r="AL15" s="253" t="s">
        <v>211</v>
      </c>
      <c r="AM15" s="259">
        <v>7612537</v>
      </c>
      <c r="AN15" s="259">
        <v>6338903</v>
      </c>
      <c r="AO15" s="259">
        <v>8077202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212</v>
      </c>
      <c r="AA16" s="259">
        <v>46635887</v>
      </c>
      <c r="AB16" s="259">
        <v>43349327</v>
      </c>
      <c r="AC16" s="259">
        <v>45052533</v>
      </c>
      <c r="AD16" s="259"/>
      <c r="AF16" s="253" t="s">
        <v>212</v>
      </c>
      <c r="AG16" s="259">
        <v>15419568</v>
      </c>
      <c r="AH16" s="259">
        <v>13231512</v>
      </c>
      <c r="AI16" s="259">
        <v>14197332</v>
      </c>
      <c r="AJ16" s="259"/>
      <c r="AL16" s="253" t="s">
        <v>212</v>
      </c>
      <c r="AM16" s="259">
        <v>8176343</v>
      </c>
      <c r="AN16" s="259">
        <v>7349376</v>
      </c>
      <c r="AO16" s="259">
        <v>7429205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213</v>
      </c>
      <c r="AA17" s="259">
        <v>48624088</v>
      </c>
      <c r="AB17" s="259">
        <v>45985008</v>
      </c>
      <c r="AC17" s="259">
        <v>46987477</v>
      </c>
      <c r="AD17" s="259"/>
      <c r="AF17" s="253" t="s">
        <v>213</v>
      </c>
      <c r="AG17" s="259">
        <v>15747355</v>
      </c>
      <c r="AH17" s="259">
        <v>13918205</v>
      </c>
      <c r="AI17" s="259">
        <v>15124052</v>
      </c>
      <c r="AJ17" s="259"/>
      <c r="AL17" s="253" t="s">
        <v>213</v>
      </c>
      <c r="AM17" s="259">
        <v>8099276</v>
      </c>
      <c r="AN17" s="259">
        <v>7703032</v>
      </c>
      <c r="AO17" s="259">
        <v>7715340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214</v>
      </c>
      <c r="AA18" s="259">
        <v>43594127</v>
      </c>
      <c r="AB18" s="259">
        <v>43641437</v>
      </c>
      <c r="AC18" s="259">
        <v>45669918</v>
      </c>
      <c r="AD18" s="259"/>
      <c r="AF18" s="253" t="s">
        <v>214</v>
      </c>
      <c r="AG18" s="259">
        <v>13891905</v>
      </c>
      <c r="AH18" s="259">
        <v>12143165</v>
      </c>
      <c r="AI18" s="259">
        <v>14606259</v>
      </c>
      <c r="AJ18" s="259"/>
      <c r="AL18" s="253" t="s">
        <v>214</v>
      </c>
      <c r="AM18" s="259">
        <v>7088673</v>
      </c>
      <c r="AN18" s="259">
        <v>7146925</v>
      </c>
      <c r="AO18" s="259">
        <v>6799164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215</v>
      </c>
      <c r="AA19" s="259">
        <v>43965686</v>
      </c>
      <c r="AB19" s="259">
        <v>43897248</v>
      </c>
      <c r="AC19" s="259">
        <v>46519669</v>
      </c>
      <c r="AD19" s="259"/>
      <c r="AF19" s="253" t="s">
        <v>215</v>
      </c>
      <c r="AG19" s="259">
        <v>15094063</v>
      </c>
      <c r="AH19" s="259">
        <v>13745088</v>
      </c>
      <c r="AI19" s="259">
        <v>14827296</v>
      </c>
      <c r="AJ19" s="259"/>
      <c r="AL19" s="253" t="s">
        <v>215</v>
      </c>
      <c r="AM19" s="259">
        <v>6896804</v>
      </c>
      <c r="AN19" s="259">
        <v>6165562</v>
      </c>
      <c r="AO19" s="259">
        <v>7356730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59"/>
      <c r="AC20" s="259"/>
      <c r="AD20" s="259"/>
      <c r="AH20" s="259"/>
      <c r="AI20" s="259"/>
      <c r="AJ20" s="259"/>
      <c r="AN20" s="259"/>
      <c r="AO20" s="259"/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C22" s="259"/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C23" s="259"/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C24" s="259"/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C25" s="259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C26" s="259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C27" s="259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C28" s="259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C29" s="259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C30" s="259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C31" s="259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216</v>
      </c>
      <c r="AA33" s="257"/>
      <c r="AB33" s="257"/>
      <c r="AF33" s="257" t="s">
        <v>217</v>
      </c>
      <c r="AG33" s="257"/>
      <c r="AL33" s="257" t="s">
        <v>218</v>
      </c>
      <c r="AM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58">
        <v>2020</v>
      </c>
      <c r="AC34" s="258">
        <v>2021</v>
      </c>
      <c r="AD34" s="258">
        <v>2022</v>
      </c>
      <c r="AG34" s="258">
        <v>2019</v>
      </c>
      <c r="AH34" s="258">
        <v>2020</v>
      </c>
      <c r="AI34" s="258">
        <v>2021</v>
      </c>
      <c r="AJ34" s="258">
        <v>2022</v>
      </c>
      <c r="AM34" s="258">
        <v>2019</v>
      </c>
      <c r="AN34" s="258">
        <v>2020</v>
      </c>
      <c r="AO34" s="258">
        <v>2021</v>
      </c>
      <c r="AP34" s="258">
        <v>2022</v>
      </c>
    </row>
    <row r="35" spans="1:42" ht="15" customHeigh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204</v>
      </c>
      <c r="AA35" s="259">
        <v>21616722</v>
      </c>
      <c r="AB35" s="259">
        <v>21713940</v>
      </c>
      <c r="AC35" s="259">
        <v>21954468</v>
      </c>
      <c r="AD35" s="259">
        <v>22253438</v>
      </c>
      <c r="AF35" s="253" t="s">
        <v>204</v>
      </c>
      <c r="AG35" s="259">
        <v>15688961</v>
      </c>
      <c r="AH35" s="259">
        <v>15760826</v>
      </c>
      <c r="AI35" s="259">
        <v>16670260</v>
      </c>
      <c r="AJ35" s="259">
        <v>15955111</v>
      </c>
      <c r="AL35" s="253" t="s">
        <v>204</v>
      </c>
      <c r="AM35" s="259">
        <v>1426519</v>
      </c>
      <c r="AN35" s="259">
        <v>1436084</v>
      </c>
      <c r="AO35" s="259">
        <v>1487154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205</v>
      </c>
      <c r="AA36" s="259">
        <v>21387737</v>
      </c>
      <c r="AB36" s="259">
        <v>21770037</v>
      </c>
      <c r="AC36" s="259">
        <v>21414677</v>
      </c>
      <c r="AD36" s="259">
        <v>21336156</v>
      </c>
      <c r="AF36" s="253" t="s">
        <v>205</v>
      </c>
      <c r="AG36" s="259">
        <v>15273403</v>
      </c>
      <c r="AH36" s="259">
        <v>15335512</v>
      </c>
      <c r="AI36" s="259">
        <v>15530857</v>
      </c>
      <c r="AJ36" s="259">
        <v>14718939</v>
      </c>
      <c r="AL36" s="253" t="s">
        <v>205</v>
      </c>
      <c r="AM36" s="259">
        <v>1390109</v>
      </c>
      <c r="AN36" s="259">
        <v>1383390</v>
      </c>
      <c r="AO36" s="259">
        <v>1366845</v>
      </c>
      <c r="AP36" s="259">
        <v>1349473</v>
      </c>
    </row>
    <row r="37" spans="1:42" ht="15" customHeigh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206</v>
      </c>
      <c r="AA37" s="259">
        <v>23910619</v>
      </c>
      <c r="AB37" s="259">
        <v>21880853</v>
      </c>
      <c r="AC37" s="259">
        <v>23881813</v>
      </c>
      <c r="AD37" s="259">
        <v>22797540</v>
      </c>
      <c r="AF37" s="253" t="s">
        <v>206</v>
      </c>
      <c r="AG37" s="259">
        <v>16762324</v>
      </c>
      <c r="AH37" s="259">
        <v>15513384</v>
      </c>
      <c r="AI37" s="259">
        <v>16770863</v>
      </c>
      <c r="AJ37" s="259">
        <v>15576897</v>
      </c>
      <c r="AL37" s="253" t="s">
        <v>206</v>
      </c>
      <c r="AM37" s="259">
        <v>1468626</v>
      </c>
      <c r="AN37" s="259">
        <v>1346068</v>
      </c>
      <c r="AO37" s="259">
        <v>1483236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207</v>
      </c>
      <c r="AA38" s="259">
        <v>23932607</v>
      </c>
      <c r="AB38" s="259">
        <v>19851154</v>
      </c>
      <c r="AC38" s="259">
        <v>23820669</v>
      </c>
      <c r="AD38" s="259">
        <v>23589473</v>
      </c>
      <c r="AF38" s="253" t="s">
        <v>207</v>
      </c>
      <c r="AG38" s="259">
        <v>17092661</v>
      </c>
      <c r="AH38" s="259">
        <v>15415920</v>
      </c>
      <c r="AI38" s="259">
        <v>17248759</v>
      </c>
      <c r="AJ38" s="259">
        <v>16524574</v>
      </c>
      <c r="AL38" s="253" t="s">
        <v>207</v>
      </c>
      <c r="AM38" s="259">
        <v>1482835</v>
      </c>
      <c r="AN38" s="259">
        <v>1295678</v>
      </c>
      <c r="AO38" s="259">
        <v>1498199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208</v>
      </c>
      <c r="AA39" s="259">
        <v>25421795</v>
      </c>
      <c r="AB39" s="259">
        <v>19456818</v>
      </c>
      <c r="AC39" s="259">
        <v>23325659</v>
      </c>
      <c r="AD39" s="259">
        <v>25966576</v>
      </c>
      <c r="AF39" s="253" t="s">
        <v>208</v>
      </c>
      <c r="AG39" s="259">
        <v>17842847</v>
      </c>
      <c r="AH39" s="259">
        <v>14370790</v>
      </c>
      <c r="AI39" s="259">
        <v>16358886</v>
      </c>
      <c r="AJ39" s="259">
        <v>17841436</v>
      </c>
      <c r="AL39" s="253" t="s">
        <v>208</v>
      </c>
      <c r="AM39" s="259">
        <v>1569777</v>
      </c>
      <c r="AN39" s="259">
        <v>1232285</v>
      </c>
      <c r="AO39" s="259">
        <v>1434774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209</v>
      </c>
      <c r="AA40" s="259">
        <v>23125768</v>
      </c>
      <c r="AB40" s="259">
        <v>20538508</v>
      </c>
      <c r="AC40" s="259">
        <v>23428423</v>
      </c>
      <c r="AD40" s="259">
        <v>23932527</v>
      </c>
      <c r="AF40" s="253" t="s">
        <v>209</v>
      </c>
      <c r="AG40" s="259">
        <v>16406477</v>
      </c>
      <c r="AH40" s="259">
        <v>15053681</v>
      </c>
      <c r="AI40" s="259">
        <v>16563394</v>
      </c>
      <c r="AJ40" s="259">
        <v>16148010</v>
      </c>
      <c r="AL40" s="253" t="s">
        <v>209</v>
      </c>
      <c r="AM40" s="259">
        <v>1459480</v>
      </c>
      <c r="AN40" s="259">
        <v>1272315</v>
      </c>
      <c r="AO40" s="259">
        <v>1478879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210</v>
      </c>
      <c r="AA41" s="259">
        <v>24306034</v>
      </c>
      <c r="AB41" s="259">
        <v>22269168</v>
      </c>
      <c r="AC41" s="259">
        <v>23652061</v>
      </c>
      <c r="AD41" s="259">
        <v>23546583</v>
      </c>
      <c r="AF41" s="253" t="s">
        <v>210</v>
      </c>
      <c r="AG41" s="259">
        <v>17282258</v>
      </c>
      <c r="AH41" s="259">
        <v>16353888</v>
      </c>
      <c r="AI41" s="259">
        <v>17042833</v>
      </c>
      <c r="AJ41" s="259">
        <v>16416328</v>
      </c>
      <c r="AL41" s="253" t="s">
        <v>210</v>
      </c>
      <c r="AM41" s="259">
        <v>1551040</v>
      </c>
      <c r="AN41" s="259">
        <v>1405762</v>
      </c>
      <c r="AO41" s="259">
        <v>1554049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211</v>
      </c>
      <c r="AA42" s="259">
        <v>21902550</v>
      </c>
      <c r="AB42" s="259">
        <v>21829983</v>
      </c>
      <c r="AC42" s="259">
        <v>23119760</v>
      </c>
      <c r="AD42" s="259"/>
      <c r="AF42" s="253" t="s">
        <v>211</v>
      </c>
      <c r="AG42" s="259">
        <v>16173912</v>
      </c>
      <c r="AH42" s="259">
        <v>16721585</v>
      </c>
      <c r="AI42" s="259">
        <v>16886911</v>
      </c>
      <c r="AJ42" s="259"/>
      <c r="AL42" s="253" t="s">
        <v>211</v>
      </c>
      <c r="AM42" s="259">
        <v>1468306</v>
      </c>
      <c r="AN42" s="259">
        <v>1449810</v>
      </c>
      <c r="AO42" s="259">
        <v>1522958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212</v>
      </c>
      <c r="AA43" s="259">
        <v>21969911</v>
      </c>
      <c r="AB43" s="259">
        <v>21967773</v>
      </c>
      <c r="AC43" s="259">
        <v>22394269</v>
      </c>
      <c r="AD43" s="259"/>
      <c r="AF43" s="253" t="s">
        <v>212</v>
      </c>
      <c r="AG43" s="259">
        <v>15730480</v>
      </c>
      <c r="AH43" s="259">
        <v>16527782</v>
      </c>
      <c r="AI43" s="259">
        <v>15999030</v>
      </c>
      <c r="AJ43" s="259"/>
      <c r="AL43" s="253" t="s">
        <v>212</v>
      </c>
      <c r="AM43" s="259">
        <v>1426564</v>
      </c>
      <c r="AN43" s="259">
        <v>1425631</v>
      </c>
      <c r="AO43" s="259">
        <v>1468002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213</v>
      </c>
      <c r="AA44" s="259">
        <v>23848860</v>
      </c>
      <c r="AB44" s="259">
        <v>23542586</v>
      </c>
      <c r="AC44" s="259">
        <v>23042069</v>
      </c>
      <c r="AD44" s="259"/>
      <c r="AF44" s="253" t="s">
        <v>213</v>
      </c>
      <c r="AG44" s="259">
        <v>16909291</v>
      </c>
      <c r="AH44" s="259">
        <v>17663441</v>
      </c>
      <c r="AI44" s="259">
        <v>16285920</v>
      </c>
      <c r="AJ44" s="259"/>
      <c r="AL44" s="253" t="s">
        <v>213</v>
      </c>
      <c r="AM44" s="259">
        <v>1531356</v>
      </c>
      <c r="AN44" s="259">
        <v>1533480</v>
      </c>
      <c r="AO44" s="259">
        <v>1458303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214</v>
      </c>
      <c r="AA45" s="259">
        <v>21694089</v>
      </c>
      <c r="AB45" s="259">
        <v>23498333</v>
      </c>
      <c r="AC45" s="259">
        <v>23050267</v>
      </c>
      <c r="AD45" s="259"/>
      <c r="AF45" s="253" t="s">
        <v>214</v>
      </c>
      <c r="AG45" s="259">
        <v>15188037</v>
      </c>
      <c r="AH45" s="259">
        <v>17495635</v>
      </c>
      <c r="AI45" s="259">
        <v>16197439</v>
      </c>
      <c r="AJ45" s="259"/>
      <c r="AL45" s="253" t="s">
        <v>214</v>
      </c>
      <c r="AM45" s="259">
        <v>1355608</v>
      </c>
      <c r="AN45" s="259">
        <v>1493039</v>
      </c>
      <c r="AO45" s="259">
        <v>1476539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215</v>
      </c>
      <c r="AA46" s="259">
        <v>20944890</v>
      </c>
      <c r="AB46" s="259">
        <v>23129018</v>
      </c>
      <c r="AC46" s="259">
        <v>23101926</v>
      </c>
      <c r="AD46" s="259"/>
      <c r="AF46" s="253" t="s">
        <v>215</v>
      </c>
      <c r="AG46" s="259">
        <v>15091336</v>
      </c>
      <c r="AH46" s="259">
        <v>17404768</v>
      </c>
      <c r="AI46" s="259">
        <v>16403302</v>
      </c>
      <c r="AJ46" s="259"/>
      <c r="AL46" s="253" t="s">
        <v>215</v>
      </c>
      <c r="AM46" s="259">
        <v>1342806</v>
      </c>
      <c r="AN46" s="259">
        <v>1495290</v>
      </c>
      <c r="AO46" s="259">
        <v>1479590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59"/>
      <c r="AC47" s="259"/>
      <c r="AD47" s="259"/>
      <c r="AH47" s="259"/>
      <c r="AI47" s="259"/>
      <c r="AJ47" s="259"/>
      <c r="AN47" s="259"/>
      <c r="AO47" s="259"/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</row>
    <row r="49" spans="1:27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</row>
    <row r="50" spans="1:27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</row>
    <row r="51" spans="1:27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</row>
    <row r="52" spans="1:27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</row>
    <row r="53" spans="1:27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</row>
    <row r="54" spans="1:27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</row>
    <row r="55" spans="1:27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</row>
    <row r="56" spans="1:27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</row>
    <row r="57" spans="1:27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</row>
    <row r="58" spans="1:27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</row>
    <row r="59" spans="1:27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27" ht="15" customHeight="1">
      <c r="B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Z60" s="259"/>
      <c r="AA60" s="259"/>
    </row>
    <row r="61" spans="1:27" ht="15" customHeight="1">
      <c r="B61" s="133"/>
      <c r="H61" s="16"/>
      <c r="I61" s="17"/>
      <c r="J61" s="16"/>
      <c r="K61" s="16"/>
      <c r="L61" s="17"/>
      <c r="M61" s="17"/>
      <c r="N61" s="16"/>
      <c r="O61" s="16"/>
      <c r="P61" s="17"/>
      <c r="Q61" s="24"/>
      <c r="Z61" s="259"/>
      <c r="AA61" s="259"/>
    </row>
    <row r="62" spans="1:27" ht="15" customHeight="1">
      <c r="B62" s="133"/>
      <c r="H62"/>
      <c r="I62"/>
      <c r="J62" s="17"/>
      <c r="K62" s="17"/>
      <c r="L62" s="17"/>
      <c r="M62"/>
      <c r="N62" s="17"/>
      <c r="O62" s="17"/>
      <c r="P62" s="17"/>
      <c r="Q62" s="17"/>
      <c r="Z62" s="259"/>
      <c r="AA62" s="259"/>
    </row>
    <row r="63" spans="1:27" ht="15" customHeight="1">
      <c r="B63" s="133"/>
      <c r="H63"/>
      <c r="I63"/>
      <c r="J63" s="133"/>
      <c r="K63" s="133"/>
      <c r="L63" s="133"/>
      <c r="M63"/>
      <c r="N63" s="133"/>
      <c r="O63" s="133"/>
      <c r="P63" s="133"/>
      <c r="Q63" s="133"/>
      <c r="Z63" s="259"/>
      <c r="AA63" s="259"/>
    </row>
    <row r="64" spans="1:27" ht="15" customHeight="1">
      <c r="B64" s="133"/>
      <c r="C64" s="133"/>
      <c r="D64" s="133"/>
      <c r="E64" s="133"/>
      <c r="F64" s="133"/>
      <c r="G64" s="133"/>
      <c r="H64"/>
      <c r="I64" s="133"/>
      <c r="J64" s="133"/>
      <c r="K64" s="133"/>
      <c r="L64" s="133"/>
      <c r="M64" s="133"/>
      <c r="N64" s="133"/>
      <c r="O64" s="133"/>
      <c r="P64" s="133"/>
      <c r="Q64" s="133"/>
      <c r="Z64" s="259"/>
      <c r="AA64" s="259"/>
    </row>
    <row r="65" spans="2:27" ht="15" customHeight="1"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Z65" s="259"/>
      <c r="AA65" s="259"/>
    </row>
    <row r="66" spans="2:27" ht="15" customHeight="1">
      <c r="B66" s="133"/>
      <c r="C66" s="17"/>
      <c r="D66" s="16"/>
      <c r="E66" s="16"/>
      <c r="F66" s="17"/>
      <c r="G66" s="24"/>
      <c r="H66" s="16"/>
      <c r="I66" s="17"/>
      <c r="J66" s="16"/>
      <c r="K66" s="16"/>
      <c r="L66" s="17"/>
      <c r="M66" s="17"/>
      <c r="N66" s="16"/>
      <c r="O66" s="16"/>
      <c r="P66" s="17"/>
      <c r="Q66" s="24"/>
    </row>
    <row r="67" spans="2:27" ht="15" customHeight="1">
      <c r="B67" s="133"/>
      <c r="C67"/>
      <c r="D67" s="17"/>
      <c r="E67" s="17"/>
      <c r="F67" s="17"/>
      <c r="G67" s="17"/>
      <c r="H67"/>
      <c r="I67"/>
      <c r="J67" s="17"/>
      <c r="K67" s="17"/>
      <c r="L67" s="17"/>
      <c r="M67"/>
      <c r="N67" s="17"/>
      <c r="O67" s="17"/>
      <c r="P67" s="17"/>
      <c r="Q67" s="17"/>
    </row>
    <row r="68" spans="2:27" ht="15" customHeight="1">
      <c r="B68" s="133"/>
      <c r="C68"/>
      <c r="D68" s="133"/>
      <c r="E68" s="133"/>
      <c r="F68" s="133"/>
      <c r="G68" s="133"/>
      <c r="H68"/>
      <c r="I68"/>
      <c r="J68" s="133"/>
      <c r="K68" s="133"/>
      <c r="L68" s="133"/>
      <c r="M68"/>
      <c r="N68" s="133"/>
      <c r="O68" s="133"/>
      <c r="P68" s="133"/>
      <c r="Q68" s="133"/>
    </row>
  </sheetData>
  <pageMargins left="0.63" right="0.25" top="0.47" bottom="0.19" header="0.3" footer="0.15"/>
  <pageSetup paperSize="9" scale="54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6EC8C8-6870-4422-930F-FF61D8F0C8F2}">
  <sheetPr>
    <pageSetUpPr fitToPage="1"/>
  </sheetPr>
  <dimension ref="A1:AQ59"/>
  <sheetViews>
    <sheetView showGridLines="0" zoomScale="70" zoomScaleNormal="70" workbookViewId="0"/>
  </sheetViews>
  <sheetFormatPr baseColWidth="10" defaultColWidth="11.44140625" defaultRowHeight="15" customHeight="1"/>
  <cols>
    <col min="1" max="1" width="3.6640625" style="247" customWidth="1"/>
    <col min="2" max="8" width="11.5546875" style="247" customWidth="1"/>
    <col min="9" max="9" width="3.6640625" style="247" customWidth="1"/>
    <col min="10" max="16" width="11.5546875" style="247" customWidth="1"/>
    <col min="17" max="17" width="3.6640625" style="247" customWidth="1"/>
    <col min="18" max="25" width="11.5546875" style="247" customWidth="1"/>
    <col min="26" max="27" width="12.88671875" style="263" customWidth="1"/>
    <col min="28" max="29" width="12.88671875" style="264" customWidth="1"/>
    <col min="30" max="31" width="12.88671875" style="263" customWidth="1"/>
    <col min="32" max="33" width="12.88671875" style="264" customWidth="1"/>
    <col min="34" max="35" width="12.88671875" style="263" customWidth="1"/>
    <col min="36" max="37" width="12.88671875" style="264" customWidth="1"/>
    <col min="38" max="43" width="12.88671875" style="263" customWidth="1"/>
    <col min="44" max="63" width="12.88671875" style="247" customWidth="1"/>
    <col min="64" max="16384" width="11.44140625" style="247"/>
  </cols>
  <sheetData>
    <row r="1" spans="1:39" ht="24.6">
      <c r="B1" s="251" t="s">
        <v>219</v>
      </c>
      <c r="C1" s="260"/>
      <c r="D1" s="260"/>
      <c r="E1" s="260"/>
      <c r="F1" s="260"/>
      <c r="G1" s="260"/>
      <c r="H1" s="260"/>
      <c r="I1" s="260"/>
      <c r="J1" s="260"/>
      <c r="K1" s="260"/>
      <c r="T1" s="261"/>
      <c r="U1" s="261"/>
      <c r="V1" s="261"/>
      <c r="W1" s="261"/>
      <c r="X1" s="261"/>
      <c r="Y1" s="261"/>
      <c r="Z1" s="262" t="s">
        <v>220</v>
      </c>
    </row>
    <row r="2" spans="1:39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2" t="s">
        <v>221</v>
      </c>
    </row>
    <row r="3" spans="1:39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2" t="s">
        <v>222</v>
      </c>
    </row>
    <row r="4" spans="1:39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2" t="s">
        <v>223</v>
      </c>
    </row>
    <row r="5" spans="1:39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AE5" s="266"/>
    </row>
    <row r="6" spans="1:39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200</v>
      </c>
      <c r="Y6" s="261"/>
      <c r="Z6" s="266" t="s">
        <v>201</v>
      </c>
      <c r="AA6" s="264"/>
      <c r="AC6" s="263"/>
      <c r="AD6" s="266" t="s">
        <v>202</v>
      </c>
      <c r="AE6" s="264"/>
      <c r="AG6" s="263"/>
      <c r="AH6" s="266" t="s">
        <v>203</v>
      </c>
      <c r="AI6" s="264"/>
      <c r="AK6" s="263"/>
    </row>
    <row r="7" spans="1:39" ht="15" customHeight="1" thickBo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AA7" s="267">
        <v>2021</v>
      </c>
      <c r="AB7" s="267">
        <v>2022</v>
      </c>
      <c r="AC7" s="263"/>
      <c r="AE7" s="267">
        <v>2021</v>
      </c>
      <c r="AF7" s="267">
        <v>2022</v>
      </c>
      <c r="AG7" s="263"/>
      <c r="AI7" s="267">
        <v>2021</v>
      </c>
      <c r="AJ7" s="267">
        <v>2022</v>
      </c>
      <c r="AK7" s="263"/>
    </row>
    <row r="8" spans="1:39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Z8" s="263" t="s">
        <v>204</v>
      </c>
      <c r="AA8" s="264">
        <v>-7.2201224602575137E-2</v>
      </c>
      <c r="AB8" s="264">
        <v>0.10032763489485419</v>
      </c>
      <c r="AC8" s="263"/>
      <c r="AD8" s="263" t="s">
        <v>204</v>
      </c>
      <c r="AE8" s="264">
        <v>-0.17792630991703062</v>
      </c>
      <c r="AF8" s="264">
        <v>0.14856750269498575</v>
      </c>
      <c r="AG8" s="263"/>
      <c r="AH8" s="263" t="s">
        <v>204</v>
      </c>
      <c r="AI8" s="264">
        <v>-8.8871832047763069E-2</v>
      </c>
      <c r="AJ8" s="264">
        <v>0.26391040888376266</v>
      </c>
      <c r="AK8" s="263"/>
      <c r="AL8" s="268" t="s">
        <v>224</v>
      </c>
      <c r="AM8" s="269">
        <v>2022</v>
      </c>
    </row>
    <row r="9" spans="1:39" ht="15" customHeight="1" thickBo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63" t="s">
        <v>205</v>
      </c>
      <c r="AA9" s="264">
        <v>-6.6668414505015788E-2</v>
      </c>
      <c r="AB9" s="264">
        <v>9.3288286965419326E-2</v>
      </c>
      <c r="AC9" s="263"/>
      <c r="AD9" s="263" t="s">
        <v>205</v>
      </c>
      <c r="AE9" s="264">
        <v>-0.15681915443965877</v>
      </c>
      <c r="AF9" s="264">
        <v>0.14900524483073341</v>
      </c>
      <c r="AG9" s="263"/>
      <c r="AH9" s="263" t="s">
        <v>205</v>
      </c>
      <c r="AI9" s="264">
        <v>-7.108549272914047E-2</v>
      </c>
      <c r="AJ9" s="264">
        <v>0.24027416704411322</v>
      </c>
      <c r="AK9" s="263"/>
      <c r="AL9" s="270" t="s">
        <v>225</v>
      </c>
      <c r="AM9" s="271">
        <v>2021</v>
      </c>
    </row>
    <row r="10" spans="1:39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63" t="s">
        <v>206</v>
      </c>
      <c r="AA10" s="264">
        <v>-2.8344070185333834E-2</v>
      </c>
      <c r="AB10" s="264">
        <v>5.6148488778304542E-2</v>
      </c>
      <c r="AC10" s="263"/>
      <c r="AD10" s="263" t="s">
        <v>206</v>
      </c>
      <c r="AE10" s="264">
        <v>-0.11696213495499108</v>
      </c>
      <c r="AF10" s="264">
        <v>0.11245768695199644</v>
      </c>
      <c r="AG10" s="263"/>
      <c r="AH10" s="263" t="s">
        <v>206</v>
      </c>
      <c r="AI10" s="264">
        <v>-1.7593952076477848E-2</v>
      </c>
      <c r="AJ10" s="264">
        <v>0.1387519431196732</v>
      </c>
      <c r="AK10" s="263"/>
    </row>
    <row r="11" spans="1:39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63" t="s">
        <v>207</v>
      </c>
      <c r="AA11" s="264">
        <v>-5.7325572809745044E-4</v>
      </c>
      <c r="AB11" s="264">
        <v>5.8997513498875519E-2</v>
      </c>
      <c r="AC11" s="263"/>
      <c r="AD11" s="263" t="s">
        <v>207</v>
      </c>
      <c r="AE11" s="264">
        <v>-0.11595235834858542</v>
      </c>
      <c r="AF11" s="264">
        <v>0.13223409586123908</v>
      </c>
      <c r="AG11" s="263"/>
      <c r="AH11" s="263" t="s">
        <v>207</v>
      </c>
      <c r="AI11" s="264">
        <v>3.3997020675711698E-2</v>
      </c>
      <c r="AJ11" s="264">
        <v>0.12524430974707529</v>
      </c>
      <c r="AK11" s="263"/>
    </row>
    <row r="12" spans="1:39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63" t="s">
        <v>208</v>
      </c>
      <c r="AA12" s="264">
        <v>3.390670658299328E-2</v>
      </c>
      <c r="AB12" s="264">
        <v>7.3313610554215536E-2</v>
      </c>
      <c r="AC12" s="263"/>
      <c r="AD12" s="263" t="s">
        <v>208</v>
      </c>
      <c r="AE12" s="264">
        <v>-7.7024265100422581E-2</v>
      </c>
      <c r="AF12" s="264">
        <v>0.12498097655058843</v>
      </c>
      <c r="AG12" s="263"/>
      <c r="AH12" s="263" t="s">
        <v>208</v>
      </c>
      <c r="AI12" s="264">
        <v>8.9313646457463564E-2</v>
      </c>
      <c r="AJ12" s="264">
        <v>0.13890323046813166</v>
      </c>
      <c r="AK12" s="263"/>
    </row>
    <row r="13" spans="1:39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63" t="s">
        <v>209</v>
      </c>
      <c r="AA13" s="264">
        <v>4.6953426504110073E-2</v>
      </c>
      <c r="AB13" s="264">
        <v>7.3439596797486642E-2</v>
      </c>
      <c r="AC13" s="263"/>
      <c r="AD13" s="263" t="s">
        <v>209</v>
      </c>
      <c r="AE13" s="264">
        <v>-5.9606414433635138E-2</v>
      </c>
      <c r="AF13" s="264">
        <v>0.12482933296494295</v>
      </c>
      <c r="AG13" s="263"/>
      <c r="AH13" s="263" t="s">
        <v>209</v>
      </c>
      <c r="AI13" s="264">
        <v>0.1047887990879228</v>
      </c>
      <c r="AJ13" s="264">
        <v>0.1370323317680443</v>
      </c>
      <c r="AK13" s="263"/>
    </row>
    <row r="14" spans="1:39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63" t="s">
        <v>210</v>
      </c>
      <c r="AA14" s="264">
        <v>5.321626473091072E-2</v>
      </c>
      <c r="AB14" s="264">
        <v>6.9328686383827859E-2</v>
      </c>
      <c r="AC14" s="263"/>
      <c r="AD14" s="263" t="s">
        <v>210</v>
      </c>
      <c r="AE14" s="264">
        <v>-4.2766537305600705E-2</v>
      </c>
      <c r="AF14" s="264">
        <v>0.12420096505996853</v>
      </c>
      <c r="AG14" s="263"/>
      <c r="AH14" s="263" t="s">
        <v>210</v>
      </c>
      <c r="AI14" s="264">
        <v>0.12234334972297461</v>
      </c>
      <c r="AJ14" s="264">
        <v>0.12142355404340237</v>
      </c>
      <c r="AK14" s="263"/>
    </row>
    <row r="15" spans="1:39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63" t="s">
        <v>211</v>
      </c>
      <c r="AA15" s="264">
        <v>6.3655221527360764E-2</v>
      </c>
      <c r="AC15" s="263"/>
      <c r="AD15" s="263" t="s">
        <v>211</v>
      </c>
      <c r="AE15" s="264">
        <v>-1.5460735481822497E-2</v>
      </c>
      <c r="AG15" s="263"/>
      <c r="AH15" s="263" t="s">
        <v>211</v>
      </c>
      <c r="AI15" s="264">
        <v>0.14209143876768907</v>
      </c>
      <c r="AK15" s="263"/>
    </row>
    <row r="16" spans="1:39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3" t="s">
        <v>212</v>
      </c>
      <c r="AA16" s="264">
        <v>6.0889961969038495E-2</v>
      </c>
      <c r="AC16" s="263"/>
      <c r="AD16" s="263" t="s">
        <v>212</v>
      </c>
      <c r="AE16" s="264">
        <v>-6.2521025784393206E-3</v>
      </c>
      <c r="AG16" s="263"/>
      <c r="AH16" s="263" t="s">
        <v>212</v>
      </c>
      <c r="AI16" s="264">
        <v>0.12490043182571028</v>
      </c>
      <c r="AK16" s="263"/>
    </row>
    <row r="17" spans="1:37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3" t="s">
        <v>213</v>
      </c>
      <c r="AA17" s="264">
        <v>5.6689476150910849E-2</v>
      </c>
      <c r="AC17" s="263"/>
      <c r="AD17" s="263" t="s">
        <v>213</v>
      </c>
      <c r="AE17" s="264">
        <v>2.9161693914144847E-3</v>
      </c>
      <c r="AG17" s="263"/>
      <c r="AH17" s="263" t="s">
        <v>213</v>
      </c>
      <c r="AI17" s="264">
        <v>0.11001445710713412</v>
      </c>
      <c r="AK17" s="263"/>
    </row>
    <row r="18" spans="1:37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3" t="s">
        <v>214</v>
      </c>
      <c r="AA18" s="264">
        <v>5.5744720786396015E-2</v>
      </c>
      <c r="AC18" s="263"/>
      <c r="AD18" s="263" t="s">
        <v>214</v>
      </c>
      <c r="AE18" s="264">
        <v>1.8766975941681495E-2</v>
      </c>
      <c r="AG18" s="263"/>
      <c r="AH18" s="263" t="s">
        <v>214</v>
      </c>
      <c r="AI18" s="264">
        <v>9.4031503256254603E-2</v>
      </c>
      <c r="AK18" s="263"/>
    </row>
    <row r="19" spans="1:37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3" t="s">
        <v>215</v>
      </c>
      <c r="AA19" s="264">
        <v>5.608495042650645E-2</v>
      </c>
      <c r="AC19" s="263"/>
      <c r="AD19" s="263" t="s">
        <v>215</v>
      </c>
      <c r="AE19" s="264">
        <v>2.3705487428082678E-2</v>
      </c>
      <c r="AG19" s="263"/>
      <c r="AH19" s="263" t="s">
        <v>215</v>
      </c>
      <c r="AI19" s="264">
        <v>0.10195977755221521</v>
      </c>
      <c r="AK19" s="263"/>
    </row>
    <row r="20" spans="1:37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AA20" s="264"/>
      <c r="AC20" s="263"/>
      <c r="AE20" s="264"/>
      <c r="AG20" s="263"/>
      <c r="AI20" s="264"/>
      <c r="AK20" s="263"/>
    </row>
    <row r="21" spans="1:37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AA21" s="264"/>
      <c r="AC21" s="263"/>
      <c r="AE21" s="264"/>
      <c r="AG21" s="263"/>
      <c r="AI21" s="264"/>
      <c r="AK21" s="263"/>
    </row>
    <row r="22" spans="1:37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AA22" s="264"/>
      <c r="AC22" s="263"/>
      <c r="AE22" s="264"/>
      <c r="AG22" s="263"/>
      <c r="AI22" s="264"/>
      <c r="AK22" s="263"/>
    </row>
    <row r="23" spans="1:37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AA23" s="264"/>
      <c r="AC23" s="263"/>
      <c r="AE23" s="264"/>
      <c r="AG23" s="263"/>
      <c r="AI23" s="264"/>
      <c r="AK23" s="263"/>
    </row>
    <row r="24" spans="1:37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AA24" s="264"/>
      <c r="AC24" s="263"/>
      <c r="AE24" s="264"/>
      <c r="AG24" s="263"/>
      <c r="AI24" s="264"/>
      <c r="AK24" s="263"/>
    </row>
    <row r="25" spans="1:37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AA25" s="264"/>
      <c r="AC25" s="263"/>
      <c r="AE25" s="264"/>
      <c r="AG25" s="263"/>
      <c r="AI25" s="264"/>
      <c r="AK25" s="263"/>
    </row>
    <row r="26" spans="1:37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  <c r="AA26" s="264"/>
      <c r="AC26" s="263"/>
      <c r="AE26" s="264"/>
      <c r="AG26" s="263"/>
      <c r="AI26" s="264"/>
      <c r="AK26" s="263"/>
    </row>
    <row r="27" spans="1:37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  <c r="AA27" s="264"/>
      <c r="AC27" s="263"/>
      <c r="AE27" s="264"/>
      <c r="AG27" s="263"/>
      <c r="AI27" s="264"/>
      <c r="AK27" s="263"/>
    </row>
    <row r="28" spans="1:37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AA28" s="264"/>
      <c r="AC28" s="263"/>
      <c r="AE28" s="264"/>
      <c r="AG28" s="263"/>
      <c r="AI28" s="264"/>
      <c r="AK28" s="263"/>
    </row>
    <row r="29" spans="1:37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  <c r="AA29" s="264"/>
      <c r="AC29" s="263"/>
      <c r="AE29" s="264"/>
      <c r="AG29" s="263"/>
      <c r="AI29" s="264"/>
      <c r="AK29" s="263"/>
    </row>
    <row r="30" spans="1:37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  <c r="AA30" s="264"/>
      <c r="AC30" s="263"/>
      <c r="AE30" s="264"/>
      <c r="AG30" s="263"/>
      <c r="AI30" s="264"/>
      <c r="AK30" s="263"/>
    </row>
    <row r="31" spans="1:37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  <c r="AA31" s="264"/>
      <c r="AC31" s="263"/>
      <c r="AE31" s="264"/>
      <c r="AG31" s="263"/>
      <c r="AI31" s="264"/>
      <c r="AK31" s="263"/>
    </row>
    <row r="32" spans="1:37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  <c r="AA32" s="264"/>
      <c r="AC32" s="263"/>
      <c r="AE32" s="264"/>
      <c r="AG32" s="263"/>
      <c r="AI32" s="264"/>
      <c r="AK32" s="263"/>
    </row>
    <row r="33" spans="1:39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  <c r="Z33" s="266" t="s">
        <v>216</v>
      </c>
      <c r="AA33" s="264"/>
      <c r="AC33" s="263"/>
      <c r="AD33" s="266" t="s">
        <v>217</v>
      </c>
      <c r="AE33" s="264"/>
      <c r="AG33" s="263"/>
      <c r="AH33" s="266" t="s">
        <v>218</v>
      </c>
      <c r="AI33" s="264"/>
      <c r="AK33" s="263"/>
    </row>
    <row r="34" spans="1:39" ht="15" customHeight="1" thickBo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AA34" s="267">
        <v>2021</v>
      </c>
      <c r="AB34" s="267">
        <v>2022</v>
      </c>
      <c r="AC34" s="263"/>
      <c r="AE34" s="267">
        <v>2021</v>
      </c>
      <c r="AF34" s="267">
        <v>2022</v>
      </c>
      <c r="AG34" s="263"/>
      <c r="AI34" s="267">
        <v>2021</v>
      </c>
      <c r="AJ34" s="267">
        <v>2022</v>
      </c>
      <c r="AK34" s="263"/>
    </row>
    <row r="35" spans="1:39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  <c r="Z35" s="263" t="s">
        <v>204</v>
      </c>
      <c r="AA35" s="264">
        <v>1.107712372789095E-2</v>
      </c>
      <c r="AB35" s="264">
        <v>1.3617729202092192E-2</v>
      </c>
      <c r="AC35" s="263"/>
      <c r="AD35" s="263" t="s">
        <v>204</v>
      </c>
      <c r="AE35" s="264">
        <v>5.7702178807125935E-2</v>
      </c>
      <c r="AF35" s="264">
        <v>-4.2899690826657774E-2</v>
      </c>
      <c r="AG35" s="263"/>
      <c r="AH35" s="263" t="s">
        <v>204</v>
      </c>
      <c r="AI35" s="264">
        <v>3.5561986624737897E-2</v>
      </c>
      <c r="AJ35" s="264">
        <v>-1.7596698122723069E-2</v>
      </c>
      <c r="AK35" s="263"/>
      <c r="AL35" s="268" t="s">
        <v>226</v>
      </c>
      <c r="AM35" s="269">
        <v>2022</v>
      </c>
    </row>
    <row r="36" spans="1:39" ht="15" customHeight="1" thickBo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63" t="s">
        <v>205</v>
      </c>
      <c r="AA36" s="264">
        <v>-2.6407888128539979E-3</v>
      </c>
      <c r="AB36" s="264">
        <v>5.0830838375992473E-3</v>
      </c>
      <c r="AC36" s="263"/>
      <c r="AD36" s="263" t="s">
        <v>205</v>
      </c>
      <c r="AE36" s="264">
        <v>3.552762386362019E-2</v>
      </c>
      <c r="AF36" s="264">
        <v>-4.7422795923507836E-2</v>
      </c>
      <c r="AG36" s="263"/>
      <c r="AH36" s="263" t="s">
        <v>205</v>
      </c>
      <c r="AI36" s="264">
        <v>1.2245191833654018E-2</v>
      </c>
      <c r="AJ36" s="264">
        <v>-1.5256137090447481E-2</v>
      </c>
      <c r="AK36" s="263"/>
      <c r="AL36" s="270" t="s">
        <v>227</v>
      </c>
      <c r="AM36" s="271">
        <v>2021</v>
      </c>
    </row>
    <row r="37" spans="1:39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63" t="s">
        <v>206</v>
      </c>
      <c r="AA37" s="264">
        <v>2.8855395171990778E-2</v>
      </c>
      <c r="AB37" s="264">
        <v>-1.284478356427286E-2</v>
      </c>
      <c r="AC37" s="263"/>
      <c r="AD37" s="263" t="s">
        <v>206</v>
      </c>
      <c r="AE37" s="264">
        <v>5.0681658217141885E-2</v>
      </c>
      <c r="AF37" s="264">
        <v>-5.55630587123494E-2</v>
      </c>
      <c r="AG37" s="263"/>
      <c r="AH37" s="263" t="s">
        <v>206</v>
      </c>
      <c r="AI37" s="264">
        <v>4.1217445412865886E-2</v>
      </c>
      <c r="AJ37" s="264">
        <v>-3.2306988207925116E-2</v>
      </c>
      <c r="AK37" s="263"/>
    </row>
    <row r="38" spans="1:39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63" t="s">
        <v>207</v>
      </c>
      <c r="AA38" s="264">
        <v>6.8715312845533699E-2</v>
      </c>
      <c r="AB38" s="264">
        <v>-1.2023722822037683E-2</v>
      </c>
      <c r="AC38" s="263"/>
      <c r="AD38" s="263" t="s">
        <v>207</v>
      </c>
      <c r="AE38" s="264">
        <v>6.7634882360427612E-2</v>
      </c>
      <c r="AF38" s="264">
        <v>-5.2026269293068451E-2</v>
      </c>
      <c r="AG38" s="263"/>
      <c r="AH38" s="263" t="s">
        <v>207</v>
      </c>
      <c r="AI38" s="264">
        <v>6.8522051849220555E-2</v>
      </c>
      <c r="AJ38" s="264">
        <v>-2.7999117117938396E-2</v>
      </c>
      <c r="AK38" s="263"/>
    </row>
    <row r="39" spans="1:39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63" t="s">
        <v>208</v>
      </c>
      <c r="AA39" s="264">
        <v>9.2903636992539868E-2</v>
      </c>
      <c r="AB39" s="264">
        <v>1.3513406253361638E-2</v>
      </c>
      <c r="AC39" s="263"/>
      <c r="AD39" s="263" t="s">
        <v>208</v>
      </c>
      <c r="AE39" s="264">
        <v>8.0935625370566977E-2</v>
      </c>
      <c r="AF39" s="264">
        <v>-2.376697641821451E-2</v>
      </c>
      <c r="AG39" s="263"/>
      <c r="AH39" s="263" t="s">
        <v>208</v>
      </c>
      <c r="AI39" s="264">
        <v>8.6158597028014441E-2</v>
      </c>
      <c r="AJ39" s="264">
        <v>8.4440500189259633E-4</v>
      </c>
      <c r="AK39" s="263"/>
    </row>
    <row r="40" spans="1:39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63" t="s">
        <v>209</v>
      </c>
      <c r="AA40" s="264">
        <v>0.10074488478716503</v>
      </c>
      <c r="AB40" s="264">
        <v>1.4873865078394033E-2</v>
      </c>
      <c r="AC40" s="263"/>
      <c r="AD40" s="263" t="s">
        <v>209</v>
      </c>
      <c r="AE40" s="264">
        <v>8.4121339467344292E-2</v>
      </c>
      <c r="AF40" s="264">
        <v>-2.3986076114950662E-2</v>
      </c>
      <c r="AG40" s="263"/>
      <c r="AH40" s="263" t="s">
        <v>209</v>
      </c>
      <c r="AI40" s="264">
        <v>9.8328483445521045E-2</v>
      </c>
      <c r="AJ40" s="264">
        <v>2.2550924456453457E-4</v>
      </c>
      <c r="AK40" s="263"/>
    </row>
    <row r="41" spans="1:39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63" t="s">
        <v>210</v>
      </c>
      <c r="AA41" s="264">
        <v>9.4909456423107053E-2</v>
      </c>
      <c r="AB41" s="264">
        <v>1.2042047645319798E-2</v>
      </c>
      <c r="AC41" s="263"/>
      <c r="AD41" s="263" t="s">
        <v>210</v>
      </c>
      <c r="AE41" s="264">
        <v>7.7750834127204627E-2</v>
      </c>
      <c r="AF41" s="264">
        <v>-2.5859921395592948E-2</v>
      </c>
      <c r="AG41" s="263"/>
      <c r="AH41" s="263" t="s">
        <v>210</v>
      </c>
      <c r="AI41" s="264">
        <v>9.940200064407477E-2</v>
      </c>
      <c r="AJ41" s="264">
        <v>-3.2136817372885674E-3</v>
      </c>
      <c r="AK41" s="263"/>
    </row>
    <row r="42" spans="1:39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63" t="s">
        <v>211</v>
      </c>
      <c r="AA42" s="264">
        <v>9.0290162283593392E-2</v>
      </c>
      <c r="AC42" s="263"/>
      <c r="AD42" s="263" t="s">
        <v>211</v>
      </c>
      <c r="AE42" s="264">
        <v>6.8637918315036045E-2</v>
      </c>
      <c r="AG42" s="263"/>
      <c r="AH42" s="263" t="s">
        <v>211</v>
      </c>
      <c r="AI42" s="264">
        <v>9.2844062944951983E-2</v>
      </c>
      <c r="AK42" s="263"/>
    </row>
    <row r="43" spans="1:39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63" t="s">
        <v>212</v>
      </c>
      <c r="AA43" s="264">
        <v>8.2150303625241602E-2</v>
      </c>
      <c r="AC43" s="263"/>
      <c r="AD43" s="263" t="s">
        <v>212</v>
      </c>
      <c r="AE43" s="264">
        <v>5.6846746119525449E-2</v>
      </c>
      <c r="AG43" s="263"/>
      <c r="AH43" s="263" t="s">
        <v>212</v>
      </c>
      <c r="AI43" s="264">
        <v>8.5496124241785196E-2</v>
      </c>
      <c r="AK43" s="263"/>
    </row>
    <row r="44" spans="1:39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63" t="s">
        <v>213</v>
      </c>
      <c r="AA44" s="264">
        <v>7.0817381667195894E-2</v>
      </c>
      <c r="AC44" s="263"/>
      <c r="AD44" s="263" t="s">
        <v>213</v>
      </c>
      <c r="AE44" s="264">
        <v>4.1841214184188825E-2</v>
      </c>
      <c r="AG44" s="263"/>
      <c r="AH44" s="263" t="s">
        <v>213</v>
      </c>
      <c r="AI44" s="264">
        <v>7.0526888604864404E-2</v>
      </c>
      <c r="AK44" s="263"/>
    </row>
    <row r="45" spans="1:39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63" t="s">
        <v>214</v>
      </c>
      <c r="AA45" s="264">
        <v>6.1954659598844726E-2</v>
      </c>
      <c r="AC45" s="263"/>
      <c r="AD45" s="263" t="s">
        <v>214</v>
      </c>
      <c r="AE45" s="264">
        <v>3.0319697512395861E-2</v>
      </c>
      <c r="AG45" s="263"/>
      <c r="AH45" s="263" t="s">
        <v>214</v>
      </c>
      <c r="AI45" s="264">
        <v>6.2552353605993996E-2</v>
      </c>
      <c r="AK45" s="263"/>
    </row>
    <row r="46" spans="1:39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63" t="s">
        <v>215</v>
      </c>
      <c r="AA46" s="264">
        <v>5.6370216489294196E-2</v>
      </c>
      <c r="AC46" s="263"/>
      <c r="AD46" s="263" t="s">
        <v>215</v>
      </c>
      <c r="AE46" s="264">
        <v>2.2421777253976812E-2</v>
      </c>
      <c r="AG46" s="263"/>
      <c r="AH46" s="263" t="s">
        <v>215</v>
      </c>
      <c r="AI46" s="264">
        <v>5.6038250010495713E-2</v>
      </c>
      <c r="AK46" s="263"/>
    </row>
    <row r="47" spans="1:39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</row>
    <row r="48" spans="1:39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</row>
    <row r="49" spans="1:25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</row>
    <row r="50" spans="1:25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</row>
    <row r="51" spans="1:25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</row>
    <row r="52" spans="1:25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</row>
    <row r="53" spans="1:25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</row>
    <row r="54" spans="1:25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</row>
    <row r="55" spans="1:25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25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25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25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  <row r="59" spans="1:25" ht="15" customHeight="1">
      <c r="A59" s="261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  <c r="R59" s="261"/>
      <c r="S59" s="261"/>
      <c r="T59" s="261"/>
      <c r="U59" s="261"/>
      <c r="V59" s="261"/>
      <c r="W59" s="261"/>
      <c r="X59" s="261"/>
      <c r="Y59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5EEC21-E3B4-4A54-8844-36DEC6116A09}">
  <sheetPr>
    <pageSetUpPr fitToPage="1"/>
  </sheetPr>
  <dimension ref="A1:AS65"/>
  <sheetViews>
    <sheetView showGridLines="0" zoomScale="70" zoomScaleNormal="70" zoomScalePageLayoutView="60" workbookViewId="0"/>
  </sheetViews>
  <sheetFormatPr baseColWidth="10" defaultColWidth="11.44140625" defaultRowHeight="15" customHeight="1"/>
  <cols>
    <col min="1" max="1" width="3.6640625" style="151" customWidth="1"/>
    <col min="2" max="8" width="11.5546875" style="151" customWidth="1"/>
    <col min="9" max="9" width="3.6640625" style="151" customWidth="1"/>
    <col min="10" max="16" width="11.5546875" style="151" customWidth="1"/>
    <col min="17" max="17" width="3.6640625" style="151" customWidth="1"/>
    <col min="18" max="24" width="11.5546875" style="151" customWidth="1"/>
    <col min="25" max="25" width="11.5546875" style="253" customWidth="1"/>
    <col min="26" max="27" width="12.88671875" style="253" customWidth="1"/>
    <col min="28" max="28" width="12.88671875" style="39" customWidth="1"/>
    <col min="29" max="29" width="12.88671875" style="254" customWidth="1"/>
    <col min="30" max="31" width="12.88671875" style="39" customWidth="1"/>
    <col min="32" max="32" width="12.88671875" style="254" customWidth="1"/>
    <col min="33" max="34" width="12.88671875" style="39" customWidth="1"/>
    <col min="35" max="35" width="12.88671875" style="254" customWidth="1"/>
    <col min="36" max="41" width="12.88671875" style="39" customWidth="1"/>
    <col min="42" max="45" width="12.88671875" style="253" customWidth="1"/>
    <col min="46" max="63" width="12.88671875" style="151" customWidth="1"/>
    <col min="64" max="16384" width="11.44140625" style="151"/>
  </cols>
  <sheetData>
    <row r="1" spans="1:42" ht="24.6">
      <c r="B1" s="251" t="s">
        <v>228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197</v>
      </c>
      <c r="AB1" s="39" t="s">
        <v>229</v>
      </c>
    </row>
    <row r="2" spans="1:42" ht="15" customHeight="1">
      <c r="A2" s="32"/>
      <c r="B2" s="252"/>
      <c r="C2" s="252"/>
      <c r="D2" s="252"/>
      <c r="E2" s="252"/>
      <c r="F2" s="252"/>
      <c r="G2" s="252"/>
      <c r="H2" s="252"/>
      <c r="J2" s="32"/>
      <c r="K2" s="32"/>
      <c r="L2" s="32"/>
      <c r="M2" s="32"/>
      <c r="N2" s="32"/>
      <c r="O2" s="32"/>
      <c r="P2" s="32"/>
      <c r="Q2" s="32"/>
      <c r="R2" s="32"/>
      <c r="S2" s="32"/>
      <c r="T2" s="252"/>
      <c r="U2" s="252"/>
      <c r="V2" s="252"/>
      <c r="W2" s="252"/>
      <c r="X2" s="252"/>
      <c r="Z2" s="253" t="s">
        <v>198</v>
      </c>
      <c r="AB2" s="39" t="s">
        <v>230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199</v>
      </c>
      <c r="AB3" s="39" t="s">
        <v>231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AB4" s="39" t="s">
        <v>232</v>
      </c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  <c r="AB5" s="39" t="s">
        <v>233</v>
      </c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200</v>
      </c>
      <c r="Z6" s="257" t="s">
        <v>201</v>
      </c>
      <c r="AA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72" t="s">
        <v>201</v>
      </c>
      <c r="AE7" s="272" t="s">
        <v>202</v>
      </c>
      <c r="AH7" s="272" t="s">
        <v>203</v>
      </c>
      <c r="AP7" s="258">
        <v>2022</v>
      </c>
    </row>
    <row r="8" spans="1:42" ht="15" customHeight="1" thickBo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204</v>
      </c>
      <c r="AA8" s="259">
        <v>46820440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205</v>
      </c>
      <c r="AA9" s="259">
        <v>44583561</v>
      </c>
      <c r="AB9" s="273">
        <v>44317</v>
      </c>
      <c r="AC9" s="254">
        <v>522.706906</v>
      </c>
      <c r="AE9" s="273">
        <v>44317</v>
      </c>
      <c r="AF9" s="254">
        <v>161.265244</v>
      </c>
      <c r="AH9" s="273">
        <v>44317</v>
      </c>
      <c r="AI9" s="254">
        <v>79.880838999999995</v>
      </c>
      <c r="AK9" s="274" t="s">
        <v>224</v>
      </c>
      <c r="AL9" s="275">
        <v>2022</v>
      </c>
      <c r="AP9" s="259">
        <v>7406116</v>
      </c>
    </row>
    <row r="10" spans="1:42" ht="15" customHeight="1" thickBo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206</v>
      </c>
      <c r="AA10" s="259">
        <v>48353601</v>
      </c>
      <c r="AB10" s="273">
        <v>44348</v>
      </c>
      <c r="AC10" s="254">
        <v>527.37724200000002</v>
      </c>
      <c r="AE10" s="273">
        <v>44348</v>
      </c>
      <c r="AF10" s="254">
        <v>161.762745</v>
      </c>
      <c r="AH10" s="273">
        <v>44348</v>
      </c>
      <c r="AI10" s="254">
        <v>80.977176999999998</v>
      </c>
      <c r="AK10" s="276" t="s">
        <v>234</v>
      </c>
      <c r="AL10" s="277">
        <v>2021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207</v>
      </c>
      <c r="AA11" s="259">
        <v>46400443</v>
      </c>
      <c r="AB11" s="273">
        <v>44378</v>
      </c>
      <c r="AC11" s="254">
        <v>531.21098400000005</v>
      </c>
      <c r="AE11" s="273">
        <v>44378</v>
      </c>
      <c r="AF11" s="254">
        <v>162.63255899999999</v>
      </c>
      <c r="AH11" s="273">
        <v>44378</v>
      </c>
      <c r="AI11" s="254">
        <v>82.306852000000006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208</v>
      </c>
      <c r="AA12" s="259">
        <v>51071331</v>
      </c>
      <c r="AB12" s="273">
        <v>44409</v>
      </c>
      <c r="AC12" s="254">
        <v>537.04507799999999</v>
      </c>
      <c r="AE12" s="273">
        <v>44409</v>
      </c>
      <c r="AF12" s="254">
        <v>165.14293799999999</v>
      </c>
      <c r="AH12" s="273">
        <v>44409</v>
      </c>
      <c r="AI12" s="254">
        <v>84.045151000000004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209</v>
      </c>
      <c r="AA13" s="259">
        <v>47139627</v>
      </c>
      <c r="AB13" s="273">
        <v>44440</v>
      </c>
      <c r="AC13" s="254">
        <v>538.74828400000001</v>
      </c>
      <c r="AE13" s="273">
        <v>44440</v>
      </c>
      <c r="AF13" s="254">
        <v>166.10875799999999</v>
      </c>
      <c r="AH13" s="273">
        <v>44440</v>
      </c>
      <c r="AI13" s="254">
        <v>84.124979999999994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210</v>
      </c>
      <c r="AA14" s="259">
        <v>48818378</v>
      </c>
      <c r="AB14" s="273">
        <v>44470</v>
      </c>
      <c r="AC14" s="254">
        <v>539.75075300000003</v>
      </c>
      <c r="AE14" s="273">
        <v>44470</v>
      </c>
      <c r="AF14" s="254">
        <v>167.314605</v>
      </c>
      <c r="AH14" s="273">
        <v>44470</v>
      </c>
      <c r="AI14" s="254">
        <v>84.137287999999998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211</v>
      </c>
      <c r="AA15" s="259">
        <v>48198107</v>
      </c>
      <c r="AB15" s="273">
        <v>44501</v>
      </c>
      <c r="AC15" s="254">
        <v>541.77923399999997</v>
      </c>
      <c r="AE15" s="273">
        <v>44501</v>
      </c>
      <c r="AF15" s="254">
        <v>169.77769900000001</v>
      </c>
      <c r="AH15" s="273">
        <v>44501</v>
      </c>
      <c r="AI15" s="254">
        <v>83.789527000000007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212</v>
      </c>
      <c r="AA16" s="259">
        <v>46635887</v>
      </c>
      <c r="AB16" s="273">
        <v>44531</v>
      </c>
      <c r="AC16" s="254">
        <v>544.40165500000001</v>
      </c>
      <c r="AE16" s="273">
        <v>44531</v>
      </c>
      <c r="AF16" s="254">
        <v>170.85990699999999</v>
      </c>
      <c r="AH16" s="273">
        <v>44531</v>
      </c>
      <c r="AI16" s="254">
        <v>84.980694999999997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213</v>
      </c>
      <c r="AA17" s="259">
        <v>48624088</v>
      </c>
      <c r="AB17" s="273">
        <v>44562</v>
      </c>
      <c r="AC17" s="254">
        <v>548.66491099999996</v>
      </c>
      <c r="AE17" s="273">
        <v>44562</v>
      </c>
      <c r="AF17" s="254">
        <v>172.822993</v>
      </c>
      <c r="AH17" s="273">
        <v>44562</v>
      </c>
      <c r="AI17" s="254">
        <v>86.689920000000001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214</v>
      </c>
      <c r="AA18" s="259">
        <v>43594127</v>
      </c>
      <c r="AB18" s="273">
        <v>44593</v>
      </c>
      <c r="AC18" s="254">
        <v>552.14293599999996</v>
      </c>
      <c r="AE18" s="273">
        <v>44593</v>
      </c>
      <c r="AF18" s="254">
        <v>174.63856899999999</v>
      </c>
      <c r="AH18" s="273">
        <v>44593</v>
      </c>
      <c r="AI18" s="254">
        <v>88.001256999999995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215</v>
      </c>
      <c r="AA19" s="259">
        <v>43965686</v>
      </c>
      <c r="AB19" s="273">
        <v>44621</v>
      </c>
      <c r="AC19" s="254">
        <v>551.66938400000004</v>
      </c>
      <c r="AE19" s="273">
        <v>44621</v>
      </c>
      <c r="AF19" s="254">
        <v>175.33267499999999</v>
      </c>
      <c r="AH19" s="273">
        <v>44621</v>
      </c>
      <c r="AI19" s="254">
        <v>87.711380000000005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73">
        <v>44652</v>
      </c>
      <c r="AC20" s="254">
        <v>554.72084099999995</v>
      </c>
      <c r="AE20" s="273">
        <v>44652</v>
      </c>
      <c r="AF20" s="254">
        <v>177.67643899999999</v>
      </c>
      <c r="AH20" s="273">
        <v>44652</v>
      </c>
      <c r="AI20" s="254">
        <v>88.352429000000001</v>
      </c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  <c r="AB21" s="273">
        <v>44682</v>
      </c>
      <c r="AC21" s="254">
        <v>560.560295</v>
      </c>
      <c r="AE21" s="273">
        <v>44682</v>
      </c>
      <c r="AF21" s="254">
        <v>179.30379099999999</v>
      </c>
      <c r="AH21" s="273">
        <v>44682</v>
      </c>
      <c r="AI21" s="254">
        <v>89.661679000000007</v>
      </c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B22" s="273">
        <v>44714</v>
      </c>
      <c r="AC22" s="254">
        <v>563.88575800000001</v>
      </c>
      <c r="AE22" s="273">
        <v>44714</v>
      </c>
      <c r="AF22" s="254">
        <v>180.98386099999999</v>
      </c>
      <c r="AH22" s="273">
        <v>44714</v>
      </c>
      <c r="AI22" s="254">
        <v>90.556487000000004</v>
      </c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B23" s="273">
        <v>44746</v>
      </c>
      <c r="AC23" s="254">
        <v>565.98780199999999</v>
      </c>
      <c r="AE23" s="273">
        <v>44746</v>
      </c>
      <c r="AF23" s="254">
        <v>182.73262700000001</v>
      </c>
      <c r="AH23" s="273">
        <v>44746</v>
      </c>
      <c r="AI23" s="254">
        <v>90.760827000000006</v>
      </c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B24" s="273">
        <v>44778</v>
      </c>
      <c r="AC24" s="254">
        <v>564.38430900000003</v>
      </c>
      <c r="AE24" s="273">
        <v>44778</v>
      </c>
      <c r="AF24" s="254">
        <v>181.57939099999999</v>
      </c>
      <c r="AH24" s="273">
        <v>44778</v>
      </c>
      <c r="AI24" s="254">
        <v>90.884389999999996</v>
      </c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B25" s="278"/>
      <c r="AE25" s="278"/>
      <c r="AH25" s="278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B26" s="278"/>
      <c r="AE26" s="278"/>
      <c r="AH26" s="278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B27" s="278"/>
      <c r="AE27" s="278"/>
      <c r="AH27" s="278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B28" s="278"/>
      <c r="AE28" s="278"/>
      <c r="AH28" s="278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B29" s="278"/>
      <c r="AE29" s="278"/>
      <c r="AH29" s="278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B30" s="278"/>
      <c r="AE30" s="278"/>
      <c r="AH30" s="278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B31" s="278"/>
      <c r="AE31" s="278"/>
      <c r="AH31" s="278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AB32" s="278"/>
      <c r="AE32" s="278"/>
      <c r="AH32" s="278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216</v>
      </c>
      <c r="AA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72" t="s">
        <v>216</v>
      </c>
      <c r="AE34" s="272" t="s">
        <v>217</v>
      </c>
      <c r="AH34" s="272" t="s">
        <v>235</v>
      </c>
      <c r="AP34" s="258">
        <v>2022</v>
      </c>
    </row>
    <row r="35" spans="1:42" ht="15" customHeight="1" thickBo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204</v>
      </c>
      <c r="AA35" s="259">
        <v>21616722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205</v>
      </c>
      <c r="AA36" s="259">
        <v>21387737</v>
      </c>
      <c r="AB36" s="273">
        <v>44317</v>
      </c>
      <c r="AC36" s="254">
        <v>271.17265500000002</v>
      </c>
      <c r="AE36" s="273">
        <v>44317</v>
      </c>
      <c r="AF36" s="254">
        <v>199.80040500000001</v>
      </c>
      <c r="AH36" s="273">
        <v>44317</v>
      </c>
      <c r="AI36" s="254">
        <v>17.345535000000002</v>
      </c>
      <c r="AK36" s="274" t="s">
        <v>226</v>
      </c>
      <c r="AL36" s="275">
        <v>2022</v>
      </c>
      <c r="AP36" s="259">
        <v>1349473</v>
      </c>
    </row>
    <row r="37" spans="1:42" ht="15" customHeight="1" thickBo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206</v>
      </c>
      <c r="AA37" s="259">
        <v>23910619</v>
      </c>
      <c r="AB37" s="273">
        <v>44348</v>
      </c>
      <c r="AC37" s="254">
        <v>274.06256999999999</v>
      </c>
      <c r="AE37" s="273">
        <v>44348</v>
      </c>
      <c r="AF37" s="254">
        <v>201.31011799999999</v>
      </c>
      <c r="AH37" s="273">
        <v>44348</v>
      </c>
      <c r="AI37" s="254">
        <v>17.552098999999998</v>
      </c>
      <c r="AK37" s="276" t="s">
        <v>236</v>
      </c>
      <c r="AL37" s="277">
        <v>2021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207</v>
      </c>
      <c r="AA38" s="259">
        <v>23932607</v>
      </c>
      <c r="AB38" s="273">
        <v>44378</v>
      </c>
      <c r="AC38" s="254">
        <v>275.44546300000002</v>
      </c>
      <c r="AE38" s="273">
        <v>44378</v>
      </c>
      <c r="AF38" s="254">
        <v>201.99906300000001</v>
      </c>
      <c r="AH38" s="273">
        <v>44378</v>
      </c>
      <c r="AI38" s="254">
        <v>17.700386000000002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208</v>
      </c>
      <c r="AA39" s="259">
        <v>25421795</v>
      </c>
      <c r="AB39" s="273">
        <v>44409</v>
      </c>
      <c r="AC39" s="254">
        <v>276.747367</v>
      </c>
      <c r="AE39" s="273">
        <v>44409</v>
      </c>
      <c r="AF39" s="254">
        <v>202.157746</v>
      </c>
      <c r="AH39" s="273">
        <v>44409</v>
      </c>
      <c r="AI39" s="254">
        <v>17.774260999999999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209</v>
      </c>
      <c r="AA40" s="259">
        <v>23125768</v>
      </c>
      <c r="AB40" s="273">
        <v>44440</v>
      </c>
      <c r="AC40" s="254">
        <v>277.17386299999998</v>
      </c>
      <c r="AE40" s="273">
        <v>44440</v>
      </c>
      <c r="AF40" s="254">
        <v>201.62899400000001</v>
      </c>
      <c r="AH40" s="273">
        <v>44440</v>
      </c>
      <c r="AI40" s="254">
        <v>17.816631999999998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210</v>
      </c>
      <c r="AA41" s="259">
        <v>24306034</v>
      </c>
      <c r="AB41" s="273">
        <v>44470</v>
      </c>
      <c r="AC41" s="254">
        <v>276.67334599999998</v>
      </c>
      <c r="AE41" s="273">
        <v>44470</v>
      </c>
      <c r="AF41" s="254">
        <v>200.251473</v>
      </c>
      <c r="AH41" s="273">
        <v>44470</v>
      </c>
      <c r="AI41" s="254">
        <v>17.741454999999998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211</v>
      </c>
      <c r="AA42" s="259">
        <v>21902550</v>
      </c>
      <c r="AB42" s="273">
        <v>44501</v>
      </c>
      <c r="AC42" s="254">
        <v>276.22528</v>
      </c>
      <c r="AE42" s="273">
        <v>44501</v>
      </c>
      <c r="AF42" s="254">
        <v>198.95327700000001</v>
      </c>
      <c r="AH42" s="273">
        <v>44501</v>
      </c>
      <c r="AI42" s="254">
        <v>17.724955000000001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212</v>
      </c>
      <c r="AA43" s="259">
        <v>21969911</v>
      </c>
      <c r="AB43" s="273">
        <v>44531</v>
      </c>
      <c r="AC43" s="254">
        <v>276.19818800000002</v>
      </c>
      <c r="AE43" s="273">
        <v>44531</v>
      </c>
      <c r="AF43" s="254">
        <v>197.95181099999999</v>
      </c>
      <c r="AH43" s="273">
        <v>44531</v>
      </c>
      <c r="AI43" s="254">
        <v>17.709254999999999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213</v>
      </c>
      <c r="AA44" s="259">
        <v>23848860</v>
      </c>
      <c r="AB44" s="273">
        <v>44562</v>
      </c>
      <c r="AC44" s="254">
        <v>276.49715800000001</v>
      </c>
      <c r="AE44" s="273">
        <v>44562</v>
      </c>
      <c r="AF44" s="254">
        <v>197.236662</v>
      </c>
      <c r="AH44" s="273">
        <v>44562</v>
      </c>
      <c r="AI44" s="254">
        <v>17.683085999999999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214</v>
      </c>
      <c r="AA45" s="259">
        <v>21694089</v>
      </c>
      <c r="AB45" s="273">
        <v>44593</v>
      </c>
      <c r="AC45" s="254">
        <v>276.41863699999999</v>
      </c>
      <c r="AE45" s="273">
        <v>44593</v>
      </c>
      <c r="AF45" s="254">
        <v>196.424744</v>
      </c>
      <c r="AH45" s="273">
        <v>44593</v>
      </c>
      <c r="AI45" s="254">
        <v>17.665714000000001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215</v>
      </c>
      <c r="AA46" s="259">
        <v>20944890</v>
      </c>
      <c r="AB46" s="273">
        <v>44621</v>
      </c>
      <c r="AC46" s="254">
        <v>275.33436399999999</v>
      </c>
      <c r="AE46" s="273">
        <v>44621</v>
      </c>
      <c r="AF46" s="254">
        <v>195.23077799999999</v>
      </c>
      <c r="AH46" s="273">
        <v>44621</v>
      </c>
      <c r="AI46" s="254">
        <v>17.569132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73">
        <v>44652</v>
      </c>
      <c r="AC47" s="254">
        <v>275.10316799999998</v>
      </c>
      <c r="AE47" s="273">
        <v>44652</v>
      </c>
      <c r="AF47" s="254">
        <v>194.50659300000001</v>
      </c>
      <c r="AH47" s="273">
        <v>44652</v>
      </c>
      <c r="AI47" s="254">
        <v>17.545867999999999</v>
      </c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AB48" s="273">
        <v>44682</v>
      </c>
      <c r="AC48" s="254">
        <v>277.74408499999998</v>
      </c>
      <c r="AE48" s="273">
        <v>44682</v>
      </c>
      <c r="AF48" s="254">
        <v>195.98914300000001</v>
      </c>
      <c r="AH48" s="273">
        <v>44682</v>
      </c>
      <c r="AI48" s="254">
        <v>17.715394</v>
      </c>
    </row>
    <row r="49" spans="1:35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  <c r="AB49" s="273">
        <v>44714</v>
      </c>
      <c r="AC49" s="254">
        <v>278.24818900000002</v>
      </c>
      <c r="AE49" s="273">
        <v>44714</v>
      </c>
      <c r="AF49" s="254">
        <v>195.573759</v>
      </c>
      <c r="AH49" s="273">
        <v>44714</v>
      </c>
      <c r="AI49" s="254">
        <v>17.711227999999998</v>
      </c>
    </row>
    <row r="50" spans="1:35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AB50" s="273">
        <v>44746</v>
      </c>
      <c r="AC50" s="254">
        <v>278.14271100000002</v>
      </c>
      <c r="AE50" s="273">
        <v>44746</v>
      </c>
      <c r="AF50" s="254">
        <v>194.94725399999999</v>
      </c>
      <c r="AH50" s="273">
        <v>44746</v>
      </c>
      <c r="AI50" s="254">
        <v>17.676144000000001</v>
      </c>
    </row>
    <row r="51" spans="1:35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AB51" s="273">
        <v>44778</v>
      </c>
      <c r="AC51" s="254">
        <v>277.53878700000001</v>
      </c>
      <c r="AE51" s="273">
        <v>44778</v>
      </c>
      <c r="AF51" s="254">
        <v>194.333505</v>
      </c>
      <c r="AH51" s="273">
        <v>44778</v>
      </c>
      <c r="AI51" s="254">
        <v>17.681687</v>
      </c>
    </row>
    <row r="52" spans="1:35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  <c r="AB52" s="278"/>
      <c r="AE52" s="278"/>
      <c r="AH52" s="278"/>
    </row>
    <row r="53" spans="1:35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AB53" s="278"/>
      <c r="AE53" s="278"/>
      <c r="AH53" s="278"/>
    </row>
    <row r="54" spans="1:35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  <c r="AB54" s="278"/>
      <c r="AE54" s="278"/>
      <c r="AH54" s="278"/>
    </row>
    <row r="55" spans="1:35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  <c r="AB55" s="278"/>
      <c r="AE55" s="278"/>
      <c r="AH55" s="278"/>
    </row>
    <row r="56" spans="1:35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  <c r="AB56" s="278"/>
      <c r="AE56" s="278"/>
      <c r="AH56" s="278"/>
    </row>
    <row r="57" spans="1:35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  <c r="AB57" s="278"/>
      <c r="AH57" s="278"/>
    </row>
    <row r="58" spans="1:35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  <c r="AH58" s="278"/>
    </row>
    <row r="59" spans="1:35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35" ht="15" customHeight="1">
      <c r="Z60" s="259"/>
      <c r="AA60" s="259"/>
    </row>
    <row r="61" spans="1:35" ht="15" customHeight="1">
      <c r="Z61" s="259"/>
      <c r="AA61" s="259"/>
    </row>
    <row r="62" spans="1:35" ht="15" customHeight="1">
      <c r="Z62" s="259"/>
      <c r="AA62" s="259"/>
    </row>
    <row r="63" spans="1:35" ht="15" customHeight="1">
      <c r="Z63" s="259"/>
      <c r="AA63" s="259"/>
    </row>
    <row r="64" spans="1:35" ht="15" customHeight="1">
      <c r="Z64" s="259"/>
      <c r="AA64" s="259"/>
    </row>
    <row r="65" spans="26:27" ht="15" customHeight="1">
      <c r="Z65" s="259"/>
      <c r="AA65" s="259"/>
    </row>
  </sheetData>
  <pageMargins left="0.63" right="0.25" top="0.47" bottom="0.19" header="0.3" footer="0.15"/>
  <pageSetup paperSize="9" scale="54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9FBFD1-5AA1-4E4F-ACDC-89E8447627AC}">
  <sheetPr>
    <pageSetUpPr fitToPage="1"/>
  </sheetPr>
  <dimension ref="A1:AU58"/>
  <sheetViews>
    <sheetView showGridLines="0" zoomScale="70" zoomScaleNormal="70" workbookViewId="0"/>
  </sheetViews>
  <sheetFormatPr baseColWidth="10" defaultColWidth="11.44140625" defaultRowHeight="15" customHeight="1"/>
  <cols>
    <col min="1" max="1" width="3.6640625" style="247" customWidth="1"/>
    <col min="2" max="8" width="11.5546875" style="247" customWidth="1"/>
    <col min="9" max="9" width="3.6640625" style="247" customWidth="1"/>
    <col min="10" max="16" width="11.5546875" style="247" customWidth="1"/>
    <col min="17" max="17" width="3.6640625" style="247" customWidth="1"/>
    <col min="18" max="25" width="11.5546875" style="247" customWidth="1"/>
    <col min="26" max="26" width="12.88671875" style="263" customWidth="1"/>
    <col min="27" max="27" width="12.88671875" style="264" customWidth="1"/>
    <col min="28" max="29" width="12.88671875" style="263" customWidth="1"/>
    <col min="30" max="30" width="12.88671875" style="264" customWidth="1"/>
    <col min="31" max="32" width="12.88671875" style="263" customWidth="1"/>
    <col min="33" max="33" width="12.88671875" style="264" customWidth="1"/>
    <col min="34" max="43" width="12.88671875" style="263" customWidth="1"/>
    <col min="44" max="45" width="12.88671875" style="262" customWidth="1"/>
    <col min="46" max="47" width="12.88671875" style="283" customWidth="1"/>
    <col min="48" max="63" width="12.88671875" style="247" customWidth="1"/>
    <col min="64" max="16384" width="11.44140625" style="247"/>
  </cols>
  <sheetData>
    <row r="1" spans="1:36" ht="24.6">
      <c r="B1" s="251" t="s">
        <v>237</v>
      </c>
      <c r="C1" s="279"/>
      <c r="D1" s="279"/>
      <c r="E1" s="279"/>
      <c r="F1" s="279"/>
      <c r="G1" s="279"/>
      <c r="H1" s="279"/>
      <c r="I1" s="279"/>
      <c r="J1" s="279"/>
      <c r="K1" s="279"/>
      <c r="T1" s="261"/>
      <c r="U1" s="261"/>
      <c r="V1" s="261"/>
      <c r="W1" s="261"/>
      <c r="X1" s="261"/>
      <c r="Y1" s="261"/>
      <c r="Z1" s="263" t="s">
        <v>229</v>
      </c>
    </row>
    <row r="2" spans="1:36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3" t="s">
        <v>238</v>
      </c>
    </row>
    <row r="3" spans="1:36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3" t="s">
        <v>239</v>
      </c>
    </row>
    <row r="4" spans="1:36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3" t="s">
        <v>232</v>
      </c>
    </row>
    <row r="5" spans="1:36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Z5" s="263" t="s">
        <v>233</v>
      </c>
    </row>
    <row r="6" spans="1:36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200</v>
      </c>
      <c r="Y6" s="261"/>
    </row>
    <row r="7" spans="1:36" ht="15" customHeigh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Y7" s="261"/>
      <c r="Z7" s="266" t="s">
        <v>201</v>
      </c>
      <c r="AC7" s="266" t="s">
        <v>202</v>
      </c>
      <c r="AF7" s="266" t="s">
        <v>203</v>
      </c>
    </row>
    <row r="8" spans="1:36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AB8" s="280"/>
    </row>
    <row r="9" spans="1:36" ht="15" customHeigh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81">
        <v>44317</v>
      </c>
      <c r="AA9" s="264">
        <v>-3.2296930744679743E-2</v>
      </c>
      <c r="AC9" s="281">
        <v>44317</v>
      </c>
      <c r="AD9" s="264">
        <v>-0.11998134809660414</v>
      </c>
      <c r="AF9" s="281">
        <v>44317</v>
      </c>
      <c r="AG9" s="264">
        <v>-3.7170017837479606E-2</v>
      </c>
      <c r="AI9" s="263" t="s">
        <v>224</v>
      </c>
      <c r="AJ9" s="263">
        <v>2022</v>
      </c>
    </row>
    <row r="10" spans="1:36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81">
        <v>44348</v>
      </c>
      <c r="AA10" s="264">
        <v>-1.1005170745848858E-2</v>
      </c>
      <c r="AC10" s="281">
        <v>44348</v>
      </c>
      <c r="AD10" s="264">
        <v>-0.10232649483950539</v>
      </c>
      <c r="AF10" s="281">
        <v>44348</v>
      </c>
      <c r="AG10" s="264">
        <v>-1.2050849946496668E-2</v>
      </c>
      <c r="AI10" s="263" t="s">
        <v>234</v>
      </c>
      <c r="AJ10" s="263">
        <v>2021</v>
      </c>
    </row>
    <row r="11" spans="1:36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81">
        <v>44378</v>
      </c>
      <c r="AA11" s="264">
        <v>8.66948879794208E-3</v>
      </c>
      <c r="AC11" s="281">
        <v>44378</v>
      </c>
      <c r="AD11" s="264">
        <v>-8.4529350113766957E-2</v>
      </c>
      <c r="AF11" s="281">
        <v>44378</v>
      </c>
      <c r="AG11" s="264">
        <v>2.5150005073011385E-2</v>
      </c>
    </row>
    <row r="12" spans="1:36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81">
        <v>44409</v>
      </c>
      <c r="AA12" s="264">
        <v>2.9931900021573341E-2</v>
      </c>
      <c r="AC12" s="281">
        <v>44409</v>
      </c>
      <c r="AD12" s="264">
        <v>-5.1002474440878132E-2</v>
      </c>
      <c r="AF12" s="281">
        <v>44409</v>
      </c>
      <c r="AG12" s="264">
        <v>6.3674387055334444E-2</v>
      </c>
      <c r="AI12" s="263" t="s">
        <v>240</v>
      </c>
      <c r="AJ12" s="263">
        <v>2021</v>
      </c>
    </row>
    <row r="13" spans="1:36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81">
        <v>44440</v>
      </c>
      <c r="AA13" s="264">
        <v>3.97519268810737E-2</v>
      </c>
      <c r="AC13" s="281">
        <v>44440</v>
      </c>
      <c r="AD13" s="264">
        <v>-3.3297327642771393E-2</v>
      </c>
      <c r="AF13" s="281">
        <v>44440</v>
      </c>
      <c r="AG13" s="264">
        <v>7.594563941478924E-2</v>
      </c>
      <c r="AI13" s="263" t="s">
        <v>241</v>
      </c>
      <c r="AJ13" s="263">
        <v>2020</v>
      </c>
    </row>
    <row r="14" spans="1:36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81">
        <v>44470</v>
      </c>
      <c r="AA14" s="264">
        <v>4.7019546728201363E-2</v>
      </c>
      <c r="AC14" s="281">
        <v>44470</v>
      </c>
      <c r="AD14" s="264">
        <v>-1.5802786353800967E-2</v>
      </c>
      <c r="AF14" s="281">
        <v>44470</v>
      </c>
      <c r="AG14" s="264">
        <v>8.1584418758764626E-2</v>
      </c>
    </row>
    <row r="15" spans="1:36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81">
        <v>44501</v>
      </c>
      <c r="AA15" s="264">
        <v>5.085808247340836E-2</v>
      </c>
      <c r="AC15" s="281">
        <v>44501</v>
      </c>
      <c r="AD15" s="264">
        <v>9.0658047011240236E-3</v>
      </c>
      <c r="AF15" s="281">
        <v>44501</v>
      </c>
      <c r="AG15" s="264">
        <v>7.6307982020327222E-2</v>
      </c>
    </row>
    <row r="16" spans="1:36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81">
        <v>44531</v>
      </c>
      <c r="AA16" s="264">
        <v>5.608495042650645E-2</v>
      </c>
      <c r="AC16" s="281">
        <v>44531</v>
      </c>
      <c r="AD16" s="264">
        <v>2.3705487428082678E-2</v>
      </c>
      <c r="AF16" s="281">
        <v>44531</v>
      </c>
      <c r="AG16" s="264">
        <v>0.10195977755221521</v>
      </c>
    </row>
    <row r="17" spans="1:33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81">
        <v>44562</v>
      </c>
      <c r="AA17" s="264">
        <v>7.1227417592410941E-2</v>
      </c>
      <c r="AC17" s="281">
        <v>44562</v>
      </c>
      <c r="AD17" s="264">
        <v>5.3519169791040752E-2</v>
      </c>
      <c r="AF17" s="281">
        <v>44562</v>
      </c>
      <c r="AG17" s="264">
        <v>0.1334081155887506</v>
      </c>
    </row>
    <row r="18" spans="1:33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81">
        <v>44593</v>
      </c>
      <c r="AA18" s="264">
        <v>8.3562457782957289E-2</v>
      </c>
      <c r="AC18" s="281">
        <v>44593</v>
      </c>
      <c r="AD18" s="264">
        <v>7.6773347988849994E-2</v>
      </c>
      <c r="AF18" s="281">
        <v>44593</v>
      </c>
      <c r="AG18" s="264">
        <v>0.1555430364760727</v>
      </c>
    </row>
    <row r="19" spans="1:33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81">
        <v>44621</v>
      </c>
      <c r="AA19" s="264">
        <v>7.8080732102192199E-2</v>
      </c>
      <c r="AC19" s="281">
        <v>44621</v>
      </c>
      <c r="AD19" s="264">
        <v>8.4742533114256557E-2</v>
      </c>
      <c r="AF19" s="281">
        <v>44621</v>
      </c>
      <c r="AG19" s="264">
        <v>0.14259110757126067</v>
      </c>
    </row>
    <row r="20" spans="1:33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81">
        <v>44652</v>
      </c>
      <c r="AA20" s="264">
        <v>7.6313070552057813E-2</v>
      </c>
      <c r="AC20" s="281">
        <v>44652</v>
      </c>
      <c r="AD20" s="264">
        <v>0.11097691956717298</v>
      </c>
      <c r="AF20" s="281">
        <v>44652</v>
      </c>
      <c r="AG20" s="264">
        <v>0.1326808570134152</v>
      </c>
    </row>
    <row r="21" spans="1:33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81">
        <v>44682</v>
      </c>
      <c r="AA21" s="264">
        <v>7.2394562929306266E-2</v>
      </c>
      <c r="AC21" s="281">
        <v>44682</v>
      </c>
      <c r="AD21" s="264">
        <v>0.11185638363589362</v>
      </c>
      <c r="AF21" s="281">
        <v>44682</v>
      </c>
      <c r="AG21" s="264">
        <v>0.12244288020059485</v>
      </c>
    </row>
    <row r="22" spans="1:33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81">
        <v>44714</v>
      </c>
      <c r="AA22" s="264">
        <v>6.9203336991928807E-2</v>
      </c>
      <c r="AC22" s="281">
        <v>44714</v>
      </c>
      <c r="AD22" s="264">
        <v>0.11882288471304064</v>
      </c>
      <c r="AF22" s="281">
        <v>44714</v>
      </c>
      <c r="AG22" s="264">
        <v>0.11829641826116016</v>
      </c>
    </row>
    <row r="23" spans="1:33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81">
        <v>44746</v>
      </c>
      <c r="AA23" s="264">
        <v>6.5443991271084065E-2</v>
      </c>
      <c r="AC23" s="281">
        <v>44746</v>
      </c>
      <c r="AD23" s="264">
        <v>0.12359190634146017</v>
      </c>
      <c r="AF23" s="281">
        <v>44746</v>
      </c>
      <c r="AG23" s="264">
        <v>0.1027128944258493</v>
      </c>
    </row>
    <row r="24" spans="1:33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82"/>
      <c r="AC24" s="282"/>
      <c r="AF24" s="282"/>
    </row>
    <row r="25" spans="1:33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82"/>
      <c r="AF25" s="282"/>
    </row>
    <row r="26" spans="1:33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</row>
    <row r="27" spans="1:33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</row>
    <row r="28" spans="1:33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</row>
    <row r="29" spans="1:33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</row>
    <row r="30" spans="1:33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</row>
    <row r="31" spans="1:33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</row>
    <row r="32" spans="1:33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</row>
    <row r="33" spans="1:36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</row>
    <row r="34" spans="1:36" ht="15" customHeigh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Z34" s="266" t="s">
        <v>216</v>
      </c>
      <c r="AC34" s="266" t="s">
        <v>217</v>
      </c>
      <c r="AF34" s="266" t="s">
        <v>218</v>
      </c>
    </row>
    <row r="35" spans="1:36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</row>
    <row r="36" spans="1:36" ht="15" customHeigh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81">
        <v>44317</v>
      </c>
      <c r="AA36" s="264">
        <v>3.3176820471204849E-2</v>
      </c>
      <c r="AC36" s="281">
        <v>44317</v>
      </c>
      <c r="AD36" s="264">
        <v>5.6149073775790724E-2</v>
      </c>
      <c r="AF36" s="281">
        <v>44317</v>
      </c>
      <c r="AG36" s="264">
        <v>3.0713666235557043E-2</v>
      </c>
      <c r="AI36" s="263" t="s">
        <v>226</v>
      </c>
      <c r="AJ36" s="263">
        <v>2022</v>
      </c>
    </row>
    <row r="37" spans="1:36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81">
        <v>44348</v>
      </c>
      <c r="AA37" s="264">
        <v>5.4478845436970291E-2</v>
      </c>
      <c r="AC37" s="281">
        <v>44348</v>
      </c>
      <c r="AD37" s="264">
        <v>6.6461848107498292E-2</v>
      </c>
      <c r="AF37" s="281">
        <v>44348</v>
      </c>
      <c r="AG37" s="264">
        <v>5.3775140462097824E-2</v>
      </c>
      <c r="AI37" s="263" t="s">
        <v>236</v>
      </c>
      <c r="AJ37" s="263">
        <v>2021</v>
      </c>
    </row>
    <row r="38" spans="1:36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81">
        <v>44378</v>
      </c>
      <c r="AA38" s="264">
        <v>6.8277349830211873E-2</v>
      </c>
      <c r="AC38" s="281">
        <v>44378</v>
      </c>
      <c r="AD38" s="264">
        <v>8.08038726901944E-2</v>
      </c>
      <c r="AF38" s="281">
        <v>44378</v>
      </c>
      <c r="AG38" s="264">
        <v>7.2996350315848127E-2</v>
      </c>
    </row>
    <row r="39" spans="1:36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81">
        <v>44409</v>
      </c>
      <c r="AA39" s="264">
        <v>7.3581722612025266E-2</v>
      </c>
      <c r="AC39" s="281">
        <v>44409</v>
      </c>
      <c r="AD39" s="264">
        <v>7.8527995959128849E-2</v>
      </c>
      <c r="AF39" s="281">
        <v>44409</v>
      </c>
      <c r="AG39" s="264">
        <v>7.8639977385228974E-2</v>
      </c>
      <c r="AI39" s="263" t="s">
        <v>242</v>
      </c>
      <c r="AJ39" s="263">
        <v>2021</v>
      </c>
    </row>
    <row r="40" spans="1:36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81">
        <v>44440</v>
      </c>
      <c r="AA40" s="264">
        <v>7.5245212739847314E-2</v>
      </c>
      <c r="AC40" s="281">
        <v>44440</v>
      </c>
      <c r="AD40" s="264">
        <v>7.1150979713181212E-2</v>
      </c>
      <c r="AF40" s="281">
        <v>44440</v>
      </c>
      <c r="AG40" s="264">
        <v>8.127261172729433E-2</v>
      </c>
      <c r="AI40" s="263" t="s">
        <v>243</v>
      </c>
      <c r="AJ40" s="263">
        <v>2020</v>
      </c>
    </row>
    <row r="41" spans="1:36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81">
        <v>44470</v>
      </c>
      <c r="AA41" s="264">
        <v>7.4580264859136353E-2</v>
      </c>
      <c r="AC41" s="281">
        <v>44470</v>
      </c>
      <c r="AD41" s="264">
        <v>5.9588156124762294E-2</v>
      </c>
      <c r="AF41" s="281">
        <v>44470</v>
      </c>
      <c r="AG41" s="264">
        <v>7.6571233412972506E-2</v>
      </c>
    </row>
    <row r="42" spans="1:36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81">
        <v>44501</v>
      </c>
      <c r="AA42" s="264">
        <v>6.537393231964686E-2</v>
      </c>
      <c r="AC42" s="281">
        <v>44501</v>
      </c>
      <c r="AD42" s="264">
        <v>4.0020850607342881E-2</v>
      </c>
      <c r="AF42" s="281">
        <v>44501</v>
      </c>
      <c r="AG42" s="264">
        <v>6.6674097100036675E-2</v>
      </c>
    </row>
    <row r="43" spans="1:36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81">
        <v>44531</v>
      </c>
      <c r="AA43" s="264">
        <v>5.6370216489294196E-2</v>
      </c>
      <c r="AC43" s="281">
        <v>44531</v>
      </c>
      <c r="AD43" s="264">
        <v>2.2421777253976812E-2</v>
      </c>
      <c r="AF43" s="281">
        <v>44531</v>
      </c>
      <c r="AG43" s="264">
        <v>5.6038250010495713E-2</v>
      </c>
    </row>
    <row r="44" spans="1:36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81">
        <v>44562</v>
      </c>
      <c r="AA44" s="264">
        <v>5.6541730906002952E-2</v>
      </c>
      <c r="AC44" s="281">
        <v>44562</v>
      </c>
      <c r="AD44" s="264">
        <v>1.3965485222009164E-2</v>
      </c>
      <c r="AF44" s="281">
        <v>44562</v>
      </c>
      <c r="AG44" s="264">
        <v>5.1275982464107132E-2</v>
      </c>
    </row>
    <row r="45" spans="1:36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81">
        <v>44593</v>
      </c>
      <c r="AA45" s="264">
        <v>5.7677949004432211E-2</v>
      </c>
      <c r="AC45" s="281">
        <v>44593</v>
      </c>
      <c r="AD45" s="264">
        <v>8.7786489405812067E-3</v>
      </c>
      <c r="AF45" s="281">
        <v>44593</v>
      </c>
      <c r="AG45" s="264">
        <v>5.127725370591122E-2</v>
      </c>
    </row>
    <row r="46" spans="1:36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81">
        <v>44621</v>
      </c>
      <c r="AA46" s="264">
        <v>4.5523648250621565E-2</v>
      </c>
      <c r="AC46" s="281">
        <v>44621</v>
      </c>
      <c r="AD46" s="264">
        <v>-3.7863608876990895E-3</v>
      </c>
      <c r="AF46" s="281">
        <v>44621</v>
      </c>
      <c r="AG46" s="264">
        <v>3.7063786393869119E-2</v>
      </c>
    </row>
    <row r="47" spans="1:36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  <c r="Z47" s="281">
        <v>44652</v>
      </c>
      <c r="AA47" s="264">
        <v>2.913249490708722E-2</v>
      </c>
      <c r="AC47" s="281">
        <v>44652</v>
      </c>
      <c r="AD47" s="264">
        <v>-1.6677794302476911E-2</v>
      </c>
      <c r="AF47" s="281">
        <v>44652</v>
      </c>
      <c r="AG47" s="264">
        <v>2.3455283267629311E-2</v>
      </c>
    </row>
    <row r="48" spans="1:36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  <c r="Z48" s="281">
        <v>44682</v>
      </c>
      <c r="AA48" s="264">
        <v>2.4188659435443471E-2</v>
      </c>
      <c r="AC48" s="281">
        <v>44682</v>
      </c>
      <c r="AD48" s="264">
        <v>-1.904209853828874E-2</v>
      </c>
      <c r="AF48" s="281">
        <v>44682</v>
      </c>
      <c r="AG48" s="264">
        <v>2.1281096259066032E-2</v>
      </c>
    </row>
    <row r="49" spans="1:33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  <c r="Z49" s="281">
        <v>44714</v>
      </c>
      <c r="AA49" s="264">
        <v>1.5228245141246361E-2</v>
      </c>
      <c r="AC49" s="281">
        <v>44714</v>
      </c>
      <c r="AD49" s="264">
        <v>-2.8462136215130586E-2</v>
      </c>
      <c r="AF49" s="281">
        <v>44714</v>
      </c>
      <c r="AG49" s="264">
        <v>9.0246756242657964E-3</v>
      </c>
    </row>
    <row r="50" spans="1:33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  <c r="Z50" s="281">
        <v>44746</v>
      </c>
      <c r="AA50" s="264">
        <v>9.7482854527903839E-3</v>
      </c>
      <c r="AC50" s="281">
        <v>44746</v>
      </c>
      <c r="AD50" s="264">
        <v>-3.4877221187902305E-2</v>
      </c>
      <c r="AF50" s="281">
        <v>44746</v>
      </c>
      <c r="AG50" s="264">
        <v>-1.4106472028349514E-3</v>
      </c>
    </row>
    <row r="51" spans="1:33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  <c r="Z51" s="282"/>
      <c r="AC51" s="282"/>
      <c r="AF51" s="282"/>
    </row>
    <row r="52" spans="1:33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  <c r="Z52" s="282"/>
      <c r="AF52" s="282"/>
    </row>
    <row r="53" spans="1:33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  <c r="Z53" s="282"/>
      <c r="AF53" s="282"/>
    </row>
    <row r="54" spans="1:33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  <c r="AF54" s="282"/>
    </row>
    <row r="55" spans="1:33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33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33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33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C94236-CBF4-4A8C-8DE7-9FE53F091D30}">
  <sheetPr codeName="Hoja5">
    <pageSetUpPr fitToPage="1"/>
  </sheetPr>
  <dimension ref="A1:O62"/>
  <sheetViews>
    <sheetView zoomScale="80" zoomScaleNormal="80" workbookViewId="0"/>
  </sheetViews>
  <sheetFormatPr baseColWidth="10" defaultColWidth="11.44140625" defaultRowHeight="14.4"/>
  <cols>
    <col min="1" max="1" width="39.6640625" customWidth="1"/>
    <col min="2" max="2" width="42.109375" customWidth="1"/>
    <col min="3" max="4" width="14.6640625" customWidth="1"/>
    <col min="5" max="5" width="16.6640625" customWidth="1"/>
    <col min="6" max="6" width="8" customWidth="1"/>
    <col min="7" max="8" width="14.6640625" customWidth="1"/>
    <col min="9" max="9" width="16.6640625" customWidth="1"/>
    <col min="10" max="10" width="8" customWidth="1"/>
    <col min="11" max="12" width="14.6640625" customWidth="1"/>
    <col min="13" max="13" width="16.6640625" customWidth="1"/>
    <col min="14" max="14" width="8" customWidth="1"/>
  </cols>
  <sheetData>
    <row r="1" spans="1:15" ht="19.2" customHeight="1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15" customHeight="1">
      <c r="A2" s="79"/>
      <c r="B2" s="79"/>
      <c r="C2" s="82"/>
    </row>
    <row r="3" spans="1:15" ht="15" customHeight="1">
      <c r="A3" s="82"/>
      <c r="B3" s="82"/>
      <c r="C3" s="82"/>
    </row>
    <row r="4" spans="1:15" ht="15" customHeight="1">
      <c r="A4" s="83" t="s">
        <v>51</v>
      </c>
      <c r="B4" s="31"/>
      <c r="N4" s="113" t="s">
        <v>172</v>
      </c>
    </row>
    <row r="5" spans="1:15" ht="19.2" customHeight="1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 ht="19.5" customHeight="1">
      <c r="A6" s="209" t="s">
        <v>88</v>
      </c>
      <c r="B6" s="209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 ht="19.5" customHeight="1">
      <c r="A7" s="209"/>
      <c r="B7" s="209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 s="138" customFormat="1" ht="19.5" customHeight="1">
      <c r="A8" s="181" t="s">
        <v>90</v>
      </c>
      <c r="B8" s="182" t="s">
        <v>91</v>
      </c>
      <c r="C8" s="183">
        <v>33381518</v>
      </c>
      <c r="D8" s="184">
        <v>29121644</v>
      </c>
      <c r="E8" s="185">
        <v>-4259874</v>
      </c>
      <c r="F8" s="186">
        <v>-12.76117521078579</v>
      </c>
      <c r="G8" s="187">
        <v>0</v>
      </c>
      <c r="H8" s="184">
        <v>0</v>
      </c>
      <c r="I8" s="185">
        <v>0</v>
      </c>
      <c r="J8" s="186" t="s">
        <v>151</v>
      </c>
      <c r="K8" s="187">
        <v>1060</v>
      </c>
      <c r="L8" s="184">
        <v>3451</v>
      </c>
      <c r="M8" s="185">
        <v>2391</v>
      </c>
      <c r="N8" s="186">
        <v>225.56603773584911</v>
      </c>
      <c r="O8" s="152"/>
    </row>
    <row r="9" spans="1:15" s="138" customFormat="1" ht="19.5" customHeight="1">
      <c r="A9" s="181" t="s">
        <v>90</v>
      </c>
      <c r="B9" s="182" t="s">
        <v>92</v>
      </c>
      <c r="C9" s="183">
        <v>8701426</v>
      </c>
      <c r="D9" s="184">
        <v>5536188</v>
      </c>
      <c r="E9" s="185">
        <v>-3165238</v>
      </c>
      <c r="F9" s="186">
        <v>-36.376083644221083</v>
      </c>
      <c r="G9" s="187">
        <v>0</v>
      </c>
      <c r="H9" s="184">
        <v>0</v>
      </c>
      <c r="I9" s="185">
        <v>0</v>
      </c>
      <c r="J9" s="186" t="s">
        <v>151</v>
      </c>
      <c r="K9" s="187">
        <v>230921</v>
      </c>
      <c r="L9" s="184">
        <v>239693</v>
      </c>
      <c r="M9" s="185">
        <v>8772</v>
      </c>
      <c r="N9" s="186">
        <v>3.798701720501811</v>
      </c>
      <c r="O9" s="152"/>
    </row>
    <row r="10" spans="1:15" s="138" customFormat="1" ht="19.5" customHeight="1">
      <c r="A10" s="181" t="s">
        <v>90</v>
      </c>
      <c r="B10" s="182" t="s">
        <v>93</v>
      </c>
      <c r="C10" s="183">
        <v>11908158</v>
      </c>
      <c r="D10" s="184">
        <v>11925852</v>
      </c>
      <c r="E10" s="185">
        <v>17694</v>
      </c>
      <c r="F10" s="186">
        <v>0.14858721222879009</v>
      </c>
      <c r="G10" s="187">
        <v>0</v>
      </c>
      <c r="H10" s="184">
        <v>0</v>
      </c>
      <c r="I10" s="185">
        <v>0</v>
      </c>
      <c r="J10" s="186" t="s">
        <v>151</v>
      </c>
      <c r="K10" s="187">
        <v>13335</v>
      </c>
      <c r="L10" s="184">
        <v>18134</v>
      </c>
      <c r="M10" s="185">
        <v>4799</v>
      </c>
      <c r="N10" s="186">
        <v>35.988001499812533</v>
      </c>
      <c r="O10" s="152"/>
    </row>
    <row r="11" spans="1:15" s="138" customFormat="1" ht="19.5" customHeight="1">
      <c r="A11" s="181" t="s">
        <v>90</v>
      </c>
      <c r="B11" s="182" t="s">
        <v>94</v>
      </c>
      <c r="C11" s="183">
        <v>8717306</v>
      </c>
      <c r="D11" s="184">
        <v>10560601</v>
      </c>
      <c r="E11" s="185">
        <v>1843295</v>
      </c>
      <c r="F11" s="186">
        <v>21.145236842666758</v>
      </c>
      <c r="G11" s="187">
        <v>0</v>
      </c>
      <c r="H11" s="184">
        <v>0</v>
      </c>
      <c r="I11" s="185">
        <v>0</v>
      </c>
      <c r="J11" s="186" t="s">
        <v>151</v>
      </c>
      <c r="K11" s="187">
        <v>7053</v>
      </c>
      <c r="L11" s="184">
        <v>8132</v>
      </c>
      <c r="M11" s="185">
        <v>1079</v>
      </c>
      <c r="N11" s="186">
        <v>15.298454558343961</v>
      </c>
      <c r="O11" s="152"/>
    </row>
    <row r="12" spans="1:15" s="138" customFormat="1" ht="19.5" customHeight="1">
      <c r="A12" s="181" t="s">
        <v>90</v>
      </c>
      <c r="B12" s="182" t="s">
        <v>95</v>
      </c>
      <c r="C12" s="183">
        <v>3991147</v>
      </c>
      <c r="D12" s="184">
        <v>2794332</v>
      </c>
      <c r="E12" s="185">
        <v>-1196815</v>
      </c>
      <c r="F12" s="186">
        <v>-29.986743159297319</v>
      </c>
      <c r="G12" s="187">
        <v>0</v>
      </c>
      <c r="H12" s="184">
        <v>0</v>
      </c>
      <c r="I12" s="185">
        <v>0</v>
      </c>
      <c r="J12" s="186" t="s">
        <v>151</v>
      </c>
      <c r="K12" s="187">
        <v>189980</v>
      </c>
      <c r="L12" s="184">
        <v>179851</v>
      </c>
      <c r="M12" s="185">
        <v>-10129</v>
      </c>
      <c r="N12" s="186">
        <v>-5.331613854089909</v>
      </c>
      <c r="O12" s="152"/>
    </row>
    <row r="13" spans="1:15" s="138" customFormat="1" ht="19.5" customHeight="1">
      <c r="A13" s="181" t="s">
        <v>90</v>
      </c>
      <c r="B13" s="182" t="s">
        <v>96</v>
      </c>
      <c r="C13" s="183">
        <v>1452146</v>
      </c>
      <c r="D13" s="184">
        <v>1269146</v>
      </c>
      <c r="E13" s="185">
        <v>-183000</v>
      </c>
      <c r="F13" s="186">
        <v>-12.602038637988191</v>
      </c>
      <c r="G13" s="187">
        <v>0</v>
      </c>
      <c r="H13" s="184">
        <v>0</v>
      </c>
      <c r="I13" s="185">
        <v>0</v>
      </c>
      <c r="J13" s="186" t="s">
        <v>151</v>
      </c>
      <c r="K13" s="187">
        <v>79749</v>
      </c>
      <c r="L13" s="184">
        <v>72308</v>
      </c>
      <c r="M13" s="185">
        <v>-7441</v>
      </c>
      <c r="N13" s="186">
        <v>-9.3305245206836389</v>
      </c>
      <c r="O13" s="152"/>
    </row>
    <row r="14" spans="1:15" s="138" customFormat="1" ht="19.5" customHeight="1">
      <c r="A14" s="181" t="s">
        <v>90</v>
      </c>
      <c r="B14" s="182" t="s">
        <v>97</v>
      </c>
      <c r="C14" s="183">
        <v>0</v>
      </c>
      <c r="D14" s="184">
        <v>0</v>
      </c>
      <c r="E14" s="185">
        <v>0</v>
      </c>
      <c r="F14" s="186" t="s">
        <v>151</v>
      </c>
      <c r="G14" s="187">
        <v>5017711</v>
      </c>
      <c r="H14" s="184">
        <v>4791145</v>
      </c>
      <c r="I14" s="185">
        <v>-226566</v>
      </c>
      <c r="J14" s="186">
        <v>-4.5153258129055303</v>
      </c>
      <c r="K14" s="187">
        <v>163168</v>
      </c>
      <c r="L14" s="184">
        <v>155953</v>
      </c>
      <c r="M14" s="185">
        <v>-7215</v>
      </c>
      <c r="N14" s="186">
        <v>-4.421822906452249</v>
      </c>
      <c r="O14" s="152"/>
    </row>
    <row r="15" spans="1:15" s="138" customFormat="1" ht="19.5" customHeight="1">
      <c r="A15" s="181" t="s">
        <v>90</v>
      </c>
      <c r="B15" s="182" t="s">
        <v>98</v>
      </c>
      <c r="C15" s="183">
        <v>7849060</v>
      </c>
      <c r="D15" s="184">
        <v>8804455</v>
      </c>
      <c r="E15" s="185">
        <v>955395</v>
      </c>
      <c r="F15" s="186">
        <v>12.17209449284373</v>
      </c>
      <c r="G15" s="187">
        <v>0</v>
      </c>
      <c r="H15" s="184">
        <v>0</v>
      </c>
      <c r="I15" s="185">
        <v>0</v>
      </c>
      <c r="J15" s="186" t="s">
        <v>151</v>
      </c>
      <c r="K15" s="187">
        <v>466</v>
      </c>
      <c r="L15" s="184">
        <v>905</v>
      </c>
      <c r="M15" s="185">
        <v>439</v>
      </c>
      <c r="N15" s="186">
        <v>94.206008583690988</v>
      </c>
      <c r="O15" s="152"/>
    </row>
    <row r="16" spans="1:15" s="138" customFormat="1" ht="19.5" customHeight="1">
      <c r="A16" s="181" t="s">
        <v>90</v>
      </c>
      <c r="B16" s="182" t="s">
        <v>99</v>
      </c>
      <c r="C16" s="183">
        <v>2144342</v>
      </c>
      <c r="D16" s="184">
        <v>1814121</v>
      </c>
      <c r="E16" s="185">
        <v>-330221</v>
      </c>
      <c r="F16" s="186">
        <v>-15.399642407787571</v>
      </c>
      <c r="G16" s="187">
        <v>0</v>
      </c>
      <c r="H16" s="184">
        <v>0</v>
      </c>
      <c r="I16" s="185">
        <v>0</v>
      </c>
      <c r="J16" s="186" t="s">
        <v>151</v>
      </c>
      <c r="K16" s="187">
        <v>480432</v>
      </c>
      <c r="L16" s="184">
        <v>530399</v>
      </c>
      <c r="M16" s="185">
        <v>49967</v>
      </c>
      <c r="N16" s="186">
        <v>10.400431278516001</v>
      </c>
      <c r="O16" s="152"/>
    </row>
    <row r="17" spans="1:15" s="138" customFormat="1" ht="19.5" customHeight="1">
      <c r="A17" s="181" t="s">
        <v>100</v>
      </c>
      <c r="B17" s="182" t="s">
        <v>101</v>
      </c>
      <c r="C17" s="183">
        <v>0</v>
      </c>
      <c r="D17" s="184">
        <v>0</v>
      </c>
      <c r="E17" s="185">
        <v>0</v>
      </c>
      <c r="F17" s="186" t="s">
        <v>151</v>
      </c>
      <c r="G17" s="187">
        <v>2616148</v>
      </c>
      <c r="H17" s="184">
        <v>3844583</v>
      </c>
      <c r="I17" s="185">
        <v>1228435</v>
      </c>
      <c r="J17" s="186">
        <v>46.955867940192967</v>
      </c>
      <c r="K17" s="187">
        <v>14514</v>
      </c>
      <c r="L17" s="184">
        <v>28862</v>
      </c>
      <c r="M17" s="185">
        <v>14348</v>
      </c>
      <c r="N17" s="186">
        <v>98.856276698360205</v>
      </c>
      <c r="O17" s="152"/>
    </row>
    <row r="18" spans="1:15" s="138" customFormat="1" ht="19.5" customHeight="1">
      <c r="A18" s="181" t="s">
        <v>100</v>
      </c>
      <c r="B18" s="182" t="s">
        <v>102</v>
      </c>
      <c r="C18" s="183">
        <v>0</v>
      </c>
      <c r="D18" s="184">
        <v>0</v>
      </c>
      <c r="E18" s="185">
        <v>0</v>
      </c>
      <c r="F18" s="186" t="s">
        <v>151</v>
      </c>
      <c r="G18" s="187">
        <v>2730742</v>
      </c>
      <c r="H18" s="184">
        <v>2812821</v>
      </c>
      <c r="I18" s="185">
        <v>82079</v>
      </c>
      <c r="J18" s="186">
        <v>3.0057398318845259</v>
      </c>
      <c r="K18" s="187">
        <v>1135491</v>
      </c>
      <c r="L18" s="184">
        <v>1041094</v>
      </c>
      <c r="M18" s="185">
        <v>-94397</v>
      </c>
      <c r="N18" s="186">
        <v>-8.3133199646672722</v>
      </c>
      <c r="O18" s="152"/>
    </row>
    <row r="19" spans="1:15" s="138" customFormat="1" ht="19.5" customHeight="1">
      <c r="A19" s="181" t="s">
        <v>100</v>
      </c>
      <c r="B19" s="182" t="s">
        <v>103</v>
      </c>
      <c r="C19" s="183">
        <v>0</v>
      </c>
      <c r="D19" s="184">
        <v>0</v>
      </c>
      <c r="E19" s="185">
        <v>0</v>
      </c>
      <c r="F19" s="186" t="s">
        <v>151</v>
      </c>
      <c r="G19" s="187">
        <v>751673</v>
      </c>
      <c r="H19" s="184">
        <v>1039791</v>
      </c>
      <c r="I19" s="185">
        <v>288118</v>
      </c>
      <c r="J19" s="186">
        <v>38.330231363904261</v>
      </c>
      <c r="K19" s="187">
        <v>1091130</v>
      </c>
      <c r="L19" s="184">
        <v>621847</v>
      </c>
      <c r="M19" s="185">
        <v>-469283</v>
      </c>
      <c r="N19" s="186">
        <v>-43.008899031279498</v>
      </c>
      <c r="O19" s="152"/>
    </row>
    <row r="20" spans="1:15" s="138" customFormat="1" ht="19.5" customHeight="1">
      <c r="A20" s="181" t="s">
        <v>100</v>
      </c>
      <c r="B20" s="182" t="s">
        <v>104</v>
      </c>
      <c r="C20" s="183">
        <v>0</v>
      </c>
      <c r="D20" s="184">
        <v>0</v>
      </c>
      <c r="E20" s="185">
        <v>0</v>
      </c>
      <c r="F20" s="186" t="s">
        <v>151</v>
      </c>
      <c r="G20" s="187">
        <v>167721</v>
      </c>
      <c r="H20" s="184">
        <v>234261</v>
      </c>
      <c r="I20" s="185">
        <v>66540</v>
      </c>
      <c r="J20" s="186">
        <v>39.673028422201163</v>
      </c>
      <c r="K20" s="187">
        <v>8503245</v>
      </c>
      <c r="L20" s="184">
        <v>7874104</v>
      </c>
      <c r="M20" s="185">
        <v>-629141</v>
      </c>
      <c r="N20" s="186">
        <v>-7.3988342097634492</v>
      </c>
      <c r="O20" s="152"/>
    </row>
    <row r="21" spans="1:15" s="138" customFormat="1" ht="19.5" customHeight="1">
      <c r="A21" s="181" t="s">
        <v>100</v>
      </c>
      <c r="B21" s="182" t="s">
        <v>105</v>
      </c>
      <c r="C21" s="183">
        <v>0</v>
      </c>
      <c r="D21" s="184">
        <v>0</v>
      </c>
      <c r="E21" s="185">
        <v>0</v>
      </c>
      <c r="F21" s="186" t="s">
        <v>151</v>
      </c>
      <c r="G21" s="187">
        <v>0</v>
      </c>
      <c r="H21" s="184">
        <v>0</v>
      </c>
      <c r="I21" s="185">
        <v>0</v>
      </c>
      <c r="J21" s="186" t="s">
        <v>151</v>
      </c>
      <c r="K21" s="187">
        <v>2022885</v>
      </c>
      <c r="L21" s="184">
        <v>1867112</v>
      </c>
      <c r="M21" s="185">
        <v>-155773</v>
      </c>
      <c r="N21" s="186">
        <v>-7.7005366098418904</v>
      </c>
      <c r="O21" s="152"/>
    </row>
    <row r="22" spans="1:15" s="138" customFormat="1" ht="19.5" customHeight="1">
      <c r="A22" s="181" t="s">
        <v>106</v>
      </c>
      <c r="B22" s="182" t="s">
        <v>107</v>
      </c>
      <c r="C22" s="183">
        <v>0</v>
      </c>
      <c r="D22" s="184">
        <v>0</v>
      </c>
      <c r="E22" s="185">
        <v>0</v>
      </c>
      <c r="F22" s="186" t="s">
        <v>151</v>
      </c>
      <c r="G22" s="187">
        <v>350343</v>
      </c>
      <c r="H22" s="184">
        <v>256471</v>
      </c>
      <c r="I22" s="185">
        <v>-93872</v>
      </c>
      <c r="J22" s="186">
        <v>-26.794313001829639</v>
      </c>
      <c r="K22" s="187">
        <v>182258</v>
      </c>
      <c r="L22" s="184">
        <v>165656</v>
      </c>
      <c r="M22" s="185">
        <v>-16602</v>
      </c>
      <c r="N22" s="186">
        <v>-9.1090651713505082</v>
      </c>
      <c r="O22" s="152"/>
    </row>
    <row r="23" spans="1:15" s="138" customFormat="1" ht="19.5" customHeight="1">
      <c r="A23" s="181" t="s">
        <v>106</v>
      </c>
      <c r="B23" s="182" t="s">
        <v>108</v>
      </c>
      <c r="C23" s="183">
        <v>27551</v>
      </c>
      <c r="D23" s="184">
        <v>38614</v>
      </c>
      <c r="E23" s="185">
        <v>11063</v>
      </c>
      <c r="F23" s="186">
        <v>40.154622336757278</v>
      </c>
      <c r="G23" s="187">
        <v>7201069</v>
      </c>
      <c r="H23" s="184">
        <v>7922343</v>
      </c>
      <c r="I23" s="185">
        <v>721274</v>
      </c>
      <c r="J23" s="186">
        <v>10.016207315886019</v>
      </c>
      <c r="K23" s="187">
        <v>1764954</v>
      </c>
      <c r="L23" s="184">
        <v>1523992</v>
      </c>
      <c r="M23" s="185">
        <v>-240962</v>
      </c>
      <c r="N23" s="186">
        <v>-13.65259377864805</v>
      </c>
      <c r="O23" s="152"/>
    </row>
    <row r="24" spans="1:15" s="138" customFormat="1" ht="19.5" customHeight="1">
      <c r="A24" s="181" t="s">
        <v>109</v>
      </c>
      <c r="B24" s="182" t="s">
        <v>110</v>
      </c>
      <c r="C24" s="183">
        <v>0</v>
      </c>
      <c r="D24" s="184">
        <v>0</v>
      </c>
      <c r="E24" s="185">
        <v>0</v>
      </c>
      <c r="F24" s="186" t="s">
        <v>151</v>
      </c>
      <c r="G24" s="187">
        <v>432332</v>
      </c>
      <c r="H24" s="184">
        <v>146793</v>
      </c>
      <c r="I24" s="185">
        <v>-285539</v>
      </c>
      <c r="J24" s="186">
        <v>-66.046232987611376</v>
      </c>
      <c r="K24" s="187">
        <v>4297</v>
      </c>
      <c r="L24" s="184">
        <v>17480</v>
      </c>
      <c r="M24" s="185">
        <v>13183</v>
      </c>
      <c r="N24" s="186">
        <v>306.79543867814749</v>
      </c>
      <c r="O24" s="152"/>
    </row>
    <row r="25" spans="1:15" s="138" customFormat="1" ht="19.5" customHeight="1">
      <c r="A25" s="181" t="s">
        <v>109</v>
      </c>
      <c r="B25" s="182" t="s">
        <v>111</v>
      </c>
      <c r="C25" s="183">
        <v>0</v>
      </c>
      <c r="D25" s="184">
        <v>0</v>
      </c>
      <c r="E25" s="185">
        <v>0</v>
      </c>
      <c r="F25" s="186" t="s">
        <v>151</v>
      </c>
      <c r="G25" s="187">
        <v>392800</v>
      </c>
      <c r="H25" s="184">
        <v>303273</v>
      </c>
      <c r="I25" s="185">
        <v>-89527</v>
      </c>
      <c r="J25" s="186">
        <v>-22.792006109979638</v>
      </c>
      <c r="K25" s="187">
        <v>129542</v>
      </c>
      <c r="L25" s="184">
        <v>125190</v>
      </c>
      <c r="M25" s="185">
        <v>-4352</v>
      </c>
      <c r="N25" s="186">
        <v>-3.3595281839094611</v>
      </c>
      <c r="O25" s="152"/>
    </row>
    <row r="26" spans="1:15" s="138" customFormat="1" ht="19.5" customHeight="1">
      <c r="A26" s="181" t="s">
        <v>109</v>
      </c>
      <c r="B26" s="182" t="s">
        <v>112</v>
      </c>
      <c r="C26" s="183">
        <v>174830</v>
      </c>
      <c r="D26" s="184">
        <v>156453</v>
      </c>
      <c r="E26" s="185">
        <v>-18377</v>
      </c>
      <c r="F26" s="186">
        <v>-10.51135388663273</v>
      </c>
      <c r="G26" s="187">
        <v>1541516</v>
      </c>
      <c r="H26" s="184">
        <v>1539005</v>
      </c>
      <c r="I26" s="185">
        <v>-2511</v>
      </c>
      <c r="J26" s="186">
        <v>-0.16289159502723291</v>
      </c>
      <c r="K26" s="187">
        <v>1138659</v>
      </c>
      <c r="L26" s="184">
        <v>1301128</v>
      </c>
      <c r="M26" s="185">
        <v>162469</v>
      </c>
      <c r="N26" s="186">
        <v>14.268450870717221</v>
      </c>
      <c r="O26" s="152"/>
    </row>
    <row r="27" spans="1:15" s="138" customFormat="1" ht="19.5" customHeight="1">
      <c r="A27" s="181" t="s">
        <v>113</v>
      </c>
      <c r="B27" s="182" t="s">
        <v>114</v>
      </c>
      <c r="C27" s="183">
        <v>9686733</v>
      </c>
      <c r="D27" s="184">
        <v>11519372</v>
      </c>
      <c r="E27" s="185">
        <v>1832639</v>
      </c>
      <c r="F27" s="186">
        <v>18.919061772426261</v>
      </c>
      <c r="G27" s="187">
        <v>1282423</v>
      </c>
      <c r="H27" s="184">
        <v>1303321</v>
      </c>
      <c r="I27" s="185">
        <v>20898</v>
      </c>
      <c r="J27" s="186">
        <v>1.6295715220329039</v>
      </c>
      <c r="K27" s="187">
        <v>12660957</v>
      </c>
      <c r="L27" s="184">
        <v>13318489</v>
      </c>
      <c r="M27" s="185">
        <v>657532</v>
      </c>
      <c r="N27" s="186">
        <v>5.1933830910254244</v>
      </c>
      <c r="O27" s="152"/>
    </row>
    <row r="28" spans="1:15" s="138" customFormat="1" ht="19.5" customHeight="1">
      <c r="A28" s="181" t="s">
        <v>115</v>
      </c>
      <c r="B28" s="182" t="s">
        <v>116</v>
      </c>
      <c r="C28" s="183">
        <v>1110526</v>
      </c>
      <c r="D28" s="184">
        <v>1067643</v>
      </c>
      <c r="E28" s="185">
        <v>-42883</v>
      </c>
      <c r="F28" s="186">
        <v>-3.8615034677261089</v>
      </c>
      <c r="G28" s="187">
        <v>58955</v>
      </c>
      <c r="H28" s="184">
        <v>65559</v>
      </c>
      <c r="I28" s="185">
        <v>6604</v>
      </c>
      <c r="J28" s="186">
        <v>11.201764057331861</v>
      </c>
      <c r="K28" s="187">
        <v>66959</v>
      </c>
      <c r="L28" s="184">
        <v>58986</v>
      </c>
      <c r="M28" s="185">
        <v>-7973</v>
      </c>
      <c r="N28" s="186">
        <v>-11.90728654848489</v>
      </c>
      <c r="O28" s="152"/>
    </row>
    <row r="29" spans="1:15" s="138" customFormat="1" ht="19.5" customHeight="1">
      <c r="A29" s="181" t="s">
        <v>115</v>
      </c>
      <c r="B29" s="182" t="s">
        <v>117</v>
      </c>
      <c r="C29" s="183">
        <v>0</v>
      </c>
      <c r="D29" s="184">
        <v>0</v>
      </c>
      <c r="E29" s="185">
        <v>0</v>
      </c>
      <c r="F29" s="186" t="s">
        <v>151</v>
      </c>
      <c r="G29" s="187">
        <v>3599188</v>
      </c>
      <c r="H29" s="184">
        <v>3842816</v>
      </c>
      <c r="I29" s="185">
        <v>243628</v>
      </c>
      <c r="J29" s="186">
        <v>6.7689712235092969</v>
      </c>
      <c r="K29" s="187">
        <v>599648</v>
      </c>
      <c r="L29" s="184">
        <v>656777</v>
      </c>
      <c r="M29" s="185">
        <v>57129</v>
      </c>
      <c r="N29" s="186">
        <v>9.5270892256790631</v>
      </c>
      <c r="O29" s="152"/>
    </row>
    <row r="30" spans="1:15" s="138" customFormat="1" ht="19.5" customHeight="1">
      <c r="A30" s="181" t="s">
        <v>115</v>
      </c>
      <c r="B30" s="182" t="s">
        <v>118</v>
      </c>
      <c r="C30" s="183">
        <v>0</v>
      </c>
      <c r="D30" s="184">
        <v>0</v>
      </c>
      <c r="E30" s="185">
        <v>0</v>
      </c>
      <c r="F30" s="186" t="s">
        <v>151</v>
      </c>
      <c r="G30" s="187">
        <v>1011957</v>
      </c>
      <c r="H30" s="184">
        <v>548276</v>
      </c>
      <c r="I30" s="185">
        <v>-463681</v>
      </c>
      <c r="J30" s="186">
        <v>-45.820227539312441</v>
      </c>
      <c r="K30" s="187">
        <v>9793056</v>
      </c>
      <c r="L30" s="184">
        <v>9538493</v>
      </c>
      <c r="M30" s="185">
        <v>-254563</v>
      </c>
      <c r="N30" s="186">
        <v>-2.599423509882925</v>
      </c>
      <c r="O30" s="152"/>
    </row>
    <row r="31" spans="1:15" s="138" customFormat="1" ht="19.5" customHeight="1">
      <c r="A31" s="181" t="s">
        <v>119</v>
      </c>
      <c r="B31" s="182" t="s">
        <v>120</v>
      </c>
      <c r="C31" s="183">
        <v>0</v>
      </c>
      <c r="D31" s="184">
        <v>0</v>
      </c>
      <c r="E31" s="185">
        <v>0</v>
      </c>
      <c r="F31" s="186" t="s">
        <v>151</v>
      </c>
      <c r="G31" s="187">
        <v>10069851</v>
      </c>
      <c r="H31" s="184">
        <v>7116470</v>
      </c>
      <c r="I31" s="185">
        <v>-2953381</v>
      </c>
      <c r="J31" s="186">
        <v>-29.328944390537661</v>
      </c>
      <c r="K31" s="187">
        <v>1427676</v>
      </c>
      <c r="L31" s="184">
        <v>1255611</v>
      </c>
      <c r="M31" s="185">
        <v>-172065</v>
      </c>
      <c r="N31" s="186">
        <v>-12.052104258949511</v>
      </c>
      <c r="O31" s="152"/>
    </row>
    <row r="32" spans="1:15" s="138" customFormat="1" ht="19.5" customHeight="1">
      <c r="A32" s="181" t="s">
        <v>119</v>
      </c>
      <c r="B32" s="182" t="s">
        <v>121</v>
      </c>
      <c r="C32" s="183">
        <v>0</v>
      </c>
      <c r="D32" s="184">
        <v>0</v>
      </c>
      <c r="E32" s="185">
        <v>0</v>
      </c>
      <c r="F32" s="186" t="s">
        <v>151</v>
      </c>
      <c r="G32" s="187">
        <v>1818241</v>
      </c>
      <c r="H32" s="184">
        <v>1425830</v>
      </c>
      <c r="I32" s="185">
        <v>-392411</v>
      </c>
      <c r="J32" s="186">
        <v>-21.581902509073331</v>
      </c>
      <c r="K32" s="187">
        <v>346550</v>
      </c>
      <c r="L32" s="184">
        <v>124255</v>
      </c>
      <c r="M32" s="185">
        <v>-222295</v>
      </c>
      <c r="N32" s="186">
        <v>-64.145145000721399</v>
      </c>
      <c r="O32" s="152"/>
    </row>
    <row r="33" spans="1:15" s="138" customFormat="1" ht="19.5" customHeight="1">
      <c r="A33" s="181" t="s">
        <v>119</v>
      </c>
      <c r="B33" s="182" t="s">
        <v>122</v>
      </c>
      <c r="C33" s="183">
        <v>0</v>
      </c>
      <c r="D33" s="184">
        <v>0</v>
      </c>
      <c r="E33" s="185">
        <v>0</v>
      </c>
      <c r="F33" s="186" t="s">
        <v>151</v>
      </c>
      <c r="G33" s="187">
        <v>178228</v>
      </c>
      <c r="H33" s="184">
        <v>16618</v>
      </c>
      <c r="I33" s="185">
        <v>-161610</v>
      </c>
      <c r="J33" s="186">
        <v>-90.675988060237444</v>
      </c>
      <c r="K33" s="187">
        <v>5986508</v>
      </c>
      <c r="L33" s="184">
        <v>5427399</v>
      </c>
      <c r="M33" s="185">
        <v>-559109</v>
      </c>
      <c r="N33" s="186">
        <v>-9.3394847213099865</v>
      </c>
      <c r="O33" s="152"/>
    </row>
    <row r="34" spans="1:15" s="138" customFormat="1" ht="19.5" customHeight="1">
      <c r="A34" s="181" t="s">
        <v>119</v>
      </c>
      <c r="B34" s="182" t="s">
        <v>123</v>
      </c>
      <c r="C34" s="183">
        <v>78600</v>
      </c>
      <c r="D34" s="184">
        <v>60220</v>
      </c>
      <c r="E34" s="185">
        <v>-18380</v>
      </c>
      <c r="F34" s="186">
        <v>-23.38422391857506</v>
      </c>
      <c r="G34" s="187">
        <v>0</v>
      </c>
      <c r="H34" s="184">
        <v>0</v>
      </c>
      <c r="I34" s="185">
        <v>0</v>
      </c>
      <c r="J34" s="186" t="s">
        <v>151</v>
      </c>
      <c r="K34" s="187">
        <v>4431399</v>
      </c>
      <c r="L34" s="184">
        <v>4598083</v>
      </c>
      <c r="M34" s="185">
        <v>166684</v>
      </c>
      <c r="N34" s="186">
        <v>3.7614306452657469</v>
      </c>
      <c r="O34" s="152"/>
    </row>
    <row r="35" spans="1:15" s="138" customFormat="1" ht="19.5" customHeight="1">
      <c r="A35" s="181" t="s">
        <v>119</v>
      </c>
      <c r="B35" s="182" t="s">
        <v>124</v>
      </c>
      <c r="C35" s="183">
        <v>0</v>
      </c>
      <c r="D35" s="184">
        <v>0</v>
      </c>
      <c r="E35" s="185">
        <v>0</v>
      </c>
      <c r="F35" s="186" t="s">
        <v>151</v>
      </c>
      <c r="G35" s="187">
        <v>0</v>
      </c>
      <c r="H35" s="184">
        <v>0</v>
      </c>
      <c r="I35" s="185">
        <v>0</v>
      </c>
      <c r="J35" s="186" t="s">
        <v>151</v>
      </c>
      <c r="K35" s="187">
        <v>1714153</v>
      </c>
      <c r="L35" s="184">
        <v>1834375</v>
      </c>
      <c r="M35" s="185">
        <v>120222</v>
      </c>
      <c r="N35" s="186">
        <v>7.0134929612467536</v>
      </c>
      <c r="O35" s="152"/>
    </row>
    <row r="36" spans="1:15" s="138" customFormat="1" ht="19.5" customHeight="1">
      <c r="A36" s="181" t="s">
        <v>119</v>
      </c>
      <c r="B36" s="182" t="s">
        <v>125</v>
      </c>
      <c r="C36" s="183">
        <v>0</v>
      </c>
      <c r="D36" s="184">
        <v>0</v>
      </c>
      <c r="E36" s="185">
        <v>0</v>
      </c>
      <c r="F36" s="186" t="s">
        <v>151</v>
      </c>
      <c r="G36" s="187">
        <v>0</v>
      </c>
      <c r="H36" s="184">
        <v>0</v>
      </c>
      <c r="I36" s="185">
        <v>0</v>
      </c>
      <c r="J36" s="186" t="s">
        <v>151</v>
      </c>
      <c r="K36" s="187">
        <v>2106765</v>
      </c>
      <c r="L36" s="184">
        <v>2019774</v>
      </c>
      <c r="M36" s="185">
        <v>-86991</v>
      </c>
      <c r="N36" s="186">
        <v>-4.1291268841090556</v>
      </c>
      <c r="O36" s="152"/>
    </row>
    <row r="37" spans="1:15" s="138" customFormat="1" ht="19.5" customHeight="1">
      <c r="A37" s="181" t="s">
        <v>119</v>
      </c>
      <c r="B37" s="182" t="s">
        <v>126</v>
      </c>
      <c r="C37" s="183">
        <v>2501936</v>
      </c>
      <c r="D37" s="184">
        <v>2182727</v>
      </c>
      <c r="E37" s="185">
        <v>-319209</v>
      </c>
      <c r="F37" s="186">
        <v>-12.75847983321715</v>
      </c>
      <c r="G37" s="187">
        <v>0</v>
      </c>
      <c r="H37" s="184">
        <v>0</v>
      </c>
      <c r="I37" s="185">
        <v>0</v>
      </c>
      <c r="J37" s="186" t="s">
        <v>151</v>
      </c>
      <c r="K37" s="187">
        <v>1327682</v>
      </c>
      <c r="L37" s="184">
        <v>1401105</v>
      </c>
      <c r="M37" s="185">
        <v>73423</v>
      </c>
      <c r="N37" s="186">
        <v>5.5301646026684068</v>
      </c>
      <c r="O37" s="152"/>
    </row>
    <row r="38" spans="1:15" s="138" customFormat="1" ht="19.5" customHeight="1">
      <c r="A38" s="181" t="s">
        <v>119</v>
      </c>
      <c r="B38" s="182" t="s">
        <v>127</v>
      </c>
      <c r="C38" s="183">
        <v>89150</v>
      </c>
      <c r="D38" s="184">
        <v>72621</v>
      </c>
      <c r="E38" s="185">
        <v>-16529</v>
      </c>
      <c r="F38" s="186">
        <v>-18.540661805945039</v>
      </c>
      <c r="G38" s="187">
        <v>119355</v>
      </c>
      <c r="H38" s="184">
        <v>64774</v>
      </c>
      <c r="I38" s="185">
        <v>-54581</v>
      </c>
      <c r="J38" s="186">
        <v>-45.729965229776717</v>
      </c>
      <c r="K38" s="187">
        <v>11373686</v>
      </c>
      <c r="L38" s="184">
        <v>10707106</v>
      </c>
      <c r="M38" s="185">
        <v>-666580</v>
      </c>
      <c r="N38" s="186">
        <v>-5.8607209659208053</v>
      </c>
      <c r="O38" s="152"/>
    </row>
    <row r="39" spans="1:15" s="138" customFormat="1" ht="19.5" customHeight="1">
      <c r="A39" s="181" t="s">
        <v>119</v>
      </c>
      <c r="B39" s="182" t="s">
        <v>128</v>
      </c>
      <c r="C39" s="183">
        <v>0</v>
      </c>
      <c r="D39" s="184">
        <v>0</v>
      </c>
      <c r="E39" s="185">
        <v>0</v>
      </c>
      <c r="F39" s="186" t="s">
        <v>151</v>
      </c>
      <c r="G39" s="187">
        <v>273</v>
      </c>
      <c r="H39" s="184">
        <v>231</v>
      </c>
      <c r="I39" s="185">
        <v>-42</v>
      </c>
      <c r="J39" s="186">
        <v>-15.38461538461539</v>
      </c>
      <c r="K39" s="187">
        <v>1960309</v>
      </c>
      <c r="L39" s="184">
        <v>2018184</v>
      </c>
      <c r="M39" s="185">
        <v>57875</v>
      </c>
      <c r="N39" s="186">
        <v>2.9523406769034888</v>
      </c>
      <c r="O39" s="152"/>
    </row>
    <row r="40" spans="1:15" s="138" customFormat="1" ht="19.5" customHeight="1">
      <c r="A40" s="181" t="s">
        <v>119</v>
      </c>
      <c r="B40" s="182" t="s">
        <v>129</v>
      </c>
      <c r="C40" s="183">
        <v>6107</v>
      </c>
      <c r="D40" s="184">
        <v>3293</v>
      </c>
      <c r="E40" s="185">
        <v>-2814</v>
      </c>
      <c r="F40" s="186">
        <v>-46.078270836744721</v>
      </c>
      <c r="G40" s="187">
        <v>2205911</v>
      </c>
      <c r="H40" s="184">
        <v>2306183</v>
      </c>
      <c r="I40" s="185">
        <v>100272</v>
      </c>
      <c r="J40" s="186">
        <v>4.5456049677434862</v>
      </c>
      <c r="K40" s="187">
        <v>1762688</v>
      </c>
      <c r="L40" s="184">
        <v>2404878</v>
      </c>
      <c r="M40" s="185">
        <v>642190</v>
      </c>
      <c r="N40" s="186">
        <v>36.43242593130492</v>
      </c>
      <c r="O40" s="152"/>
    </row>
    <row r="41" spans="1:15" s="138" customFormat="1" ht="19.5" customHeight="1">
      <c r="A41" s="181" t="s">
        <v>130</v>
      </c>
      <c r="B41" s="182" t="s">
        <v>131</v>
      </c>
      <c r="C41" s="183">
        <v>0</v>
      </c>
      <c r="D41" s="184">
        <v>0</v>
      </c>
      <c r="E41" s="185">
        <v>0</v>
      </c>
      <c r="F41" s="186" t="s">
        <v>151</v>
      </c>
      <c r="G41" s="187">
        <v>276519</v>
      </c>
      <c r="H41" s="184">
        <v>280340</v>
      </c>
      <c r="I41" s="185">
        <v>3821</v>
      </c>
      <c r="J41" s="186">
        <v>1.3818218639587201</v>
      </c>
      <c r="K41" s="187">
        <v>2613241</v>
      </c>
      <c r="L41" s="184">
        <v>2728101</v>
      </c>
      <c r="M41" s="185">
        <v>114860</v>
      </c>
      <c r="N41" s="186">
        <v>4.3953083546446692</v>
      </c>
      <c r="O41" s="152"/>
    </row>
    <row r="42" spans="1:15" s="138" customFormat="1" ht="19.5" customHeight="1">
      <c r="A42" s="181" t="s">
        <v>130</v>
      </c>
      <c r="B42" s="182" t="s">
        <v>132</v>
      </c>
      <c r="C42" s="183">
        <v>0</v>
      </c>
      <c r="D42" s="184">
        <v>0</v>
      </c>
      <c r="E42" s="185">
        <v>0</v>
      </c>
      <c r="F42" s="186" t="s">
        <v>151</v>
      </c>
      <c r="G42" s="187">
        <v>0</v>
      </c>
      <c r="H42" s="184">
        <v>0</v>
      </c>
      <c r="I42" s="185">
        <v>0</v>
      </c>
      <c r="J42" s="186" t="s">
        <v>151</v>
      </c>
      <c r="K42" s="187">
        <v>6065450</v>
      </c>
      <c r="L42" s="184">
        <v>5388518</v>
      </c>
      <c r="M42" s="185">
        <v>-676932</v>
      </c>
      <c r="N42" s="186">
        <v>-11.16045800394035</v>
      </c>
      <c r="O42" s="152"/>
    </row>
    <row r="43" spans="1:15" s="138" customFormat="1" ht="19.5" customHeight="1">
      <c r="A43" s="181" t="s">
        <v>130</v>
      </c>
      <c r="B43" s="182" t="s">
        <v>174</v>
      </c>
      <c r="C43" s="183">
        <v>0</v>
      </c>
      <c r="D43" s="184">
        <v>0</v>
      </c>
      <c r="E43" s="185">
        <v>0</v>
      </c>
      <c r="F43" s="186" t="s">
        <v>151</v>
      </c>
      <c r="G43" s="187">
        <v>0</v>
      </c>
      <c r="H43" s="184">
        <v>0</v>
      </c>
      <c r="I43" s="185">
        <v>0</v>
      </c>
      <c r="J43" s="186" t="s">
        <v>151</v>
      </c>
      <c r="K43" s="187">
        <v>7123037</v>
      </c>
      <c r="L43" s="184">
        <v>6996077</v>
      </c>
      <c r="M43" s="185">
        <v>-126960</v>
      </c>
      <c r="N43" s="186">
        <v>-1.78238579976491</v>
      </c>
      <c r="O43" s="152"/>
    </row>
    <row r="44" spans="1:15" s="138" customFormat="1" ht="19.5" customHeight="1">
      <c r="A44" s="181" t="s">
        <v>130</v>
      </c>
      <c r="B44" s="182" t="s">
        <v>134</v>
      </c>
      <c r="C44" s="183">
        <v>106</v>
      </c>
      <c r="D44" s="184">
        <v>1661</v>
      </c>
      <c r="E44" s="185">
        <v>1555</v>
      </c>
      <c r="F44" s="186">
        <v>1466.981132075472</v>
      </c>
      <c r="G44" s="187">
        <v>86259</v>
      </c>
      <c r="H44" s="184">
        <v>58207</v>
      </c>
      <c r="I44" s="185">
        <v>-28052</v>
      </c>
      <c r="J44" s="186">
        <v>-32.520664510369933</v>
      </c>
      <c r="K44" s="187">
        <v>14121794</v>
      </c>
      <c r="L44" s="184">
        <v>15386178</v>
      </c>
      <c r="M44" s="185">
        <v>1264384</v>
      </c>
      <c r="N44" s="186">
        <v>8.9534233398391194</v>
      </c>
      <c r="O44" s="152"/>
    </row>
    <row r="45" spans="1:15" s="138" customFormat="1" ht="19.5" customHeight="1">
      <c r="A45" s="181" t="s">
        <v>135</v>
      </c>
      <c r="B45" s="182" t="s">
        <v>136</v>
      </c>
      <c r="C45" s="183">
        <v>0</v>
      </c>
      <c r="D45" s="184">
        <v>0</v>
      </c>
      <c r="E45" s="185">
        <v>0</v>
      </c>
      <c r="F45" s="186" t="s">
        <v>151</v>
      </c>
      <c r="G45" s="187">
        <v>0</v>
      </c>
      <c r="H45" s="184">
        <v>0</v>
      </c>
      <c r="I45" s="185">
        <v>0</v>
      </c>
      <c r="J45" s="186" t="s">
        <v>151</v>
      </c>
      <c r="K45" s="187">
        <v>5358809</v>
      </c>
      <c r="L45" s="184">
        <v>5233146</v>
      </c>
      <c r="M45" s="185">
        <v>-125663</v>
      </c>
      <c r="N45" s="186">
        <v>-2.3449800132828069</v>
      </c>
      <c r="O45" s="152"/>
    </row>
    <row r="46" spans="1:15" s="138" customFormat="1" ht="19.5" customHeight="1">
      <c r="A46" s="181" t="s">
        <v>135</v>
      </c>
      <c r="B46" s="182" t="s">
        <v>137</v>
      </c>
      <c r="C46" s="183">
        <v>0</v>
      </c>
      <c r="D46" s="184">
        <v>0</v>
      </c>
      <c r="E46" s="185">
        <v>0</v>
      </c>
      <c r="F46" s="186" t="s">
        <v>151</v>
      </c>
      <c r="G46" s="187">
        <v>0</v>
      </c>
      <c r="H46" s="184">
        <v>0</v>
      </c>
      <c r="I46" s="185">
        <v>0</v>
      </c>
      <c r="J46" s="186" t="s">
        <v>151</v>
      </c>
      <c r="K46" s="187">
        <v>15276037</v>
      </c>
      <c r="L46" s="184">
        <v>15680507</v>
      </c>
      <c r="M46" s="185">
        <v>404470</v>
      </c>
      <c r="N46" s="186">
        <v>2.6477416885020659</v>
      </c>
      <c r="O46" s="152"/>
    </row>
    <row r="47" spans="1:15" s="138" customFormat="1" ht="19.5" customHeight="1">
      <c r="A47" s="181" t="s">
        <v>135</v>
      </c>
      <c r="B47" s="182" t="s">
        <v>53</v>
      </c>
      <c r="C47" s="183">
        <v>0</v>
      </c>
      <c r="D47" s="184">
        <v>0</v>
      </c>
      <c r="E47" s="185">
        <v>0</v>
      </c>
      <c r="F47" s="186" t="s">
        <v>151</v>
      </c>
      <c r="G47" s="187">
        <v>0</v>
      </c>
      <c r="H47" s="184">
        <v>0</v>
      </c>
      <c r="I47" s="185">
        <v>0</v>
      </c>
      <c r="J47" s="186" t="s">
        <v>151</v>
      </c>
      <c r="K47" s="187">
        <v>18936832</v>
      </c>
      <c r="L47" s="184">
        <v>18997819</v>
      </c>
      <c r="M47" s="185">
        <v>60987</v>
      </c>
      <c r="N47" s="186">
        <v>0.32205492449845963</v>
      </c>
      <c r="O47" s="152"/>
    </row>
    <row r="48" spans="1:15" ht="19.5" customHeight="1">
      <c r="A48" s="203" t="s">
        <v>162</v>
      </c>
      <c r="B48" s="203"/>
      <c r="C48" s="175">
        <f>SUM(C8:C47)</f>
        <v>91820642</v>
      </c>
      <c r="D48" s="175">
        <f>SUM(D8:D47)</f>
        <v>86928943</v>
      </c>
      <c r="E48" s="175">
        <f>D48-C48</f>
        <v>-4891699</v>
      </c>
      <c r="F48" s="176">
        <f t="shared" ref="F48" si="0">((D48*100/C48)-100)</f>
        <v>-5.3274502262791827</v>
      </c>
      <c r="G48" s="175">
        <f>SUM(G8:G47)</f>
        <v>41909215</v>
      </c>
      <c r="H48" s="175">
        <f>SUM(H8:H47)</f>
        <v>39919111</v>
      </c>
      <c r="I48" s="175">
        <f>H48-G48</f>
        <v>-1990104</v>
      </c>
      <c r="J48" s="176">
        <f t="shared" ref="J48" si="1">((H48*100/G48)-100)</f>
        <v>-4.748607197724894</v>
      </c>
      <c r="K48" s="175">
        <f>SUM(K8:K47)</f>
        <v>142206375</v>
      </c>
      <c r="L48" s="175">
        <f>SUM(L8:L47)</f>
        <v>141549152</v>
      </c>
      <c r="M48" s="175">
        <f>L48-K48</f>
        <v>-657223</v>
      </c>
      <c r="N48" s="176">
        <f t="shared" ref="N48" si="2">((L48*100/K48)-100)</f>
        <v>-0.46216141857212278</v>
      </c>
    </row>
    <row r="49" spans="1:14" ht="15" customHeight="1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  <row r="53" spans="1:14">
      <c r="D53" s="134"/>
    </row>
    <row r="54" spans="1:14">
      <c r="C54" s="137"/>
      <c r="D54" s="133"/>
      <c r="E54" s="135"/>
    </row>
    <row r="55" spans="1:14">
      <c r="D55" s="136"/>
    </row>
    <row r="62" spans="1:14">
      <c r="D62" s="75"/>
    </row>
  </sheetData>
  <mergeCells count="11">
    <mergeCell ref="A6:B7"/>
    <mergeCell ref="A48:B48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B8:D47 G8:H47 K8:L47">
    <cfRule type="expression" dxfId="69" priority="1">
      <formula>MOD(ROW(),2)&lt;&gt;0</formula>
    </cfRule>
  </conditionalFormatting>
  <conditionalFormatting sqref="E8:E47">
    <cfRule type="dataBar" priority="2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{3A66895E-0D24-493E-BD8C-780A1A9DB3E1}</x14:id>
        </ext>
      </extLst>
    </cfRule>
  </conditionalFormatting>
  <conditionalFormatting sqref="E8:F48 I8:J48 M8:N48">
    <cfRule type="expression" dxfId="68" priority="7">
      <formula>E8&lt;0</formula>
    </cfRule>
  </conditionalFormatting>
  <conditionalFormatting sqref="I8:I47">
    <cfRule type="dataBar" priority="24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{99D2901E-C5E7-40D7-93FD-E146C335BC32}</x14:id>
        </ext>
      </extLst>
    </cfRule>
  </conditionalFormatting>
  <conditionalFormatting sqref="M8:M47">
    <cfRule type="dataBar" priority="25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{39267451-35AB-47D2-925A-52227CEC1C92}</x14:id>
        </ext>
      </extLst>
    </cfRule>
  </conditionalFormatting>
  <pageMargins left="0.62992125984252001" right="0.23622047244094499" top="0.78740157480314998" bottom="0.23622047244094499" header="0.31496062992126" footer="0.15748031496063"/>
  <pageSetup paperSize="9" scale="55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A66895E-0D24-493E-BD8C-780A1A9DB3E1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99D2901E-C5E7-40D7-93FD-E146C335BC3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39267451-35AB-47D2-925A-52227CEC1C9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C88362-F31B-4946-9EB0-3C40E00FCF12}">
  <sheetPr codeName="Hoja6">
    <pageSetUpPr fitToPage="1"/>
  </sheetPr>
  <dimension ref="A1:AA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27" ht="19.2" customHeight="1">
      <c r="A1" s="32" t="s">
        <v>50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A2" s="139"/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10" t="s">
        <v>1</v>
      </c>
      <c r="B5" s="197" t="s">
        <v>155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27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27" ht="15.6" customHeight="1">
      <c r="A7" s="188" t="s">
        <v>18</v>
      </c>
      <c r="B7" s="189">
        <v>1326183.388</v>
      </c>
      <c r="C7" s="189">
        <v>927337.56599999999</v>
      </c>
      <c r="D7" s="189">
        <v>7618468.3499999996</v>
      </c>
      <c r="E7" s="189">
        <v>6442868.4040000001</v>
      </c>
      <c r="F7" s="190">
        <v>-15.4309224898204</v>
      </c>
      <c r="G7" s="37"/>
    </row>
    <row r="8" spans="1:27" ht="15.6" customHeight="1">
      <c r="A8" s="188" t="s">
        <v>11</v>
      </c>
      <c r="B8" s="189">
        <v>263060.12800000003</v>
      </c>
      <c r="C8" s="189">
        <v>164256.95300000001</v>
      </c>
      <c r="D8" s="189">
        <v>1597597.2409999999</v>
      </c>
      <c r="E8" s="189">
        <v>1343064.953</v>
      </c>
      <c r="F8" s="190">
        <v>-15.932193763722189</v>
      </c>
      <c r="G8" s="6"/>
    </row>
    <row r="9" spans="1:27" ht="15.6" customHeight="1">
      <c r="A9" s="188" t="s">
        <v>8</v>
      </c>
      <c r="B9" s="189">
        <v>450132.23600000009</v>
      </c>
      <c r="C9" s="189">
        <v>374838.71299999999</v>
      </c>
      <c r="D9" s="189">
        <v>2658992.5630000001</v>
      </c>
      <c r="E9" s="189">
        <v>2966795.267</v>
      </c>
      <c r="F9" s="190">
        <v>11.575914437787009</v>
      </c>
      <c r="G9" s="6"/>
    </row>
    <row r="10" spans="1:27" ht="15.6" customHeight="1">
      <c r="A10" s="188" t="s">
        <v>10</v>
      </c>
      <c r="B10" s="189">
        <v>353459.37800000003</v>
      </c>
      <c r="C10" s="189">
        <v>407693.06699999998</v>
      </c>
      <c r="D10" s="189">
        <v>2265828.642</v>
      </c>
      <c r="E10" s="189">
        <v>2316048.656</v>
      </c>
      <c r="F10" s="190">
        <v>2.216408296245731</v>
      </c>
    </row>
    <row r="11" spans="1:27" ht="15.6" customHeight="1">
      <c r="A11" s="188" t="s">
        <v>9</v>
      </c>
      <c r="B11" s="189">
        <v>8269791.0120000001</v>
      </c>
      <c r="C11" s="189">
        <v>7977090.4730000002</v>
      </c>
      <c r="D11" s="189">
        <v>53471075.395999998</v>
      </c>
      <c r="E11" s="189">
        <v>50757179.880999997</v>
      </c>
      <c r="F11" s="190">
        <v>-5.0754459208109068</v>
      </c>
    </row>
    <row r="12" spans="1:27" ht="15.6" customHeight="1">
      <c r="A12" s="188" t="s">
        <v>6</v>
      </c>
      <c r="B12" s="189">
        <v>391260.36599999998</v>
      </c>
      <c r="C12" s="189">
        <v>447380.196</v>
      </c>
      <c r="D12" s="189">
        <v>2440875.7779999999</v>
      </c>
      <c r="E12" s="189">
        <v>2573222.0660000001</v>
      </c>
      <c r="F12" s="190">
        <v>5.4220820736908593</v>
      </c>
    </row>
    <row r="13" spans="1:27" ht="15.6" customHeight="1">
      <c r="A13" s="188" t="s">
        <v>175</v>
      </c>
      <c r="B13" s="189">
        <v>1627038.5090000001</v>
      </c>
      <c r="C13" s="189">
        <v>1626388.69</v>
      </c>
      <c r="D13" s="189">
        <v>8511854.2530000005</v>
      </c>
      <c r="E13" s="189">
        <v>8804097.9030000009</v>
      </c>
      <c r="F13" s="190">
        <v>3.4333723453617471</v>
      </c>
    </row>
    <row r="14" spans="1:27" ht="15.6" customHeight="1">
      <c r="A14" s="188" t="s">
        <v>148</v>
      </c>
      <c r="B14" s="189">
        <v>6547414.5710000005</v>
      </c>
      <c r="C14" s="189">
        <v>5911299.284</v>
      </c>
      <c r="D14" s="189">
        <v>35827853.045000002</v>
      </c>
      <c r="E14" s="189">
        <v>34651076.244000003</v>
      </c>
      <c r="F14" s="190">
        <v>-3.2845306123198701</v>
      </c>
    </row>
    <row r="15" spans="1:27" ht="15.6" customHeight="1">
      <c r="A15" s="188" t="s">
        <v>145</v>
      </c>
      <c r="B15" s="189">
        <v>3145068</v>
      </c>
      <c r="C15" s="189">
        <v>2153617</v>
      </c>
      <c r="D15" s="189">
        <v>18092998</v>
      </c>
      <c r="E15" s="189">
        <v>15436228</v>
      </c>
      <c r="F15" s="190">
        <v>-14.683967797929339</v>
      </c>
    </row>
    <row r="16" spans="1:27" ht="15.6" customHeight="1">
      <c r="A16" s="188" t="s">
        <v>144</v>
      </c>
      <c r="B16" s="189">
        <v>2756427.4</v>
      </c>
      <c r="C16" s="189">
        <v>2317360.5630000001</v>
      </c>
      <c r="D16" s="189">
        <v>18539919.103</v>
      </c>
      <c r="E16" s="189">
        <v>16259286.220000001</v>
      </c>
      <c r="F16" s="190">
        <v>-12.301201911021099</v>
      </c>
      <c r="G16" s="1"/>
    </row>
    <row r="17" spans="1:7" ht="15.6" customHeight="1">
      <c r="A17" s="188" t="s">
        <v>150</v>
      </c>
      <c r="B17" s="189">
        <v>1521452.0179999999</v>
      </c>
      <c r="C17" s="189">
        <v>1745197.746</v>
      </c>
      <c r="D17" s="189">
        <v>8683473.9690000005</v>
      </c>
      <c r="E17" s="189">
        <v>9200013.1040000003</v>
      </c>
      <c r="F17" s="190">
        <v>5.9485309317911677</v>
      </c>
      <c r="G17" s="2"/>
    </row>
    <row r="18" spans="1:7" ht="15.6" customHeight="1">
      <c r="A18" s="188" t="s">
        <v>147</v>
      </c>
      <c r="B18" s="189">
        <v>178802.41</v>
      </c>
      <c r="C18" s="189">
        <v>172940.01300000001</v>
      </c>
      <c r="D18" s="189">
        <v>845578.31900000002</v>
      </c>
      <c r="E18" s="189">
        <v>1043967.923</v>
      </c>
      <c r="F18" s="190">
        <v>23.462002222883381</v>
      </c>
    </row>
    <row r="19" spans="1:7" ht="15.6" customHeight="1">
      <c r="A19" s="188" t="s">
        <v>143</v>
      </c>
      <c r="B19" s="189">
        <v>613313.82499999995</v>
      </c>
      <c r="C19" s="189">
        <v>661648.61</v>
      </c>
      <c r="D19" s="189">
        <v>3656026.5150000001</v>
      </c>
      <c r="E19" s="189">
        <v>3437582.7579999999</v>
      </c>
      <c r="F19" s="190">
        <v>-5.9748953160970188</v>
      </c>
    </row>
    <row r="20" spans="1:7" ht="15.6" customHeight="1">
      <c r="A20" s="188" t="s">
        <v>142</v>
      </c>
      <c r="B20" s="189">
        <v>1251025.7009999999</v>
      </c>
      <c r="C20" s="189">
        <v>1463219.3929999999</v>
      </c>
      <c r="D20" s="189">
        <v>7755277.8909999998</v>
      </c>
      <c r="E20" s="189">
        <v>8723091.9210000001</v>
      </c>
      <c r="F20" s="190">
        <v>12.47942425278079</v>
      </c>
    </row>
    <row r="21" spans="1:7" ht="15.6" customHeight="1">
      <c r="A21" s="188" t="s">
        <v>149</v>
      </c>
      <c r="B21" s="189">
        <v>2370887.003</v>
      </c>
      <c r="C21" s="189">
        <v>2356886.1060000001</v>
      </c>
      <c r="D21" s="189">
        <v>15705931.546</v>
      </c>
      <c r="E21" s="189">
        <v>14467290.653000001</v>
      </c>
      <c r="F21" s="190">
        <v>-7.8864528943872614</v>
      </c>
    </row>
    <row r="22" spans="1:7" ht="15.6" customHeight="1">
      <c r="A22" s="188" t="s">
        <v>146</v>
      </c>
      <c r="B22" s="189">
        <v>2872956.594</v>
      </c>
      <c r="C22" s="189">
        <v>3188010.4920000001</v>
      </c>
      <c r="D22" s="189">
        <v>15846166.225</v>
      </c>
      <c r="E22" s="189">
        <v>18093681.592</v>
      </c>
      <c r="F22" s="190">
        <v>14.18333832352563</v>
      </c>
    </row>
    <row r="23" spans="1:7" ht="15.6" customHeight="1">
      <c r="A23" s="188" t="s">
        <v>165</v>
      </c>
      <c r="B23" s="189">
        <v>455973.78500000009</v>
      </c>
      <c r="C23" s="189">
        <v>477161.73</v>
      </c>
      <c r="D23" s="189">
        <v>2254454.1779999998</v>
      </c>
      <c r="E23" s="189">
        <v>2722564.3050000002</v>
      </c>
      <c r="F23" s="190">
        <v>20.763789815203761</v>
      </c>
    </row>
    <row r="24" spans="1:7" ht="15.6" customHeight="1">
      <c r="A24" s="188" t="s">
        <v>141</v>
      </c>
      <c r="B24" s="189">
        <v>173513.859</v>
      </c>
      <c r="C24" s="189">
        <v>186915.96299999999</v>
      </c>
      <c r="D24" s="189">
        <v>1228650.5959999999</v>
      </c>
      <c r="E24" s="189">
        <v>1165019.1370000001</v>
      </c>
      <c r="F24" s="190">
        <v>-5.1789710766558557</v>
      </c>
    </row>
    <row r="25" spans="1:7" ht="15.6" customHeight="1">
      <c r="A25" s="188" t="s">
        <v>140</v>
      </c>
      <c r="B25" s="189">
        <v>39369</v>
      </c>
      <c r="C25" s="189">
        <v>48006</v>
      </c>
      <c r="D25" s="189">
        <v>261137</v>
      </c>
      <c r="E25" s="189">
        <v>268300</v>
      </c>
      <c r="F25" s="190">
        <v>2.7430046297537269</v>
      </c>
    </row>
    <row r="26" spans="1:7" ht="15.6" customHeight="1">
      <c r="A26" s="188" t="s">
        <v>152</v>
      </c>
      <c r="B26" s="189">
        <v>176362.486</v>
      </c>
      <c r="C26" s="189">
        <v>266026.36200000002</v>
      </c>
      <c r="D26" s="189">
        <v>1394235.5530000001</v>
      </c>
      <c r="E26" s="189">
        <v>1492435.561</v>
      </c>
      <c r="F26" s="190">
        <v>7.0432867522780649</v>
      </c>
    </row>
    <row r="27" spans="1:7" ht="15.6" customHeight="1">
      <c r="A27" s="188" t="s">
        <v>173</v>
      </c>
      <c r="B27" s="189">
        <v>293683.51500000001</v>
      </c>
      <c r="C27" s="189">
        <v>310874.174</v>
      </c>
      <c r="D27" s="189">
        <v>1700398.47</v>
      </c>
      <c r="E27" s="189">
        <v>1736672.3859999999</v>
      </c>
      <c r="F27" s="190">
        <v>2.13325974117113</v>
      </c>
    </row>
    <row r="28" spans="1:7" ht="15.6" customHeight="1">
      <c r="A28" s="188" t="s">
        <v>177</v>
      </c>
      <c r="B28" s="189">
        <v>1073133.334</v>
      </c>
      <c r="C28" s="189">
        <v>1101637.939</v>
      </c>
      <c r="D28" s="189">
        <v>7011345.5990000004</v>
      </c>
      <c r="E28" s="189">
        <v>7298933.5080000004</v>
      </c>
      <c r="F28" s="190">
        <v>4.1017505832406442</v>
      </c>
    </row>
    <row r="29" spans="1:7" ht="15.6" customHeight="1">
      <c r="A29" s="188" t="s">
        <v>178</v>
      </c>
      <c r="B29" s="189">
        <v>517465.37400000001</v>
      </c>
      <c r="C29" s="189">
        <v>567581.44500000007</v>
      </c>
      <c r="D29" s="189">
        <v>3574735.639</v>
      </c>
      <c r="E29" s="189">
        <v>3474574.4580000001</v>
      </c>
      <c r="F29" s="190">
        <v>-2.8019185504866901</v>
      </c>
    </row>
    <row r="30" spans="1:7" ht="15.6" customHeight="1">
      <c r="A30" s="188" t="s">
        <v>179</v>
      </c>
      <c r="B30" s="189">
        <v>327947</v>
      </c>
      <c r="C30" s="189">
        <v>279708</v>
      </c>
      <c r="D30" s="189">
        <v>2091674</v>
      </c>
      <c r="E30" s="189">
        <v>2073029</v>
      </c>
      <c r="F30" s="190">
        <v>-0.89139129711418263</v>
      </c>
    </row>
    <row r="31" spans="1:7" ht="15.6" customHeight="1">
      <c r="A31" s="188" t="s">
        <v>180</v>
      </c>
      <c r="B31" s="189">
        <v>2546259.372</v>
      </c>
      <c r="C31" s="189">
        <v>2334898.338</v>
      </c>
      <c r="D31" s="189">
        <v>16033703.369000001</v>
      </c>
      <c r="E31" s="189">
        <v>14340509.504000001</v>
      </c>
      <c r="F31" s="190">
        <v>-10.560216975659319</v>
      </c>
    </row>
    <row r="32" spans="1:7" ht="15.6" customHeight="1">
      <c r="A32" s="188" t="s">
        <v>181</v>
      </c>
      <c r="B32" s="189">
        <v>7183676.523</v>
      </c>
      <c r="C32" s="189">
        <v>7131731.4589999998</v>
      </c>
      <c r="D32" s="189">
        <v>41363159.181999996</v>
      </c>
      <c r="E32" s="189">
        <v>41203680.306999996</v>
      </c>
      <c r="F32" s="190">
        <v>-0.38555777207027109</v>
      </c>
    </row>
    <row r="33" spans="1:6" ht="15.6" customHeight="1">
      <c r="A33" s="188" t="s">
        <v>182</v>
      </c>
      <c r="B33" s="189">
        <v>533845.951</v>
      </c>
      <c r="C33" s="189">
        <v>543913.08700000006</v>
      </c>
      <c r="D33" s="189">
        <v>2703331.858</v>
      </c>
      <c r="E33" s="189">
        <v>2756015.0869999998</v>
      </c>
      <c r="F33" s="190">
        <v>1.9488258107895431</v>
      </c>
    </row>
    <row r="34" spans="1:6" ht="15.6" customHeight="1">
      <c r="A34" s="188" t="s">
        <v>183</v>
      </c>
      <c r="B34" s="189">
        <v>98202</v>
      </c>
      <c r="C34" s="189">
        <v>160656</v>
      </c>
      <c r="D34" s="189">
        <v>711898</v>
      </c>
      <c r="E34" s="189">
        <v>763597</v>
      </c>
      <c r="F34" s="190">
        <v>7.2621358677788086</v>
      </c>
    </row>
    <row r="35" spans="1:6" ht="15.6" customHeight="1">
      <c r="A35" s="179" t="s">
        <v>153</v>
      </c>
      <c r="B35" s="178">
        <f>SUM(B7:B34)</f>
        <v>47357704.737999991</v>
      </c>
      <c r="C35" s="77">
        <f>SUM(C7:C34)</f>
        <v>45304275.361999996</v>
      </c>
      <c r="D35" s="76">
        <f>SUM(D7:D34)</f>
        <v>283846640.27999997</v>
      </c>
      <c r="E35" s="78">
        <f>SUM(E7:E34)</f>
        <v>275810825.79800004</v>
      </c>
      <c r="F35" s="177">
        <f>E35*100/D35-100</f>
        <v>-2.8310409008445703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67" priority="2">
      <formula>MOD(ROW(),2)=0</formula>
    </cfRule>
  </conditionalFormatting>
  <conditionalFormatting sqref="F7:F35">
    <cfRule type="expression" dxfId="6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4A67B9-F503-43FE-A722-F5324F04A656}">
  <sheetPr codeName="Hoja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54</v>
      </c>
      <c r="E1" s="5"/>
      <c r="H1" s="4"/>
      <c r="I1" s="4"/>
      <c r="J1" s="4"/>
      <c r="K1" s="4"/>
      <c r="L1" s="4"/>
      <c r="M1" s="4"/>
    </row>
    <row r="2" spans="1:14" ht="15.6" customHeight="1">
      <c r="A2" s="79" t="s">
        <v>156</v>
      </c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1312502</v>
      </c>
      <c r="C7" s="189">
        <v>913384</v>
      </c>
      <c r="D7" s="189">
        <v>7579731</v>
      </c>
      <c r="E7" s="189">
        <v>6396556</v>
      </c>
      <c r="F7" s="190">
        <v>-15.609722825255931</v>
      </c>
      <c r="G7" s="13"/>
    </row>
    <row r="8" spans="1:14" ht="15.6" customHeight="1">
      <c r="A8" s="188" t="s">
        <v>11</v>
      </c>
      <c r="B8" s="189">
        <v>261740</v>
      </c>
      <c r="C8" s="189">
        <v>159820</v>
      </c>
      <c r="D8" s="189">
        <v>1586467</v>
      </c>
      <c r="E8" s="189">
        <v>1334252</v>
      </c>
      <c r="F8" s="190">
        <v>-15.89790395892255</v>
      </c>
      <c r="G8" s="6"/>
    </row>
    <row r="9" spans="1:14" ht="15.6" customHeight="1">
      <c r="A9" s="188" t="s">
        <v>8</v>
      </c>
      <c r="B9" s="189">
        <v>442106</v>
      </c>
      <c r="C9" s="189">
        <v>366437</v>
      </c>
      <c r="D9" s="189">
        <v>2620064</v>
      </c>
      <c r="E9" s="189">
        <v>2930618</v>
      </c>
      <c r="F9" s="190">
        <v>11.852916569976911</v>
      </c>
      <c r="G9" s="6"/>
    </row>
    <row r="10" spans="1:14" ht="15.6" customHeight="1">
      <c r="A10" s="188" t="s">
        <v>10</v>
      </c>
      <c r="B10" s="189">
        <v>347679</v>
      </c>
      <c r="C10" s="189">
        <v>401666</v>
      </c>
      <c r="D10" s="189">
        <v>2238205</v>
      </c>
      <c r="E10" s="189">
        <v>2270716</v>
      </c>
      <c r="F10" s="190">
        <v>1.4525479122779219</v>
      </c>
    </row>
    <row r="11" spans="1:14" ht="15.6" customHeight="1">
      <c r="A11" s="188" t="s">
        <v>9</v>
      </c>
      <c r="B11" s="189">
        <v>7665033</v>
      </c>
      <c r="C11" s="189">
        <v>7516563</v>
      </c>
      <c r="D11" s="189">
        <v>49834034</v>
      </c>
      <c r="E11" s="189">
        <v>47727586</v>
      </c>
      <c r="F11" s="190">
        <v>-4.2269265217421426</v>
      </c>
    </row>
    <row r="12" spans="1:14" ht="15.6" customHeight="1">
      <c r="A12" s="188" t="s">
        <v>6</v>
      </c>
      <c r="B12" s="189">
        <v>381937</v>
      </c>
      <c r="C12" s="189">
        <v>436518</v>
      </c>
      <c r="D12" s="189">
        <v>2381653</v>
      </c>
      <c r="E12" s="189">
        <v>2511293</v>
      </c>
      <c r="F12" s="190">
        <v>5.4432782609389392</v>
      </c>
    </row>
    <row r="13" spans="1:14" ht="15.6" customHeight="1">
      <c r="A13" s="188" t="s">
        <v>175</v>
      </c>
      <c r="B13" s="189">
        <v>1605392</v>
      </c>
      <c r="C13" s="189">
        <v>1610430</v>
      </c>
      <c r="D13" s="189">
        <v>8437996</v>
      </c>
      <c r="E13" s="189">
        <v>8741995</v>
      </c>
      <c r="F13" s="190">
        <v>3.602739323412806</v>
      </c>
    </row>
    <row r="14" spans="1:14" ht="15.6" customHeight="1">
      <c r="A14" s="188" t="s">
        <v>148</v>
      </c>
      <c r="B14" s="189">
        <v>6372123</v>
      </c>
      <c r="C14" s="189">
        <v>5748509</v>
      </c>
      <c r="D14" s="189">
        <v>34983752</v>
      </c>
      <c r="E14" s="189">
        <v>33808116</v>
      </c>
      <c r="F14" s="190">
        <v>-3.3605200494217939</v>
      </c>
    </row>
    <row r="15" spans="1:14" ht="15.6" customHeight="1">
      <c r="A15" s="188" t="s">
        <v>145</v>
      </c>
      <c r="B15" s="189">
        <v>3132011</v>
      </c>
      <c r="C15" s="189">
        <v>2151455</v>
      </c>
      <c r="D15" s="189">
        <v>18021418</v>
      </c>
      <c r="E15" s="189">
        <v>15424000</v>
      </c>
      <c r="F15" s="190">
        <v>-14.412950190711969</v>
      </c>
    </row>
    <row r="16" spans="1:14" ht="15.6" customHeight="1">
      <c r="A16" s="188" t="s">
        <v>144</v>
      </c>
      <c r="B16" s="189">
        <v>2740131</v>
      </c>
      <c r="C16" s="189">
        <v>2290384</v>
      </c>
      <c r="D16" s="189">
        <v>18444708</v>
      </c>
      <c r="E16" s="189">
        <v>16135830</v>
      </c>
      <c r="F16" s="190">
        <v>-12.517834383715909</v>
      </c>
      <c r="G16" s="1"/>
    </row>
    <row r="17" spans="1:7" ht="15.6" customHeight="1">
      <c r="A17" s="188" t="s">
        <v>150</v>
      </c>
      <c r="B17" s="189">
        <v>1518344</v>
      </c>
      <c r="C17" s="189">
        <v>1741660</v>
      </c>
      <c r="D17" s="189">
        <v>8667272</v>
      </c>
      <c r="E17" s="189">
        <v>9187964</v>
      </c>
      <c r="F17" s="190">
        <v>6.0075650100746856</v>
      </c>
      <c r="G17" s="2"/>
    </row>
    <row r="18" spans="1:7" ht="15.6" customHeight="1">
      <c r="A18" s="188" t="s">
        <v>147</v>
      </c>
      <c r="B18" s="189">
        <v>121002</v>
      </c>
      <c r="C18" s="189">
        <v>112519</v>
      </c>
      <c r="D18" s="189">
        <v>588056</v>
      </c>
      <c r="E18" s="189">
        <v>669928</v>
      </c>
      <c r="F18" s="190">
        <v>13.922483572993039</v>
      </c>
    </row>
    <row r="19" spans="1:7" ht="15.6" customHeight="1">
      <c r="A19" s="188" t="s">
        <v>143</v>
      </c>
      <c r="B19" s="189">
        <v>612061</v>
      </c>
      <c r="C19" s="189">
        <v>660210</v>
      </c>
      <c r="D19" s="189">
        <v>3649181</v>
      </c>
      <c r="E19" s="189">
        <v>3425314</v>
      </c>
      <c r="F19" s="190">
        <v>-6.1347189958514008</v>
      </c>
    </row>
    <row r="20" spans="1:7" ht="15.6" customHeight="1">
      <c r="A20" s="188" t="s">
        <v>142</v>
      </c>
      <c r="B20" s="189">
        <v>1248304</v>
      </c>
      <c r="C20" s="189">
        <v>1461072</v>
      </c>
      <c r="D20" s="189">
        <v>7735503</v>
      </c>
      <c r="E20" s="189">
        <v>8713429</v>
      </c>
      <c r="F20" s="190">
        <v>12.64204797024834</v>
      </c>
    </row>
    <row r="21" spans="1:7" ht="15.6" customHeight="1">
      <c r="A21" s="188" t="s">
        <v>149</v>
      </c>
      <c r="B21" s="189">
        <v>2355359</v>
      </c>
      <c r="C21" s="189">
        <v>2318840</v>
      </c>
      <c r="D21" s="189">
        <v>15602599</v>
      </c>
      <c r="E21" s="189">
        <v>14313226</v>
      </c>
      <c r="F21" s="190">
        <v>-8.2638347624008048</v>
      </c>
    </row>
    <row r="22" spans="1:7" ht="15.6" customHeight="1">
      <c r="A22" s="188" t="s">
        <v>146</v>
      </c>
      <c r="B22" s="189">
        <v>2640352</v>
      </c>
      <c r="C22" s="189">
        <v>2954355</v>
      </c>
      <c r="D22" s="189">
        <v>14339996</v>
      </c>
      <c r="E22" s="189">
        <v>16574623</v>
      </c>
      <c r="F22" s="190">
        <v>15.5831772895892</v>
      </c>
    </row>
    <row r="23" spans="1:7" ht="15.6" customHeight="1">
      <c r="A23" s="188" t="s">
        <v>165</v>
      </c>
      <c r="B23" s="189">
        <v>449702</v>
      </c>
      <c r="C23" s="189">
        <v>471887</v>
      </c>
      <c r="D23" s="189">
        <v>2217330</v>
      </c>
      <c r="E23" s="189">
        <v>2689498</v>
      </c>
      <c r="F23" s="190">
        <v>21.2944397090194</v>
      </c>
    </row>
    <row r="24" spans="1:7" ht="15.6" customHeight="1">
      <c r="A24" s="188" t="s">
        <v>141</v>
      </c>
      <c r="B24" s="189">
        <v>170969</v>
      </c>
      <c r="C24" s="189">
        <v>184402</v>
      </c>
      <c r="D24" s="189">
        <v>1214636</v>
      </c>
      <c r="E24" s="189">
        <v>1150560</v>
      </c>
      <c r="F24" s="190">
        <v>-5.2753252826361177</v>
      </c>
    </row>
    <row r="25" spans="1:7" ht="15.6" customHeight="1">
      <c r="A25" s="188" t="s">
        <v>140</v>
      </c>
      <c r="B25" s="189">
        <v>37885</v>
      </c>
      <c r="C25" s="189">
        <v>48004</v>
      </c>
      <c r="D25" s="189">
        <v>257864</v>
      </c>
      <c r="E25" s="189">
        <v>267530</v>
      </c>
      <c r="F25" s="190">
        <v>3.748487574845655</v>
      </c>
    </row>
    <row r="26" spans="1:7" ht="15.6" customHeight="1">
      <c r="A26" s="188" t="s">
        <v>152</v>
      </c>
      <c r="B26" s="189">
        <v>174091</v>
      </c>
      <c r="C26" s="189">
        <v>263840</v>
      </c>
      <c r="D26" s="189">
        <v>1381975</v>
      </c>
      <c r="E26" s="189">
        <v>1480545</v>
      </c>
      <c r="F26" s="190">
        <v>7.1325458130574058</v>
      </c>
    </row>
    <row r="27" spans="1:7" ht="15.6" customHeight="1">
      <c r="A27" s="188" t="s">
        <v>173</v>
      </c>
      <c r="B27" s="189">
        <v>290783</v>
      </c>
      <c r="C27" s="189">
        <v>307694</v>
      </c>
      <c r="D27" s="189">
        <v>1677055</v>
      </c>
      <c r="E27" s="189">
        <v>1709431</v>
      </c>
      <c r="F27" s="190">
        <v>1.930527025052839</v>
      </c>
    </row>
    <row r="28" spans="1:7" ht="15.6" customHeight="1">
      <c r="A28" s="188" t="s">
        <v>177</v>
      </c>
      <c r="B28" s="189">
        <v>1016084</v>
      </c>
      <c r="C28" s="189">
        <v>1048352</v>
      </c>
      <c r="D28" s="189">
        <v>6546616</v>
      </c>
      <c r="E28" s="189">
        <v>6889973</v>
      </c>
      <c r="F28" s="190">
        <v>5.2448012835944553</v>
      </c>
    </row>
    <row r="29" spans="1:7" ht="15.6" customHeight="1">
      <c r="A29" s="188" t="s">
        <v>178</v>
      </c>
      <c r="B29" s="189">
        <v>512253</v>
      </c>
      <c r="C29" s="189">
        <v>562986</v>
      </c>
      <c r="D29" s="189">
        <v>3544221</v>
      </c>
      <c r="E29" s="189">
        <v>3446130</v>
      </c>
      <c r="F29" s="190">
        <v>-2.7676321538640001</v>
      </c>
    </row>
    <row r="30" spans="1:7" ht="15.6" customHeight="1">
      <c r="A30" s="188" t="s">
        <v>179</v>
      </c>
      <c r="B30" s="189">
        <v>324634</v>
      </c>
      <c r="C30" s="189">
        <v>276245</v>
      </c>
      <c r="D30" s="189">
        <v>2075063</v>
      </c>
      <c r="E30" s="189">
        <v>2053550</v>
      </c>
      <c r="F30" s="190">
        <v>-1.0367396074239681</v>
      </c>
    </row>
    <row r="31" spans="1:7" ht="15.6" customHeight="1">
      <c r="A31" s="188" t="s">
        <v>180</v>
      </c>
      <c r="B31" s="189">
        <v>2535988</v>
      </c>
      <c r="C31" s="189">
        <v>2305376</v>
      </c>
      <c r="D31" s="189">
        <v>15924289</v>
      </c>
      <c r="E31" s="189">
        <v>14198753</v>
      </c>
      <c r="F31" s="190">
        <v>-10.835874681751889</v>
      </c>
    </row>
    <row r="32" spans="1:7" ht="15.6" customHeight="1">
      <c r="A32" s="188" t="s">
        <v>181</v>
      </c>
      <c r="B32" s="189">
        <v>7134907</v>
      </c>
      <c r="C32" s="189">
        <v>7066061</v>
      </c>
      <c r="D32" s="189">
        <v>41057147</v>
      </c>
      <c r="E32" s="189">
        <v>40908386</v>
      </c>
      <c r="F32" s="190">
        <v>-0.36232668577775939</v>
      </c>
    </row>
    <row r="33" spans="1:6" ht="15.6" customHeight="1">
      <c r="A33" s="188" t="s">
        <v>182</v>
      </c>
      <c r="B33" s="189">
        <v>515069</v>
      </c>
      <c r="C33" s="189">
        <v>526458</v>
      </c>
      <c r="D33" s="189">
        <v>2622442</v>
      </c>
      <c r="E33" s="189">
        <v>2677175</v>
      </c>
      <c r="F33" s="190">
        <v>2.0871004964075439</v>
      </c>
    </row>
    <row r="34" spans="1:6" ht="15.6" customHeight="1">
      <c r="A34" s="188" t="s">
        <v>183</v>
      </c>
      <c r="B34" s="189">
        <v>97441</v>
      </c>
      <c r="C34" s="189">
        <v>159906</v>
      </c>
      <c r="D34" s="189">
        <v>706959</v>
      </c>
      <c r="E34" s="189">
        <v>760229</v>
      </c>
      <c r="F34" s="190">
        <v>7.5350904366448361</v>
      </c>
    </row>
    <row r="35" spans="1:6" ht="15.6" customHeight="1">
      <c r="A35" s="156" t="s">
        <v>153</v>
      </c>
      <c r="B35" s="178">
        <f>SUM(B7:B34)</f>
        <v>46015882</v>
      </c>
      <c r="C35" s="178">
        <f>SUM(C7:C34)</f>
        <v>44065033</v>
      </c>
      <c r="D35" s="76">
        <f>SUM(D7:D34)</f>
        <v>275936232</v>
      </c>
      <c r="E35" s="78">
        <f>SUM(E7:E34)</f>
        <v>268397206</v>
      </c>
      <c r="F35" s="140">
        <f>E35*100/D35-100</f>
        <v>-2.7321624077261504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5" priority="2">
      <formula>MOD(ROW(),2)=0</formula>
    </cfRule>
  </conditionalFormatting>
  <conditionalFormatting sqref="F7:F35">
    <cfRule type="expression" dxfId="6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5795D1-E3D1-4590-B86A-0D10419CE7BA}">
  <sheetPr codeName="Hoja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1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1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827486</v>
      </c>
      <c r="C7" s="189">
        <v>688559</v>
      </c>
      <c r="D7" s="189">
        <v>5095787</v>
      </c>
      <c r="E7" s="189">
        <v>4472129</v>
      </c>
      <c r="F7" s="190">
        <v>-12.23869836003742</v>
      </c>
      <c r="G7" s="37"/>
    </row>
    <row r="8" spans="1:14" ht="15.6" customHeight="1">
      <c r="A8" s="188" t="s">
        <v>11</v>
      </c>
      <c r="B8" s="189">
        <v>6517</v>
      </c>
      <c r="C8" s="189">
        <v>6400</v>
      </c>
      <c r="D8" s="189">
        <v>32660</v>
      </c>
      <c r="E8" s="189">
        <v>27440</v>
      </c>
      <c r="F8" s="190">
        <v>-15.98285364360073</v>
      </c>
      <c r="G8" s="6"/>
    </row>
    <row r="9" spans="1:14" ht="15.6" customHeight="1">
      <c r="A9" s="188" t="s">
        <v>8</v>
      </c>
      <c r="B9" s="189">
        <v>12950</v>
      </c>
      <c r="C9" s="189">
        <v>16003</v>
      </c>
      <c r="D9" s="189">
        <v>88583</v>
      </c>
      <c r="E9" s="189">
        <v>47666</v>
      </c>
      <c r="F9" s="190">
        <v>-46.190578327670103</v>
      </c>
      <c r="G9" s="6"/>
    </row>
    <row r="10" spans="1:14" ht="15.6" customHeight="1">
      <c r="A10" s="188" t="s">
        <v>10</v>
      </c>
      <c r="B10" s="189">
        <v>22801</v>
      </c>
      <c r="C10" s="189">
        <v>46094</v>
      </c>
      <c r="D10" s="189">
        <v>297990</v>
      </c>
      <c r="E10" s="189">
        <v>308734</v>
      </c>
      <c r="F10" s="190">
        <v>3.6054901171180238</v>
      </c>
    </row>
    <row r="11" spans="1:14" ht="15.6" customHeight="1">
      <c r="A11" s="188" t="s">
        <v>9</v>
      </c>
      <c r="B11" s="189">
        <v>2194068</v>
      </c>
      <c r="C11" s="189">
        <v>2050536</v>
      </c>
      <c r="D11" s="189">
        <v>14628047</v>
      </c>
      <c r="E11" s="189">
        <v>13954502</v>
      </c>
      <c r="F11" s="190">
        <v>-4.6044765921246977</v>
      </c>
    </row>
    <row r="12" spans="1:14" ht="15.6" customHeight="1">
      <c r="A12" s="188" t="s">
        <v>6</v>
      </c>
      <c r="B12" s="189">
        <v>40714</v>
      </c>
      <c r="C12" s="189">
        <v>81319</v>
      </c>
      <c r="D12" s="189">
        <v>326779</v>
      </c>
      <c r="E12" s="189">
        <v>447765</v>
      </c>
      <c r="F12" s="190">
        <v>37.023798958929433</v>
      </c>
    </row>
    <row r="13" spans="1:14" ht="15.6" customHeight="1">
      <c r="A13" s="188" t="s">
        <v>175</v>
      </c>
      <c r="B13" s="189">
        <v>189905</v>
      </c>
      <c r="C13" s="189">
        <v>161657</v>
      </c>
      <c r="D13" s="189">
        <v>766395</v>
      </c>
      <c r="E13" s="189">
        <v>741343</v>
      </c>
      <c r="F13" s="190">
        <v>-3.2688104697969038</v>
      </c>
    </row>
    <row r="14" spans="1:14" ht="15.6" customHeight="1">
      <c r="A14" s="188" t="s">
        <v>148</v>
      </c>
      <c r="B14" s="189">
        <v>1340964</v>
      </c>
      <c r="C14" s="189">
        <v>1514888</v>
      </c>
      <c r="D14" s="189">
        <v>6751792</v>
      </c>
      <c r="E14" s="189">
        <v>8192006</v>
      </c>
      <c r="F14" s="190">
        <v>21.33084076049737</v>
      </c>
    </row>
    <row r="15" spans="1:14" ht="15.6" customHeight="1">
      <c r="A15" s="188" t="s">
        <v>145</v>
      </c>
      <c r="B15" s="189">
        <v>2058709</v>
      </c>
      <c r="C15" s="189">
        <v>990159</v>
      </c>
      <c r="D15" s="189">
        <v>11743120</v>
      </c>
      <c r="E15" s="189">
        <v>9007424</v>
      </c>
      <c r="F15" s="190">
        <v>-23.296159793990011</v>
      </c>
    </row>
    <row r="16" spans="1:14" ht="15.6" customHeight="1">
      <c r="A16" s="188" t="s">
        <v>144</v>
      </c>
      <c r="B16" s="189">
        <v>2049330</v>
      </c>
      <c r="C16" s="189">
        <v>1872266</v>
      </c>
      <c r="D16" s="189">
        <v>13477953</v>
      </c>
      <c r="E16" s="189">
        <v>12503217</v>
      </c>
      <c r="F16" s="190">
        <v>-7.2320774527111107</v>
      </c>
      <c r="G16" s="1"/>
    </row>
    <row r="17" spans="1:7" ht="15.6" customHeight="1">
      <c r="A17" s="188" t="s">
        <v>150</v>
      </c>
      <c r="B17" s="189">
        <v>680638</v>
      </c>
      <c r="C17" s="189">
        <v>796377</v>
      </c>
      <c r="D17" s="189">
        <v>4384640</v>
      </c>
      <c r="E17" s="189">
        <v>4665476</v>
      </c>
      <c r="F17" s="190">
        <v>6.4049956210772194</v>
      </c>
      <c r="G17" s="2"/>
    </row>
    <row r="18" spans="1:7" ht="15.6" customHeight="1">
      <c r="A18" s="188" t="s">
        <v>147</v>
      </c>
      <c r="B18" s="189">
        <v>75437</v>
      </c>
      <c r="C18" s="189">
        <v>62911</v>
      </c>
      <c r="D18" s="189">
        <v>298404</v>
      </c>
      <c r="E18" s="189">
        <v>374879</v>
      </c>
      <c r="F18" s="190">
        <v>25.628007667457538</v>
      </c>
    </row>
    <row r="19" spans="1:7" ht="15.6" customHeight="1">
      <c r="A19" s="188" t="s">
        <v>143</v>
      </c>
      <c r="B19" s="189">
        <v>276603</v>
      </c>
      <c r="C19" s="189">
        <v>239026</v>
      </c>
      <c r="D19" s="189">
        <v>1285927</v>
      </c>
      <c r="E19" s="189">
        <v>1239983</v>
      </c>
      <c r="F19" s="190">
        <v>-3.572831117162949</v>
      </c>
    </row>
    <row r="20" spans="1:7" ht="15.6" customHeight="1">
      <c r="A20" s="188" t="s">
        <v>142</v>
      </c>
      <c r="B20" s="189">
        <v>156690</v>
      </c>
      <c r="C20" s="189">
        <v>137442</v>
      </c>
      <c r="D20" s="189">
        <v>850824</v>
      </c>
      <c r="E20" s="189">
        <v>781268</v>
      </c>
      <c r="F20" s="190">
        <v>-8.175133752691508</v>
      </c>
    </row>
    <row r="21" spans="1:7" ht="15.6" customHeight="1">
      <c r="A21" s="188" t="s">
        <v>149</v>
      </c>
      <c r="B21" s="189">
        <v>1744724</v>
      </c>
      <c r="C21" s="189">
        <v>1566904</v>
      </c>
      <c r="D21" s="189">
        <v>12106940</v>
      </c>
      <c r="E21" s="189">
        <v>10610606</v>
      </c>
      <c r="F21" s="190">
        <v>-12.359307967165931</v>
      </c>
    </row>
    <row r="22" spans="1:7" ht="15.6" customHeight="1">
      <c r="A22" s="188" t="s">
        <v>146</v>
      </c>
      <c r="B22" s="189">
        <v>863182</v>
      </c>
      <c r="C22" s="189">
        <v>830492</v>
      </c>
      <c r="D22" s="189">
        <v>4191871</v>
      </c>
      <c r="E22" s="189">
        <v>5352350</v>
      </c>
      <c r="F22" s="190">
        <v>27.684034169944638</v>
      </c>
    </row>
    <row r="23" spans="1:7" ht="15.6" customHeight="1">
      <c r="A23" s="188" t="s">
        <v>165</v>
      </c>
      <c r="B23" s="189">
        <v>19093</v>
      </c>
      <c r="C23" s="189">
        <v>1450</v>
      </c>
      <c r="D23" s="189">
        <v>70349</v>
      </c>
      <c r="E23" s="189">
        <v>41814</v>
      </c>
      <c r="F23" s="190">
        <v>-40.562054897724202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6046</v>
      </c>
      <c r="C25" s="189">
        <v>5171</v>
      </c>
      <c r="D25" s="189">
        <v>31256</v>
      </c>
      <c r="E25" s="189">
        <v>30482</v>
      </c>
      <c r="F25" s="190">
        <v>-2.476324545687234</v>
      </c>
    </row>
    <row r="26" spans="1:7" ht="15.6" customHeight="1">
      <c r="A26" s="188" t="s">
        <v>152</v>
      </c>
      <c r="B26" s="189">
        <v>113509</v>
      </c>
      <c r="C26" s="189">
        <v>114596</v>
      </c>
      <c r="D26" s="189">
        <v>677032</v>
      </c>
      <c r="E26" s="189">
        <v>694474</v>
      </c>
      <c r="F26" s="190">
        <v>2.5762445497406361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296142</v>
      </c>
      <c r="C28" s="189">
        <v>237791</v>
      </c>
      <c r="D28" s="189">
        <v>2015199</v>
      </c>
      <c r="E28" s="189">
        <v>1710384</v>
      </c>
      <c r="F28" s="190">
        <v>-15.12580147171569</v>
      </c>
    </row>
    <row r="29" spans="1:7" ht="15.6" customHeight="1">
      <c r="A29" s="188" t="s">
        <v>178</v>
      </c>
      <c r="B29" s="189">
        <v>13001</v>
      </c>
      <c r="C29" s="189">
        <v>24483</v>
      </c>
      <c r="D29" s="189">
        <v>84542</v>
      </c>
      <c r="E29" s="189">
        <v>104328</v>
      </c>
      <c r="F29" s="190">
        <v>23.403751981263749</v>
      </c>
    </row>
    <row r="30" spans="1:7" ht="15.6" customHeight="1">
      <c r="A30" s="188" t="s">
        <v>179</v>
      </c>
      <c r="B30" s="189">
        <v>45922</v>
      </c>
      <c r="C30" s="189">
        <v>29548</v>
      </c>
      <c r="D30" s="189">
        <v>311940</v>
      </c>
      <c r="E30" s="189">
        <v>223158</v>
      </c>
      <c r="F30" s="190">
        <v>-28.461242546643589</v>
      </c>
    </row>
    <row r="31" spans="1:7" ht="15.6" customHeight="1">
      <c r="A31" s="188" t="s">
        <v>180</v>
      </c>
      <c r="B31" s="189">
        <v>1670858</v>
      </c>
      <c r="C31" s="189">
        <v>1466349</v>
      </c>
      <c r="D31" s="189">
        <v>10438895</v>
      </c>
      <c r="E31" s="189">
        <v>9173729</v>
      </c>
      <c r="F31" s="190">
        <v>-12.119731063489001</v>
      </c>
    </row>
    <row r="32" spans="1:7" ht="15.6" customHeight="1">
      <c r="A32" s="188" t="s">
        <v>181</v>
      </c>
      <c r="B32" s="189">
        <v>262344</v>
      </c>
      <c r="C32" s="189">
        <v>355333</v>
      </c>
      <c r="D32" s="189">
        <v>1710249</v>
      </c>
      <c r="E32" s="189">
        <v>2031208</v>
      </c>
      <c r="F32" s="190">
        <v>18.766799454348462</v>
      </c>
    </row>
    <row r="33" spans="1:6" ht="15.6" customHeight="1">
      <c r="A33" s="188" t="s">
        <v>182</v>
      </c>
      <c r="B33" s="189">
        <v>0</v>
      </c>
      <c r="C33" s="189">
        <v>4197</v>
      </c>
      <c r="D33" s="189">
        <v>15000</v>
      </c>
      <c r="E33" s="189">
        <v>10655</v>
      </c>
      <c r="F33" s="190">
        <v>-28.966666666666669</v>
      </c>
    </row>
    <row r="34" spans="1:6" ht="15.6" customHeight="1">
      <c r="A34" s="188" t="s">
        <v>183</v>
      </c>
      <c r="B34" s="189">
        <v>10848</v>
      </c>
      <c r="C34" s="189">
        <v>42285</v>
      </c>
      <c r="D34" s="189">
        <v>138468</v>
      </c>
      <c r="E34" s="189">
        <v>181923</v>
      </c>
      <c r="F34" s="190">
        <v>31.382702140566781</v>
      </c>
    </row>
    <row r="35" spans="1:6" ht="15.6" customHeight="1">
      <c r="A35" s="156" t="s">
        <v>153</v>
      </c>
      <c r="B35" s="76">
        <f>SUM(B7:B34)</f>
        <v>14978481</v>
      </c>
      <c r="C35" s="77">
        <f>SUM(C7:C34)</f>
        <v>13342236</v>
      </c>
      <c r="D35" s="76">
        <f>SUM(D7:D34)</f>
        <v>91820642</v>
      </c>
      <c r="E35" s="78">
        <f>SUM(E7:E34)</f>
        <v>86928943</v>
      </c>
      <c r="F35" s="140">
        <f>E35*100/D35-100</f>
        <v>-5.3274502262791827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3" priority="2">
      <formula>MOD(ROW(),2)=0</formula>
    </cfRule>
  </conditionalFormatting>
  <conditionalFormatting sqref="F7:F35">
    <cfRule type="expression" dxfId="6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E527D0-3C9F-42F2-9D30-747FB3B1BDAC}">
  <sheetPr codeName="Hoja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453816</v>
      </c>
      <c r="C7" s="189">
        <v>185671</v>
      </c>
      <c r="D7" s="189">
        <v>2227638</v>
      </c>
      <c r="E7" s="189">
        <v>1732724</v>
      </c>
      <c r="F7" s="190">
        <v>-22.216984985890889</v>
      </c>
      <c r="G7" s="37"/>
    </row>
    <row r="8" spans="1:14" ht="15.6" customHeight="1">
      <c r="A8" s="188" t="s">
        <v>11</v>
      </c>
      <c r="B8" s="189">
        <v>157593</v>
      </c>
      <c r="C8" s="189">
        <v>49286</v>
      </c>
      <c r="D8" s="189">
        <v>977686</v>
      </c>
      <c r="E8" s="189">
        <v>623698</v>
      </c>
      <c r="F8" s="190">
        <v>-36.206716675906172</v>
      </c>
      <c r="G8" s="6"/>
    </row>
    <row r="9" spans="1:14" ht="15.6" customHeight="1">
      <c r="A9" s="188" t="s">
        <v>8</v>
      </c>
      <c r="B9" s="189">
        <v>295868</v>
      </c>
      <c r="C9" s="189">
        <v>186770</v>
      </c>
      <c r="D9" s="189">
        <v>1806149</v>
      </c>
      <c r="E9" s="189">
        <v>1993630</v>
      </c>
      <c r="F9" s="190">
        <v>10.380151360712761</v>
      </c>
      <c r="G9" s="6"/>
    </row>
    <row r="10" spans="1:14" ht="15.6" customHeight="1">
      <c r="A10" s="188" t="s">
        <v>10</v>
      </c>
      <c r="B10" s="189">
        <v>221866</v>
      </c>
      <c r="C10" s="189">
        <v>221454</v>
      </c>
      <c r="D10" s="189">
        <v>1312350</v>
      </c>
      <c r="E10" s="189">
        <v>1287458</v>
      </c>
      <c r="F10" s="190">
        <v>-1.896750104773872</v>
      </c>
    </row>
    <row r="11" spans="1:14" ht="15.6" customHeight="1">
      <c r="A11" s="188" t="s">
        <v>9</v>
      </c>
      <c r="B11" s="189">
        <v>6777</v>
      </c>
      <c r="C11" s="189">
        <v>14784</v>
      </c>
      <c r="D11" s="189">
        <v>76935</v>
      </c>
      <c r="E11" s="189">
        <v>169725</v>
      </c>
      <c r="F11" s="190">
        <v>120.6083057126145</v>
      </c>
    </row>
    <row r="12" spans="1:14" ht="15.6" customHeight="1">
      <c r="A12" s="188" t="s">
        <v>6</v>
      </c>
      <c r="B12" s="189">
        <v>153153</v>
      </c>
      <c r="C12" s="189">
        <v>165235</v>
      </c>
      <c r="D12" s="189">
        <v>915280</v>
      </c>
      <c r="E12" s="189">
        <v>833253</v>
      </c>
      <c r="F12" s="190">
        <v>-8.9619569967660198</v>
      </c>
    </row>
    <row r="13" spans="1:14" ht="15.6" customHeight="1">
      <c r="A13" s="188" t="s">
        <v>175</v>
      </c>
      <c r="B13" s="189">
        <v>30374</v>
      </c>
      <c r="C13" s="189">
        <v>33598</v>
      </c>
      <c r="D13" s="189">
        <v>185143</v>
      </c>
      <c r="E13" s="189">
        <v>178728</v>
      </c>
      <c r="F13" s="190">
        <v>-3.464889301782947</v>
      </c>
    </row>
    <row r="14" spans="1:14" ht="15.6" customHeight="1">
      <c r="A14" s="188" t="s">
        <v>148</v>
      </c>
      <c r="B14" s="189">
        <v>493138</v>
      </c>
      <c r="C14" s="189">
        <v>329123</v>
      </c>
      <c r="D14" s="189">
        <v>2335109</v>
      </c>
      <c r="E14" s="189">
        <v>1824869</v>
      </c>
      <c r="F14" s="190">
        <v>-21.850800112542931</v>
      </c>
    </row>
    <row r="15" spans="1:14" ht="15.6" customHeight="1">
      <c r="A15" s="188" t="s">
        <v>145</v>
      </c>
      <c r="B15" s="189">
        <v>282650</v>
      </c>
      <c r="C15" s="189">
        <v>356533</v>
      </c>
      <c r="D15" s="189">
        <v>2004478</v>
      </c>
      <c r="E15" s="189">
        <v>2219333</v>
      </c>
      <c r="F15" s="190">
        <v>10.718750717144321</v>
      </c>
    </row>
    <row r="16" spans="1:14" ht="15.6" customHeight="1">
      <c r="A16" s="188" t="s">
        <v>144</v>
      </c>
      <c r="B16" s="189">
        <v>627556</v>
      </c>
      <c r="C16" s="189">
        <v>360613</v>
      </c>
      <c r="D16" s="189">
        <v>4426962</v>
      </c>
      <c r="E16" s="189">
        <v>3179611</v>
      </c>
      <c r="F16" s="190">
        <v>-28.176230109948989</v>
      </c>
      <c r="G16" s="1"/>
    </row>
    <row r="17" spans="1:7" ht="15.6" customHeight="1">
      <c r="A17" s="188" t="s">
        <v>150</v>
      </c>
      <c r="B17" s="189">
        <v>729164</v>
      </c>
      <c r="C17" s="189">
        <v>834717</v>
      </c>
      <c r="D17" s="189">
        <v>3731941</v>
      </c>
      <c r="E17" s="189">
        <v>3891611</v>
      </c>
      <c r="F17" s="190">
        <v>4.2784706403450627</v>
      </c>
      <c r="G17" s="2"/>
    </row>
    <row r="18" spans="1:7" ht="15.6" customHeight="1">
      <c r="A18" s="188" t="s">
        <v>147</v>
      </c>
      <c r="B18" s="189">
        <v>0</v>
      </c>
      <c r="C18" s="189">
        <v>1300</v>
      </c>
      <c r="D18" s="189">
        <v>2726</v>
      </c>
      <c r="E18" s="189">
        <v>4000</v>
      </c>
      <c r="F18" s="190">
        <v>46.735143066764493</v>
      </c>
    </row>
    <row r="19" spans="1:7" ht="15.6" customHeight="1">
      <c r="A19" s="188" t="s">
        <v>143</v>
      </c>
      <c r="B19" s="189">
        <v>276429</v>
      </c>
      <c r="C19" s="189">
        <v>292452</v>
      </c>
      <c r="D19" s="189">
        <v>2012143</v>
      </c>
      <c r="E19" s="189">
        <v>1645220</v>
      </c>
      <c r="F19" s="190">
        <v>-18.235433565109432</v>
      </c>
    </row>
    <row r="20" spans="1:7" ht="15.6" customHeight="1">
      <c r="A20" s="188" t="s">
        <v>142</v>
      </c>
      <c r="B20" s="189">
        <v>944083</v>
      </c>
      <c r="C20" s="189">
        <v>1179962</v>
      </c>
      <c r="D20" s="189">
        <v>5886192</v>
      </c>
      <c r="E20" s="189">
        <v>7086907</v>
      </c>
      <c r="F20" s="190">
        <v>20.3988418998225</v>
      </c>
    </row>
    <row r="21" spans="1:7" ht="15.6" customHeight="1">
      <c r="A21" s="188" t="s">
        <v>149</v>
      </c>
      <c r="B21" s="189">
        <v>443464</v>
      </c>
      <c r="C21" s="189">
        <v>587314</v>
      </c>
      <c r="D21" s="189">
        <v>2557997</v>
      </c>
      <c r="E21" s="189">
        <v>2756423</v>
      </c>
      <c r="F21" s="190">
        <v>7.7570849379416842</v>
      </c>
    </row>
    <row r="22" spans="1:7" ht="15.6" customHeight="1">
      <c r="A22" s="188" t="s">
        <v>146</v>
      </c>
      <c r="B22" s="189">
        <v>54740</v>
      </c>
      <c r="C22" s="189">
        <v>48008</v>
      </c>
      <c r="D22" s="189">
        <v>203843</v>
      </c>
      <c r="E22" s="189">
        <v>233599</v>
      </c>
      <c r="F22" s="190">
        <v>14.59750886711832</v>
      </c>
    </row>
    <row r="23" spans="1:7" ht="15.6" customHeight="1">
      <c r="A23" s="188" t="s">
        <v>165</v>
      </c>
      <c r="B23" s="189">
        <v>100893</v>
      </c>
      <c r="C23" s="189">
        <v>92976</v>
      </c>
      <c r="D23" s="189">
        <v>722079</v>
      </c>
      <c r="E23" s="189">
        <v>501047</v>
      </c>
      <c r="F23" s="190">
        <v>-30.610501067057751</v>
      </c>
    </row>
    <row r="24" spans="1:7" ht="15.6" customHeight="1">
      <c r="A24" s="188" t="s">
        <v>141</v>
      </c>
      <c r="B24" s="189">
        <v>64749</v>
      </c>
      <c r="C24" s="189">
        <v>89950</v>
      </c>
      <c r="D24" s="189">
        <v>641489</v>
      </c>
      <c r="E24" s="189">
        <v>579514</v>
      </c>
      <c r="F24" s="190">
        <v>-9.6611165585068477</v>
      </c>
    </row>
    <row r="25" spans="1:7" ht="15.6" customHeight="1">
      <c r="A25" s="188" t="s">
        <v>140</v>
      </c>
      <c r="B25" s="189">
        <v>0</v>
      </c>
      <c r="C25" s="189">
        <v>4507</v>
      </c>
      <c r="D25" s="189">
        <v>7000</v>
      </c>
      <c r="E25" s="189">
        <v>8264</v>
      </c>
      <c r="F25" s="190">
        <v>18.05714285714286</v>
      </c>
    </row>
    <row r="26" spans="1:7" ht="15.6" customHeight="1">
      <c r="A26" s="188" t="s">
        <v>152</v>
      </c>
      <c r="B26" s="189">
        <v>26497</v>
      </c>
      <c r="C26" s="189">
        <v>96743</v>
      </c>
      <c r="D26" s="189">
        <v>396583</v>
      </c>
      <c r="E26" s="189">
        <v>391630</v>
      </c>
      <c r="F26" s="190">
        <v>-1.2489188896145289</v>
      </c>
    </row>
    <row r="27" spans="1:7" ht="15.6" customHeight="1">
      <c r="A27" s="188" t="s">
        <v>173</v>
      </c>
      <c r="B27" s="189">
        <v>76679</v>
      </c>
      <c r="C27" s="189">
        <v>75559</v>
      </c>
      <c r="D27" s="189">
        <v>397811</v>
      </c>
      <c r="E27" s="189">
        <v>501254</v>
      </c>
      <c r="F27" s="190">
        <v>26.0030517004306</v>
      </c>
    </row>
    <row r="28" spans="1:7" ht="15.6" customHeight="1">
      <c r="A28" s="188" t="s">
        <v>177</v>
      </c>
      <c r="B28" s="189">
        <v>42800</v>
      </c>
      <c r="C28" s="189">
        <v>33417</v>
      </c>
      <c r="D28" s="189">
        <v>170476</v>
      </c>
      <c r="E28" s="189">
        <v>197351</v>
      </c>
      <c r="F28" s="190">
        <v>15.76468241863958</v>
      </c>
    </row>
    <row r="29" spans="1:7" ht="15.6" customHeight="1">
      <c r="A29" s="188" t="s">
        <v>178</v>
      </c>
      <c r="B29" s="189">
        <v>186737</v>
      </c>
      <c r="C29" s="189">
        <v>234286</v>
      </c>
      <c r="D29" s="189">
        <v>1608820</v>
      </c>
      <c r="E29" s="189">
        <v>1468400</v>
      </c>
      <c r="F29" s="190">
        <v>-8.7281361494760148</v>
      </c>
    </row>
    <row r="30" spans="1:7" ht="15.6" customHeight="1">
      <c r="A30" s="188" t="s">
        <v>179</v>
      </c>
      <c r="B30" s="189">
        <v>143794</v>
      </c>
      <c r="C30" s="189">
        <v>118305</v>
      </c>
      <c r="D30" s="189">
        <v>915357</v>
      </c>
      <c r="E30" s="189">
        <v>1009334</v>
      </c>
      <c r="F30" s="190">
        <v>10.26670468462032</v>
      </c>
    </row>
    <row r="31" spans="1:7" ht="15.6" customHeight="1">
      <c r="A31" s="188" t="s">
        <v>180</v>
      </c>
      <c r="B31" s="189">
        <v>749380</v>
      </c>
      <c r="C31" s="189">
        <v>639330</v>
      </c>
      <c r="D31" s="189">
        <v>4646425</v>
      </c>
      <c r="E31" s="189">
        <v>4002150</v>
      </c>
      <c r="F31" s="190">
        <v>-13.86603679172697</v>
      </c>
    </row>
    <row r="32" spans="1:7" ht="15.6" customHeight="1">
      <c r="A32" s="188" t="s">
        <v>181</v>
      </c>
      <c r="B32" s="189">
        <v>280320</v>
      </c>
      <c r="C32" s="189">
        <v>154511</v>
      </c>
      <c r="D32" s="189">
        <v>1425381</v>
      </c>
      <c r="E32" s="189">
        <v>1271828</v>
      </c>
      <c r="F32" s="190">
        <v>-10.77276882461601</v>
      </c>
    </row>
    <row r="33" spans="1:6" ht="15.6" customHeight="1">
      <c r="A33" s="188" t="s">
        <v>182</v>
      </c>
      <c r="B33" s="189">
        <v>27107</v>
      </c>
      <c r="C33" s="189">
        <v>28863</v>
      </c>
      <c r="D33" s="189">
        <v>123559</v>
      </c>
      <c r="E33" s="189">
        <v>147446</v>
      </c>
      <c r="F33" s="190">
        <v>19.33246465251419</v>
      </c>
    </row>
    <row r="34" spans="1:6" ht="15.6" customHeight="1">
      <c r="A34" s="188" t="s">
        <v>183</v>
      </c>
      <c r="B34" s="189">
        <v>26400</v>
      </c>
      <c r="C34" s="189">
        <v>41703</v>
      </c>
      <c r="D34" s="189">
        <v>191663</v>
      </c>
      <c r="E34" s="189">
        <v>180104</v>
      </c>
      <c r="F34" s="190">
        <v>-6.0308979823961826</v>
      </c>
    </row>
    <row r="35" spans="1:6" ht="15.6" customHeight="1">
      <c r="A35" s="156" t="s">
        <v>153</v>
      </c>
      <c r="B35" s="76">
        <f>SUM(B7:B34)</f>
        <v>6896027</v>
      </c>
      <c r="C35" s="77">
        <f>SUM(C7:C34)</f>
        <v>6456970</v>
      </c>
      <c r="D35" s="76">
        <f>SUM(D7:D34)</f>
        <v>41909215</v>
      </c>
      <c r="E35" s="78">
        <f>SUM(E7:E34)</f>
        <v>39919111</v>
      </c>
      <c r="F35" s="140">
        <f>E35*100/D35-100</f>
        <v>-4.748607197724894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1" priority="2">
      <formula>MOD(ROW(),2)=0</formula>
    </cfRule>
  </conditionalFormatting>
  <conditionalFormatting sqref="F7:F35">
    <cfRule type="expression" dxfId="6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json>
  <seTables>
{
  "Settings": [],
  "tables": []
}
</seTables>
</json>
</file>

<file path=customXml/item2.xml><?xml version="1.0" encoding="utf-8"?>
<json>
  <seSettings>
{
  "Settings": [
    {
      "Key": "seAutoReconnect",
      "Value": "true"
    }
  ]
}
</seSettings>
</json>
</file>

<file path=customXml/itemProps1.xml><?xml version="1.0" encoding="utf-8"?>
<ds:datastoreItem xmlns:ds="http://schemas.openxmlformats.org/officeDocument/2006/customXml" ds:itemID="{1DF40704-024A-4A26-9DC1-3207D90A6339}">
  <ds:schemaRefs/>
</ds:datastoreItem>
</file>

<file path=customXml/itemProps2.xml><?xml version="1.0" encoding="utf-8"?>
<ds:datastoreItem xmlns:ds="http://schemas.openxmlformats.org/officeDocument/2006/customXml" ds:itemID="{635FB22F-BDB4-4FD1-AFF0-CD2A6598EAE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44</vt:i4>
      </vt:variant>
    </vt:vector>
  </HeadingPairs>
  <TitlesOfParts>
    <vt:vector size="89" baseType="lpstr">
      <vt:lpstr>Portada</vt:lpstr>
      <vt:lpstr>Cálculo</vt:lpstr>
      <vt:lpstr>Resumen general</vt:lpstr>
      <vt:lpstr>Resumen naturalezas3</vt:lpstr>
      <vt:lpstr>Resumen naturalezas</vt:lpstr>
      <vt:lpstr>Total tráfico</vt:lpstr>
      <vt:lpstr>Total presentación</vt:lpstr>
      <vt:lpstr>Líquidos</vt:lpstr>
      <vt:lpstr>Sólidos</vt:lpstr>
      <vt:lpstr>Mercancía general</vt:lpstr>
      <vt:lpstr>Mercancías contenedores</vt:lpstr>
      <vt:lpstr>Pesca</vt:lpstr>
      <vt:lpstr>Avituallamiento</vt:lpstr>
      <vt:lpstr>Avi. combustibles</vt:lpstr>
      <vt:lpstr>Tráfico interior</vt:lpstr>
      <vt:lpstr>Mercancías tránsito</vt:lpstr>
      <vt:lpstr>Mercan. contene. tránsito</vt:lpstr>
      <vt:lpstr>Ro-Ro</vt:lpstr>
      <vt:lpstr>Ro-Ro UTIS</vt:lpstr>
      <vt:lpstr>TEUS</vt:lpstr>
      <vt:lpstr>TEUS tránsito</vt:lpstr>
      <vt:lpstr>TEUS nacional</vt:lpstr>
      <vt:lpstr>TEUS exterior</vt:lpstr>
      <vt:lpstr>Buques número</vt:lpstr>
      <vt:lpstr>Buques GT</vt:lpstr>
      <vt:lpstr>Cruceros</vt:lpstr>
      <vt:lpstr>Pasajeros total</vt:lpstr>
      <vt:lpstr>Pasajeros regulares</vt:lpstr>
      <vt:lpstr>Pasajeros crucero</vt:lpstr>
      <vt:lpstr>Automóviles régimen pasaje</vt:lpstr>
      <vt:lpstr>Automóviles régimen mercancía</vt:lpstr>
      <vt:lpstr>Portada (2)</vt:lpstr>
      <vt:lpstr>Import total</vt:lpstr>
      <vt:lpstr>Import GL</vt:lpstr>
      <vt:lpstr>Import GS</vt:lpstr>
      <vt:lpstr>Import MG</vt:lpstr>
      <vt:lpstr>Export total</vt:lpstr>
      <vt:lpstr>Export GL</vt:lpstr>
      <vt:lpstr>Export GS</vt:lpstr>
      <vt:lpstr>Export MG</vt:lpstr>
      <vt:lpstr>Portada (3)</vt:lpstr>
      <vt:lpstr>Evolución Mensual (t)</vt:lpstr>
      <vt:lpstr>Evolución Mensual %</vt:lpstr>
      <vt:lpstr>Evolución Interanual (t)</vt:lpstr>
      <vt:lpstr>Evolución Interanual %</vt:lpstr>
      <vt:lpstr>'Automóviles régimen mercancía'!Área_de_impresión</vt:lpstr>
      <vt:lpstr>'Automóviles régimen pasaje'!Área_de_impresión</vt:lpstr>
      <vt:lpstr>'Avi. combustibles'!Área_de_impresión</vt:lpstr>
      <vt:lpstr>Avituallamiento!Área_de_impresión</vt:lpstr>
      <vt:lpstr>'Buques GT'!Área_de_impresión</vt:lpstr>
      <vt:lpstr>'Buques número'!Área_de_impresión</vt:lpstr>
      <vt:lpstr>Cruceros!Área_de_impresión</vt:lpstr>
      <vt:lpstr>'Evolución Interanual %'!Área_de_impresión</vt:lpstr>
      <vt:lpstr>'Evolución Interanual (t)'!Área_de_impresión</vt:lpstr>
      <vt:lpstr>'Evolución Mensual %'!Área_de_impresión</vt:lpstr>
      <vt:lpstr>'Evolución Mensual (t)'!Área_de_impresión</vt:lpstr>
      <vt:lpstr>'Export GL'!Área_de_impresión</vt:lpstr>
      <vt:lpstr>'Export GS'!Área_de_impresión</vt:lpstr>
      <vt:lpstr>'Export MG'!Área_de_impresión</vt:lpstr>
      <vt:lpstr>'Export total'!Área_de_impresión</vt:lpstr>
      <vt:lpstr>'Import GL'!Área_de_impresión</vt:lpstr>
      <vt:lpstr>'Import GS'!Área_de_impresión</vt:lpstr>
      <vt:lpstr>'Import MG'!Área_de_impresión</vt:lpstr>
      <vt:lpstr>'Import total'!Área_de_impresión</vt:lpstr>
      <vt:lpstr>Líquidos!Área_de_impresión</vt:lpstr>
      <vt:lpstr>'Mercan. contene. tránsito'!Área_de_impresión</vt:lpstr>
      <vt:lpstr>'Mercancía general'!Área_de_impresión</vt:lpstr>
      <vt:lpstr>'Mercancías contenedores'!Área_de_impresión</vt:lpstr>
      <vt:lpstr>'Mercancías tránsito'!Área_de_impresión</vt:lpstr>
      <vt:lpstr>'Pasajeros crucero'!Área_de_impresión</vt:lpstr>
      <vt:lpstr>'Pasajeros regulares'!Área_de_impresión</vt:lpstr>
      <vt:lpstr>'Pasajeros total'!Área_de_impresión</vt:lpstr>
      <vt:lpstr>Pesca!Área_de_impresión</vt:lpstr>
      <vt:lpstr>Portada!Área_de_impresión</vt:lpstr>
      <vt:lpstr>'Portada (2)'!Área_de_impresión</vt:lpstr>
      <vt:lpstr>'Portada (3)'!Área_de_impresión</vt:lpstr>
      <vt:lpstr>'Resumen general'!Área_de_impresión</vt:lpstr>
      <vt:lpstr>'Resumen naturalezas'!Área_de_impresión</vt:lpstr>
      <vt:lpstr>'Resumen naturalezas3'!Área_de_impresión</vt:lpstr>
      <vt:lpstr>'Ro-Ro'!Área_de_impresión</vt:lpstr>
      <vt:lpstr>'Ro-Ro UTIS'!Área_de_impresión</vt:lpstr>
      <vt:lpstr>Sólidos!Área_de_impresión</vt:lpstr>
      <vt:lpstr>TEUS!Área_de_impresión</vt:lpstr>
      <vt:lpstr>'TEUS exterior'!Área_de_impresión</vt:lpstr>
      <vt:lpstr>'TEUS nacional'!Área_de_impresión</vt:lpstr>
      <vt:lpstr>'TEUS tránsito'!Área_de_impresión</vt:lpstr>
      <vt:lpstr>'Total presentación'!Área_de_impresión</vt:lpstr>
      <vt:lpstr>'Total tráfico'!Área_de_impresión</vt:lpstr>
      <vt:lpstr>'Tráfico interior'!Área_de_impresión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Raquel Bartolomé Jiménez</dc:creator>
  <cp:keywords/>
  <dc:description/>
  <cp:lastModifiedBy>Raquel Bartolomé Jiménez</cp:lastModifiedBy>
  <cp:lastPrinted>2026-01-26T09:42:04Z</cp:lastPrinted>
  <dcterms:created xsi:type="dcterms:W3CDTF">2014-04-30T10:51:23Z</dcterms:created>
  <dcterms:modified xsi:type="dcterms:W3CDTF">2026-01-26T09:47:28Z</dcterms:modified>
  <cp:category/>
</cp:coreProperties>
</file>