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20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4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6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30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theme/themeOverride27.xml" ContentType="application/vnd.openxmlformats-officedocument.themeOverrid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theme/themeOverride28.xml" ContentType="application/vnd.openxmlformats-officedocument.themeOverride+xml"/>
  <Override PartName="/xl/drawings/drawing36.xml" ContentType="application/vnd.openxmlformats-officedocument.drawing+xml"/>
  <Override PartName="/xl/charts/chart31.xml" ContentType="application/vnd.openxmlformats-officedocument.drawingml.chart+xml"/>
  <Override PartName="/xl/theme/themeOverride29.xml" ContentType="application/vnd.openxmlformats-officedocument.themeOverride+xml"/>
  <Override PartName="/xl/drawings/drawing37.xml" ContentType="application/vnd.openxmlformats-officedocument.drawing+xml"/>
  <Override PartName="/xl/charts/chart32.xml" ContentType="application/vnd.openxmlformats-officedocument.drawingml.chart+xml"/>
  <Override PartName="/xl/theme/themeOverride30.xml" ContentType="application/vnd.openxmlformats-officedocument.themeOverride+xml"/>
  <Override PartName="/xl/drawings/drawing38.xml" ContentType="application/vnd.openxmlformats-officedocument.drawing+xml"/>
  <Override PartName="/xl/charts/chart33.xml" ContentType="application/vnd.openxmlformats-officedocument.drawingml.chart+xml"/>
  <Override PartName="/xl/theme/themeOverride31.xml" ContentType="application/vnd.openxmlformats-officedocument.themeOverride+xml"/>
  <Override PartName="/xl/drawings/drawing39.xml" ContentType="application/vnd.openxmlformats-officedocument.drawing+xml"/>
  <Override PartName="/xl/charts/chart34.xml" ContentType="application/vnd.openxmlformats-officedocument.drawingml.chart+xml"/>
  <Override PartName="/xl/theme/themeOverride32.xml" ContentType="application/vnd.openxmlformats-officedocument.themeOverride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4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4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Z:\Resumen\"/>
    </mc:Choice>
  </mc:AlternateContent>
  <xr:revisionPtr revIDLastSave="0" documentId="13_ncr:1_{E5A46A6A-1E5D-4A3C-A73B-814051786E5B}" xr6:coauthVersionLast="47" xr6:coauthVersionMax="47" xr10:uidLastSave="{00000000-0000-0000-0000-000000000000}"/>
  <bookViews>
    <workbookView xWindow="-28920" yWindow="-120" windowWidth="29040" windowHeight="15720" tabRatio="863" xr2:uid="{00000000-000D-0000-FFFF-FFFF00000000}"/>
  </bookViews>
  <sheets>
    <sheet name="Portada" sheetId="41" r:id="rId1"/>
    <sheet name="Cálculo" sheetId="37" state="hidden" r:id="rId2"/>
    <sheet name="Resumen general" sheetId="6" r:id="rId3"/>
    <sheet name="Resumen naturalezas3" sheetId="39" state="hidden" r:id="rId4"/>
    <sheet name="Resumen naturalezas" sheetId="40" r:id="rId5"/>
    <sheet name="Total tráfico" sheetId="7" r:id="rId6"/>
    <sheet name="Total presentación" sheetId="9" r:id="rId7"/>
    <sheet name="Líquidos" sheetId="10" r:id="rId8"/>
    <sheet name="Sólidos" sheetId="11" r:id="rId9"/>
    <sheet name="Mercancía general" sheetId="12" r:id="rId10"/>
    <sheet name="Mercancías contenedores" sheetId="13" r:id="rId11"/>
    <sheet name="Pesca" sheetId="14" r:id="rId12"/>
    <sheet name="Avituallamiento" sheetId="15" r:id="rId13"/>
    <sheet name="Avi. combustibles" sheetId="16" r:id="rId14"/>
    <sheet name="Tráfico interior" sheetId="17" r:id="rId15"/>
    <sheet name="Mercancías tránsito" sheetId="18" r:id="rId16"/>
    <sheet name="Mercan. contene. tránsito" sheetId="19" r:id="rId17"/>
    <sheet name="Ro-Ro" sheetId="20" r:id="rId18"/>
    <sheet name="Ro-Ro UTIS" sheetId="21" r:id="rId19"/>
    <sheet name="TEUS" sheetId="22" r:id="rId20"/>
    <sheet name="TEUS tránsito" sheetId="24" r:id="rId21"/>
    <sheet name="TEUS nacional" sheetId="25" r:id="rId22"/>
    <sheet name="TEUS exterior" sheetId="26" r:id="rId23"/>
    <sheet name="Buques número" sheetId="32" r:id="rId24"/>
    <sheet name="Buques GT" sheetId="33" r:id="rId25"/>
    <sheet name="Cruceros" sheetId="34" r:id="rId26"/>
    <sheet name="Pasajeros total" sheetId="28" r:id="rId27"/>
    <sheet name="Pasajeros regulares" sheetId="38" r:id="rId28"/>
    <sheet name="Pasajeros crucero" sheetId="29" r:id="rId29"/>
    <sheet name="Automóviles régimen pasaje" sheetId="30" r:id="rId30"/>
    <sheet name="Automóviles régimen mercancía" sheetId="31" r:id="rId31"/>
    <sheet name="Portada (2)" sheetId="42" r:id="rId32"/>
    <sheet name="Import total" sheetId="43" r:id="rId33"/>
    <sheet name="Import GL" sheetId="44" r:id="rId34"/>
    <sheet name="Import GS" sheetId="45" r:id="rId35"/>
    <sheet name="Import MG" sheetId="46" r:id="rId36"/>
    <sheet name="Export total" sheetId="47" r:id="rId37"/>
    <sheet name="Export GL" sheetId="48" r:id="rId38"/>
    <sheet name="Export GS" sheetId="49" r:id="rId39"/>
    <sheet name="Export MG" sheetId="50" r:id="rId40"/>
    <sheet name="Portada (3)" sheetId="51" r:id="rId41"/>
    <sheet name="Evolución Mensual (t)" sheetId="52" r:id="rId42"/>
    <sheet name="Evolución Mensual %" sheetId="53" r:id="rId43"/>
    <sheet name="Evolución Interanual (t)" sheetId="54" r:id="rId44"/>
    <sheet name="Evolución Interanual %" sheetId="55" r:id="rId45"/>
  </sheets>
  <definedNames>
    <definedName name="_xlnm.Print_Area" localSheetId="30">'Automóviles régimen mercancía'!$A$1:$N$36</definedName>
    <definedName name="_xlnm.Print_Area" localSheetId="29">'Automóviles régimen pasaje'!$A$1:$N$36</definedName>
    <definedName name="_xlnm.Print_Area" localSheetId="13">'Avi. combustibles'!$A$1:$N$36</definedName>
    <definedName name="_xlnm.Print_Area" localSheetId="12">Avituallamiento!$A$1:$N$36</definedName>
    <definedName name="_xlnm.Print_Area" localSheetId="24">'Buques GT'!$A$1:$N$36</definedName>
    <definedName name="_xlnm.Print_Area" localSheetId="23">'Buques número'!$A$1:$N$36</definedName>
    <definedName name="_xlnm.Print_Area" localSheetId="25">Cruceros!$A$1:$N$36</definedName>
    <definedName name="_xlnm.Print_Area" localSheetId="44">'Evolución Interanual %'!$A$1:$X$59</definedName>
    <definedName name="_xlnm.Print_Area" localSheetId="43">'Evolución Interanual (t)'!$A$1:$X$58</definedName>
    <definedName name="_xlnm.Print_Area" localSheetId="42">'Evolución Mensual %'!$A$1:$X$58</definedName>
    <definedName name="_xlnm.Print_Area" localSheetId="41">'Evolución Mensual (t)'!$A$1:$X$58</definedName>
    <definedName name="_xlnm.Print_Area" localSheetId="37">'Export GL'!$A$1:$N$36</definedName>
    <definedName name="_xlnm.Print_Area" localSheetId="38">'Export GS'!$A$1:$N$36</definedName>
    <definedName name="_xlnm.Print_Area" localSheetId="39">'Export MG'!$A$1:$N$36</definedName>
    <definedName name="_xlnm.Print_Area" localSheetId="36">'Export total'!$A$1:$N$36</definedName>
    <definedName name="_xlnm.Print_Area" localSheetId="33">'Import GL'!$A$1:$N$36</definedName>
    <definedName name="_xlnm.Print_Area" localSheetId="34">'Import GS'!$A$1:$N$36</definedName>
    <definedName name="_xlnm.Print_Area" localSheetId="35">'Import MG'!$A$1:$N$36</definedName>
    <definedName name="_xlnm.Print_Area" localSheetId="32">'Import total'!$A$1:$N$36</definedName>
    <definedName name="_xlnm.Print_Area" localSheetId="7">Líquidos!$A$1:$N$36</definedName>
    <definedName name="_xlnm.Print_Area" localSheetId="16">'Mercan. contene. tránsito'!$A$1:$N$36</definedName>
    <definedName name="_xlnm.Print_Area" localSheetId="9">'Mercancía general'!$A$1:$N$36</definedName>
    <definedName name="_xlnm.Print_Area" localSheetId="10">'Mercancías contenedores'!$A$1:$N$36</definedName>
    <definedName name="_xlnm.Print_Area" localSheetId="15">'Mercancías tránsito'!$A$1:$N$36</definedName>
    <definedName name="_xlnm.Print_Area" localSheetId="28">'Pasajeros crucero'!$A$1:$N$36</definedName>
    <definedName name="_xlnm.Print_Area" localSheetId="27">'Pasajeros regulares'!$A$1:$N$36</definedName>
    <definedName name="_xlnm.Print_Area" localSheetId="26">'Pasajeros total'!$A$1:$N$36</definedName>
    <definedName name="_xlnm.Print_Area" localSheetId="11">Pesca!$A$1:$N$36</definedName>
    <definedName name="_xlnm.Print_Area" localSheetId="0">Portada!$A$1:$K$47</definedName>
    <definedName name="_xlnm.Print_Area" localSheetId="31">'Portada (2)'!$A$1:$K$47</definedName>
    <definedName name="_xlnm.Print_Area" localSheetId="40">'Portada (3)'!$A$1:$K$47</definedName>
    <definedName name="_xlnm.Print_Area" localSheetId="2">'Resumen general'!$A$1:$I$36</definedName>
    <definedName name="_xlnm.Print_Area" localSheetId="4">'Resumen naturalezas'!$A$1:$N$49</definedName>
    <definedName name="_xlnm.Print_Area" localSheetId="3">'Resumen naturalezas3'!$A$1:$N$50</definedName>
    <definedName name="_xlnm.Print_Area" localSheetId="17">'Ro-Ro'!$A$1:$N$36</definedName>
    <definedName name="_xlnm.Print_Area" localSheetId="18">'Ro-Ro UTIS'!$A$1:$N$36</definedName>
    <definedName name="_xlnm.Print_Area" localSheetId="8">Sólidos!$A$1:$N$36</definedName>
    <definedName name="_xlnm.Print_Area" localSheetId="19">TEUS!$A$1:$N$36</definedName>
    <definedName name="_xlnm.Print_Area" localSheetId="22">'TEUS exterior'!$A$1:$N$36</definedName>
    <definedName name="_xlnm.Print_Area" localSheetId="21">'TEUS nacional'!$A$1:$N$36</definedName>
    <definedName name="_xlnm.Print_Area" localSheetId="20">'TEUS tránsito'!$A$1:$N$36</definedName>
    <definedName name="_xlnm.Print_Area" localSheetId="6">'Total presentación'!$A$1:$N$36</definedName>
    <definedName name="_xlnm.Print_Area" localSheetId="5">'Total tráfico'!$A$1:$N$36</definedName>
    <definedName name="_xlnm.Print_Area" localSheetId="14">'Tráfico interior'!$A$1:$N$36</definedName>
    <definedName name="CABECERA">#REF!</definedName>
    <definedName name="CONCEPTO">#REF!</definedName>
    <definedName name="LblRes00_Acum">#REF!</definedName>
    <definedName name="LblRes00_Mes">#REF!</definedName>
    <definedName name="LblRes00_Var">#REF!</definedName>
    <definedName name="LblRes01_1_Acum">#REF!</definedName>
    <definedName name="LblRes01_1_Mes">#REF!</definedName>
    <definedName name="LblRes01_Acum">#REF!</definedName>
    <definedName name="LblRes01_Mes">#REF!</definedName>
    <definedName name="LblRes02_Acum">#REF!</definedName>
    <definedName name="LblRes02_Mes">#REF!</definedName>
    <definedName name="LblRes03_Acum">#REF!</definedName>
    <definedName name="LblRes03_Mes">#REF!</definedName>
    <definedName name="LblRes04_Acum">#REF!</definedName>
    <definedName name="LblRes04_Mes">#REF!</definedName>
    <definedName name="LblRes05_Acum">#REF!</definedName>
    <definedName name="LblRes05_Mes">#REF!</definedName>
    <definedName name="LblRes06_Acum">#REF!</definedName>
    <definedName name="LblRes06_Mes">#REF!</definedName>
    <definedName name="LblRes07_1_Acum">#REF!</definedName>
    <definedName name="LblRes07_1_Mes">#REF!</definedName>
    <definedName name="LblRes07_Acum">#REF!</definedName>
    <definedName name="LblRes07_Mes">#REF!</definedName>
    <definedName name="LblRes08_Acum">#REF!</definedName>
    <definedName name="LblRes08_Mes">#REF!</definedName>
    <definedName name="LblRes09_Acum">#REF!</definedName>
    <definedName name="LblRes09_Mes">#REF!</definedName>
    <definedName name="LblRes10_1_Acum">#REF!</definedName>
    <definedName name="LblRes10_1_Mes">#REF!</definedName>
    <definedName name="LblRes10_2_Acum">#REF!</definedName>
    <definedName name="LblRes10_2_Mes">#REF!</definedName>
    <definedName name="LblRes10_3_Acum">#REF!</definedName>
    <definedName name="LblRes10_3_Mes">#REF!</definedName>
    <definedName name="LblRes10_4_Acum">#REF!</definedName>
    <definedName name="LblRes10_4_Mes">#REF!</definedName>
    <definedName name="LblRes10_Acum">#REF!</definedName>
    <definedName name="LblRes10_Mes">#REF!</definedName>
    <definedName name="LblRes11_1_Acum">#REF!</definedName>
    <definedName name="LblRes11_1_Mes">#REF!</definedName>
    <definedName name="LblRes11_2_Acum">#REF!</definedName>
    <definedName name="LblRes11_2_Mes">#REF!</definedName>
    <definedName name="LblRes11_Acum">#REF!</definedName>
    <definedName name="LblRes11_Mes">#REF!</definedName>
    <definedName name="LblRes12_1_Acum">#REF!</definedName>
    <definedName name="LblRes12_1_Mes">#REF!</definedName>
    <definedName name="LblRes12_2_Acum">#REF!</definedName>
    <definedName name="LblRes12_2_Mes">#REF!</definedName>
    <definedName name="LblRes12_3_Acum">#REF!</definedName>
    <definedName name="LblRes12_3_Mes">#REF!</definedName>
    <definedName name="PROVINCIAS">#REF!</definedName>
    <definedName name="TxtFecha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50" l="1"/>
  <c r="F35" i="50" s="1"/>
  <c r="D35" i="50"/>
  <c r="C35" i="50"/>
  <c r="B35" i="50"/>
  <c r="E35" i="49"/>
  <c r="F35" i="49" s="1"/>
  <c r="D35" i="49"/>
  <c r="C35" i="49"/>
  <c r="B35" i="49"/>
  <c r="E35" i="48"/>
  <c r="F35" i="48" s="1"/>
  <c r="D35" i="48"/>
  <c r="C35" i="48"/>
  <c r="B35" i="48"/>
  <c r="E35" i="47"/>
  <c r="F35" i="47" s="1"/>
  <c r="D35" i="47"/>
  <c r="C35" i="47"/>
  <c r="B35" i="47"/>
  <c r="E35" i="46"/>
  <c r="D35" i="46"/>
  <c r="F35" i="46" s="1"/>
  <c r="C35" i="46"/>
  <c r="B35" i="46"/>
  <c r="E35" i="45"/>
  <c r="F35" i="45" s="1"/>
  <c r="D35" i="45"/>
  <c r="C35" i="45"/>
  <c r="B35" i="45"/>
  <c r="E35" i="44"/>
  <c r="F35" i="44" s="1"/>
  <c r="D35" i="44"/>
  <c r="C35" i="44"/>
  <c r="B35" i="44"/>
  <c r="F35" i="43"/>
  <c r="E35" i="43"/>
  <c r="D35" i="43"/>
  <c r="C35" i="43"/>
  <c r="B35" i="43"/>
  <c r="AA2" i="43"/>
  <c r="AA1" i="43"/>
  <c r="E35" i="31"/>
  <c r="F35" i="31" s="1"/>
  <c r="D35" i="31"/>
  <c r="C35" i="31"/>
  <c r="D35" i="6" s="1" a="1"/>
  <c r="B35" i="31"/>
  <c r="E35" i="30"/>
  <c r="F35" i="30" s="1"/>
  <c r="D35" i="30"/>
  <c r="C35" i="30"/>
  <c r="D34" i="6" s="1" a="1"/>
  <c r="B35" i="30"/>
  <c r="E35" i="29"/>
  <c r="D33" i="6" s="1" a="1"/>
  <c r="D35" i="29"/>
  <c r="C35" i="29"/>
  <c r="B35" i="29"/>
  <c r="F35" i="38"/>
  <c r="E35" i="38"/>
  <c r="D35" i="38"/>
  <c r="C35" i="38"/>
  <c r="B35" i="38"/>
  <c r="D32" i="6" s="1" a="1"/>
  <c r="F35" i="28"/>
  <c r="E35" i="28"/>
  <c r="D35" i="28"/>
  <c r="C35" i="28"/>
  <c r="D31" i="6" s="1" a="1"/>
  <c r="B35" i="28"/>
  <c r="E35" i="34"/>
  <c r="D35" i="34"/>
  <c r="F35" i="34" s="1"/>
  <c r="C35" i="34"/>
  <c r="B35" i="34"/>
  <c r="E35" i="33"/>
  <c r="F35" i="33" s="1"/>
  <c r="D35" i="33"/>
  <c r="C35" i="33"/>
  <c r="B35" i="33"/>
  <c r="F35" i="32"/>
  <c r="E35" i="32"/>
  <c r="D35" i="32"/>
  <c r="C35" i="32"/>
  <c r="B35" i="32"/>
  <c r="E35" i="26"/>
  <c r="F35" i="26" s="1"/>
  <c r="D35" i="26"/>
  <c r="C35" i="26"/>
  <c r="D27" i="6" s="1" a="1"/>
  <c r="B35" i="26"/>
  <c r="E35" i="25"/>
  <c r="F35" i="25" s="1"/>
  <c r="D35" i="25"/>
  <c r="C35" i="25"/>
  <c r="B35" i="25"/>
  <c r="E35" i="24"/>
  <c r="F35" i="24" s="1"/>
  <c r="D35" i="24"/>
  <c r="C35" i="24"/>
  <c r="B35" i="24"/>
  <c r="D25" i="6" s="1" a="1"/>
  <c r="F35" i="22"/>
  <c r="E35" i="22"/>
  <c r="D35" i="22"/>
  <c r="C35" i="22"/>
  <c r="B35" i="22"/>
  <c r="D24" i="6" s="1" a="1"/>
  <c r="E35" i="21"/>
  <c r="F35" i="21" s="1"/>
  <c r="D35" i="21"/>
  <c r="C35" i="21"/>
  <c r="B35" i="21"/>
  <c r="E35" i="20"/>
  <c r="F35" i="20" s="1"/>
  <c r="D35" i="20"/>
  <c r="D22" i="6" s="1" a="1"/>
  <c r="C35" i="20"/>
  <c r="B35" i="20"/>
  <c r="E35" i="19"/>
  <c r="D21" i="6" s="1" a="1"/>
  <c r="D35" i="19"/>
  <c r="C35" i="19"/>
  <c r="B35" i="19"/>
  <c r="F35" i="18"/>
  <c r="E35" i="18"/>
  <c r="D35" i="18"/>
  <c r="C35" i="18"/>
  <c r="B35" i="18"/>
  <c r="D20" i="6" s="1" a="1"/>
  <c r="F35" i="17"/>
  <c r="E35" i="17"/>
  <c r="D35" i="17"/>
  <c r="C35" i="17"/>
  <c r="B35" i="17"/>
  <c r="E35" i="16"/>
  <c r="D35" i="16"/>
  <c r="F35" i="16" s="1"/>
  <c r="C35" i="16"/>
  <c r="B35" i="16"/>
  <c r="E35" i="15"/>
  <c r="D14" i="6" s="1" a="1"/>
  <c r="D35" i="15"/>
  <c r="C35" i="15"/>
  <c r="B35" i="15"/>
  <c r="F35" i="14"/>
  <c r="E35" i="14"/>
  <c r="D35" i="14"/>
  <c r="C35" i="14"/>
  <c r="B35" i="14"/>
  <c r="E35" i="13"/>
  <c r="F35" i="13" s="1"/>
  <c r="D35" i="13"/>
  <c r="C35" i="13"/>
  <c r="D10" i="6" s="1" a="1"/>
  <c r="B35" i="13"/>
  <c r="E35" i="12"/>
  <c r="F35" i="12" s="1"/>
  <c r="D35" i="12"/>
  <c r="C35" i="12"/>
  <c r="B35" i="12"/>
  <c r="E35" i="11"/>
  <c r="F35" i="11" s="1"/>
  <c r="D35" i="11"/>
  <c r="C35" i="11"/>
  <c r="B35" i="11"/>
  <c r="D8" i="6" s="1" a="1"/>
  <c r="F35" i="10"/>
  <c r="E35" i="10"/>
  <c r="D35" i="10"/>
  <c r="C35" i="10"/>
  <c r="B35" i="10"/>
  <c r="E35" i="9"/>
  <c r="F35" i="9" s="1"/>
  <c r="D35" i="9"/>
  <c r="C35" i="9"/>
  <c r="B35" i="9"/>
  <c r="E35" i="7"/>
  <c r="F35" i="7" s="1"/>
  <c r="D35" i="7"/>
  <c r="C35" i="7"/>
  <c r="B35" i="7"/>
  <c r="AA2" i="7"/>
  <c r="AA1" i="7"/>
  <c r="L48" i="40"/>
  <c r="K48" i="40"/>
  <c r="N48" i="40" s="1"/>
  <c r="H48" i="40"/>
  <c r="J48" i="40" s="1"/>
  <c r="G48" i="40"/>
  <c r="D48" i="40"/>
  <c r="E48" i="40" s="1"/>
  <c r="C48" i="40"/>
  <c r="F48" i="40" s="1"/>
  <c r="L48" i="39"/>
  <c r="K48" i="39"/>
  <c r="N48" i="39" s="1"/>
  <c r="H48" i="39"/>
  <c r="J48" i="39" s="1"/>
  <c r="G48" i="39"/>
  <c r="D48" i="39"/>
  <c r="E48" i="39" s="1"/>
  <c r="C48" i="39"/>
  <c r="F48" i="39" s="1"/>
  <c r="N47" i="39"/>
  <c r="M47" i="39"/>
  <c r="J47" i="39"/>
  <c r="I47" i="39"/>
  <c r="F47" i="39"/>
  <c r="E47" i="39"/>
  <c r="N46" i="39"/>
  <c r="M46" i="39"/>
  <c r="J46" i="39"/>
  <c r="I46" i="39"/>
  <c r="F46" i="39"/>
  <c r="E46" i="39"/>
  <c r="N45" i="39"/>
  <c r="M45" i="39"/>
  <c r="J45" i="39"/>
  <c r="I45" i="39"/>
  <c r="F45" i="39"/>
  <c r="E45" i="39"/>
  <c r="N44" i="39"/>
  <c r="M44" i="39"/>
  <c r="J44" i="39"/>
  <c r="I44" i="39"/>
  <c r="F44" i="39"/>
  <c r="E44" i="39"/>
  <c r="N43" i="39"/>
  <c r="M43" i="39"/>
  <c r="J43" i="39"/>
  <c r="I43" i="39"/>
  <c r="F43" i="39"/>
  <c r="E43" i="39"/>
  <c r="N42" i="39"/>
  <c r="M42" i="39"/>
  <c r="J42" i="39"/>
  <c r="I42" i="39"/>
  <c r="F42" i="39"/>
  <c r="E42" i="39"/>
  <c r="N41" i="39"/>
  <c r="M41" i="39"/>
  <c r="J41" i="39"/>
  <c r="I41" i="39"/>
  <c r="F41" i="39"/>
  <c r="E41" i="39"/>
  <c r="N40" i="39"/>
  <c r="M40" i="39"/>
  <c r="J40" i="39"/>
  <c r="I40" i="39"/>
  <c r="F40" i="39"/>
  <c r="E40" i="39"/>
  <c r="N39" i="39"/>
  <c r="M39" i="39"/>
  <c r="J39" i="39"/>
  <c r="I39" i="39"/>
  <c r="F39" i="39"/>
  <c r="E39" i="39"/>
  <c r="N38" i="39"/>
  <c r="M38" i="39"/>
  <c r="J38" i="39"/>
  <c r="I38" i="39"/>
  <c r="F38" i="39"/>
  <c r="E38" i="39"/>
  <c r="N37" i="39"/>
  <c r="M37" i="39"/>
  <c r="J37" i="39"/>
  <c r="I37" i="39"/>
  <c r="F37" i="39"/>
  <c r="E37" i="39"/>
  <c r="N36" i="39"/>
  <c r="M36" i="39"/>
  <c r="J36" i="39"/>
  <c r="I36" i="39"/>
  <c r="F36" i="39"/>
  <c r="E36" i="39"/>
  <c r="N35" i="39"/>
  <c r="M35" i="39"/>
  <c r="J35" i="39"/>
  <c r="I35" i="39"/>
  <c r="F35" i="39"/>
  <c r="E35" i="39"/>
  <c r="N34" i="39"/>
  <c r="M34" i="39"/>
  <c r="J34" i="39"/>
  <c r="I34" i="39"/>
  <c r="F34" i="39"/>
  <c r="E34" i="39"/>
  <c r="N33" i="39"/>
  <c r="M33" i="39"/>
  <c r="J33" i="39"/>
  <c r="I33" i="39"/>
  <c r="F33" i="39"/>
  <c r="E33" i="39"/>
  <c r="N32" i="39"/>
  <c r="M32" i="39"/>
  <c r="J32" i="39"/>
  <c r="I32" i="39"/>
  <c r="F32" i="39"/>
  <c r="E32" i="39"/>
  <c r="N31" i="39"/>
  <c r="M31" i="39"/>
  <c r="J31" i="39"/>
  <c r="I31" i="39"/>
  <c r="F31" i="39"/>
  <c r="E31" i="39"/>
  <c r="N30" i="39"/>
  <c r="M30" i="39"/>
  <c r="J30" i="39"/>
  <c r="I30" i="39"/>
  <c r="F30" i="39"/>
  <c r="E30" i="39"/>
  <c r="N29" i="39"/>
  <c r="M29" i="39"/>
  <c r="J29" i="39"/>
  <c r="I29" i="39"/>
  <c r="F29" i="39"/>
  <c r="E29" i="39"/>
  <c r="N28" i="39"/>
  <c r="M28" i="39"/>
  <c r="J28" i="39"/>
  <c r="I28" i="39"/>
  <c r="F28" i="39"/>
  <c r="E28" i="39"/>
  <c r="N27" i="39"/>
  <c r="M27" i="39"/>
  <c r="J27" i="39"/>
  <c r="I27" i="39"/>
  <c r="F27" i="39"/>
  <c r="E27" i="39"/>
  <c r="N26" i="39"/>
  <c r="M26" i="39"/>
  <c r="J26" i="39"/>
  <c r="I26" i="39"/>
  <c r="F26" i="39"/>
  <c r="E26" i="39"/>
  <c r="N25" i="39"/>
  <c r="M25" i="39"/>
  <c r="J25" i="39"/>
  <c r="I25" i="39"/>
  <c r="F25" i="39"/>
  <c r="E25" i="39"/>
  <c r="N24" i="39"/>
  <c r="M24" i="39"/>
  <c r="J24" i="39"/>
  <c r="I24" i="39"/>
  <c r="F24" i="39"/>
  <c r="E24" i="39"/>
  <c r="N23" i="39"/>
  <c r="M23" i="39"/>
  <c r="J23" i="39"/>
  <c r="I23" i="39"/>
  <c r="F23" i="39"/>
  <c r="E23" i="39"/>
  <c r="N22" i="39"/>
  <c r="M22" i="39"/>
  <c r="J22" i="39"/>
  <c r="I22" i="39"/>
  <c r="F22" i="39"/>
  <c r="E22" i="39"/>
  <c r="N21" i="39"/>
  <c r="M21" i="39"/>
  <c r="J21" i="39"/>
  <c r="I21" i="39"/>
  <c r="F21" i="39"/>
  <c r="E21" i="39"/>
  <c r="N20" i="39"/>
  <c r="M20" i="39"/>
  <c r="J20" i="39"/>
  <c r="I20" i="39"/>
  <c r="F20" i="39"/>
  <c r="E20" i="39"/>
  <c r="N19" i="39"/>
  <c r="M19" i="39"/>
  <c r="J19" i="39"/>
  <c r="I19" i="39"/>
  <c r="F19" i="39"/>
  <c r="E19" i="39"/>
  <c r="N18" i="39"/>
  <c r="M18" i="39"/>
  <c r="J18" i="39"/>
  <c r="I18" i="39"/>
  <c r="F18" i="39"/>
  <c r="E18" i="39"/>
  <c r="N17" i="39"/>
  <c r="M17" i="39"/>
  <c r="J17" i="39"/>
  <c r="I17" i="39"/>
  <c r="F17" i="39"/>
  <c r="E17" i="39"/>
  <c r="N16" i="39"/>
  <c r="M16" i="39"/>
  <c r="J16" i="39"/>
  <c r="I16" i="39"/>
  <c r="F16" i="39"/>
  <c r="E16" i="39"/>
  <c r="N15" i="39"/>
  <c r="M15" i="39"/>
  <c r="J15" i="39"/>
  <c r="I15" i="39"/>
  <c r="F15" i="39"/>
  <c r="E15" i="39"/>
  <c r="N14" i="39"/>
  <c r="M14" i="39"/>
  <c r="J14" i="39"/>
  <c r="I14" i="39"/>
  <c r="F14" i="39"/>
  <c r="E14" i="39"/>
  <c r="N13" i="39"/>
  <c r="M13" i="39"/>
  <c r="J13" i="39"/>
  <c r="I13" i="39"/>
  <c r="F13" i="39"/>
  <c r="E13" i="39"/>
  <c r="N12" i="39"/>
  <c r="M12" i="39"/>
  <c r="J12" i="39"/>
  <c r="I12" i="39"/>
  <c r="F12" i="39"/>
  <c r="E12" i="39"/>
  <c r="N11" i="39"/>
  <c r="M11" i="39"/>
  <c r="J11" i="39"/>
  <c r="I11" i="39"/>
  <c r="F11" i="39"/>
  <c r="E11" i="39"/>
  <c r="N10" i="39"/>
  <c r="M10" i="39"/>
  <c r="J10" i="39"/>
  <c r="I10" i="39"/>
  <c r="F10" i="39"/>
  <c r="E10" i="39"/>
  <c r="N9" i="39"/>
  <c r="M9" i="39"/>
  <c r="J9" i="39"/>
  <c r="I9" i="39"/>
  <c r="F9" i="39"/>
  <c r="E9" i="39"/>
  <c r="N8" i="39"/>
  <c r="M8" i="39"/>
  <c r="J8" i="39"/>
  <c r="I8" i="39"/>
  <c r="F8" i="39"/>
  <c r="E8" i="39"/>
  <c r="I30" i="6"/>
  <c r="D30" i="6" a="1"/>
  <c r="H30" i="6" s="1"/>
  <c r="D28" i="6" a="1"/>
  <c r="I28" i="6" s="1"/>
  <c r="D28" i="6"/>
  <c r="D26" i="6" a="1"/>
  <c r="H26" i="6" s="1"/>
  <c r="D23" i="6" a="1"/>
  <c r="H23" i="6" s="1"/>
  <c r="D16" i="6" a="1"/>
  <c r="I16" i="6" s="1"/>
  <c r="D16" i="6"/>
  <c r="I15" i="6"/>
  <c r="D15" i="6" a="1"/>
  <c r="H15" i="6" s="1"/>
  <c r="D13" i="6" a="1"/>
  <c r="F17" i="6" s="1"/>
  <c r="D13" i="6"/>
  <c r="D9" i="6" a="1"/>
  <c r="H9" i="6" s="1"/>
  <c r="I7" i="6"/>
  <c r="D7" i="6" a="1"/>
  <c r="H7" i="6" s="1"/>
  <c r="I25" i="6" l="1"/>
  <c r="H25" i="6"/>
  <c r="D25" i="6"/>
  <c r="I22" i="6"/>
  <c r="H22" i="6"/>
  <c r="D22" i="6"/>
  <c r="H20" i="6"/>
  <c r="D20" i="6"/>
  <c r="I20" i="6"/>
  <c r="I31" i="6"/>
  <c r="H31" i="6"/>
  <c r="D31" i="6"/>
  <c r="H14" i="6"/>
  <c r="D14" i="6"/>
  <c r="I14" i="6"/>
  <c r="I34" i="6"/>
  <c r="H34" i="6"/>
  <c r="D34" i="6"/>
  <c r="I33" i="6"/>
  <c r="H33" i="6"/>
  <c r="D33" i="6"/>
  <c r="D17" i="6"/>
  <c r="I10" i="6"/>
  <c r="H10" i="6"/>
  <c r="D10" i="6"/>
  <c r="H32" i="6"/>
  <c r="D32" i="6"/>
  <c r="I32" i="6"/>
  <c r="H24" i="6"/>
  <c r="I24" i="6"/>
  <c r="D24" i="6"/>
  <c r="I8" i="6"/>
  <c r="H8" i="6"/>
  <c r="D8" i="6"/>
  <c r="E12" i="6"/>
  <c r="E18" i="6" s="1"/>
  <c r="I35" i="6"/>
  <c r="H35" i="6"/>
  <c r="D35" i="6"/>
  <c r="H27" i="6"/>
  <c r="D27" i="6"/>
  <c r="I27" i="6"/>
  <c r="I21" i="6"/>
  <c r="H21" i="6"/>
  <c r="D21" i="6"/>
  <c r="D29" i="6" a="1"/>
  <c r="G17" i="6"/>
  <c r="D7" i="6"/>
  <c r="D12" i="6" s="1"/>
  <c r="D18" i="6" s="1"/>
  <c r="F12" i="6"/>
  <c r="F18" i="6" s="1"/>
  <c r="D15" i="6"/>
  <c r="D30" i="6"/>
  <c r="F35" i="19"/>
  <c r="F35" i="29"/>
  <c r="F35" i="15"/>
  <c r="I9" i="6"/>
  <c r="G12" i="6"/>
  <c r="E17" i="6"/>
  <c r="I23" i="6"/>
  <c r="I26" i="6"/>
  <c r="I48" i="39"/>
  <c r="I48" i="40"/>
  <c r="E11" i="6"/>
  <c r="F11" i="6"/>
  <c r="H13" i="6"/>
  <c r="H16" i="6"/>
  <c r="H28" i="6"/>
  <c r="G11" i="6"/>
  <c r="I13" i="6"/>
  <c r="D9" i="6"/>
  <c r="D11" i="6" s="1"/>
  <c r="D23" i="6"/>
  <c r="D26" i="6"/>
  <c r="M48" i="39"/>
  <c r="M48" i="40"/>
  <c r="I17" i="6" l="1"/>
  <c r="H17" i="6"/>
  <c r="G18" i="6"/>
  <c r="H12" i="6"/>
  <c r="I12" i="6"/>
  <c r="H11" i="6"/>
  <c r="I11" i="6"/>
  <c r="H29" i="6"/>
  <c r="D29" i="6"/>
  <c r="I29" i="6"/>
  <c r="I18" i="6" l="1"/>
  <c r="H18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<sst xmlns="http://schemas.openxmlformats.org/spreadsheetml/2006/main" count="1868" uniqueCount="244">
  <si>
    <t>Acumulado desde Enero</t>
  </si>
  <si>
    <t>Autoridad Portuaria</t>
  </si>
  <si>
    <t>Total</t>
  </si>
  <si>
    <t>GRANELES LÍQUIDOS</t>
  </si>
  <si>
    <t>GRANELES SÓLIDOS</t>
  </si>
  <si>
    <t>MERCANCÍA GENERAL</t>
  </si>
  <si>
    <t>Bahía de Cádiz</t>
  </si>
  <si>
    <t>Var. (%)</t>
  </si>
  <si>
    <t>Almería</t>
  </si>
  <si>
    <t>Bahía de Algeciras</t>
  </si>
  <si>
    <t>Avilés</t>
  </si>
  <si>
    <t>Alicante</t>
  </si>
  <si>
    <t>Variación</t>
  </si>
  <si>
    <t>Diferencia</t>
  </si>
  <si>
    <t>%</t>
  </si>
  <si>
    <t>CONCEPTO</t>
  </si>
  <si>
    <t>MERCANCÍAS SEGÚN SU PRESENTACIÓN</t>
  </si>
  <si>
    <t>OTRAS MERCANCÍAS</t>
  </si>
  <si>
    <t>A Coruña</t>
  </si>
  <si>
    <t>Datos en toneladas salvo indicación expresa</t>
  </si>
  <si>
    <t>RESUMEN DEL TRÁFICO PORTUARIO</t>
  </si>
  <si>
    <t>Graneles líquidos</t>
  </si>
  <si>
    <t>Graneles sólidos</t>
  </si>
  <si>
    <t>Mercancía general</t>
  </si>
  <si>
    <t>En contenedores</t>
  </si>
  <si>
    <t>Convencional</t>
  </si>
  <si>
    <t>SUBTOTAL</t>
  </si>
  <si>
    <t>Pesca</t>
  </si>
  <si>
    <t>Avituallamiento</t>
  </si>
  <si>
    <t>Combustibles líquidos</t>
  </si>
  <si>
    <t>Trafico interior</t>
  </si>
  <si>
    <t>TRÁFICO PORTUARIO TOTAL (*)</t>
  </si>
  <si>
    <t>Mercancías en tránsito</t>
  </si>
  <si>
    <t>Tráfico ro-ro</t>
  </si>
  <si>
    <t>Total (t)</t>
  </si>
  <si>
    <t>UTIS (uds.)</t>
  </si>
  <si>
    <t>Contenedores (TEUS)</t>
  </si>
  <si>
    <t>Buques mercantes</t>
  </si>
  <si>
    <t>Pasajeros (nº)</t>
  </si>
  <si>
    <t>Automóviles (uds.)</t>
  </si>
  <si>
    <t>En tránsito</t>
  </si>
  <si>
    <t>Total número</t>
  </si>
  <si>
    <t>Total GT</t>
  </si>
  <si>
    <t>Cruceros (nº)</t>
  </si>
  <si>
    <t>En régimen de transporte</t>
  </si>
  <si>
    <t>De crucero</t>
  </si>
  <si>
    <t>En régimen de pasaje</t>
  </si>
  <si>
    <t>RESUMEN DE MERCANCÍAS SEGÚN SU NATURALEZA Y PRESENTACIÓN</t>
  </si>
  <si>
    <t>OTROS DATOS DE TRÁFICO</t>
  </si>
  <si>
    <t>(*) Incluye cargas, descargas, tránsito, transbordo y taras</t>
  </si>
  <si>
    <t>1. TRÁFICO PORTUARIO TOTAL</t>
  </si>
  <si>
    <t>Datos en toneladas</t>
  </si>
  <si>
    <t>Incluye cargas, descargas, tránsito, transbordo y taras</t>
  </si>
  <si>
    <t>Taras de contenedores</t>
  </si>
  <si>
    <t>1.1. MERCANCÍAS SEGÚN SU PRESENTACIÓN</t>
  </si>
  <si>
    <t>2. GRANELES LÍQUIDOS</t>
  </si>
  <si>
    <t>Incluye cargas, descargas, tránsito y transbordo</t>
  </si>
  <si>
    <t>3. GRANELES SÓLIDOS</t>
  </si>
  <si>
    <t>4. MERCANCÍA GENERAL</t>
  </si>
  <si>
    <t>4.1. MERCANCÍA GENERAL EN CONTENEDORES</t>
  </si>
  <si>
    <t>5. PESCA</t>
  </si>
  <si>
    <t>6. AVITUALLAMIENTO</t>
  </si>
  <si>
    <t>6.1. AVITUALLAMIENTO DE COMBUSTIBLES LÍQUIDOS</t>
  </si>
  <si>
    <t>7. TRÁFICO INTERIOR</t>
  </si>
  <si>
    <t>8. MERCANCÍAS EN TRÁNSITO</t>
  </si>
  <si>
    <t>Incluye cargas y descargas en tránsito y taras</t>
  </si>
  <si>
    <t>8.1. MERCANCÍAS EN TRÁNSITO EN CONTENEDORES</t>
  </si>
  <si>
    <t>9. TRÁFICO RO-RO</t>
  </si>
  <si>
    <t>Datos en unidades</t>
  </si>
  <si>
    <t>Incluye camiones, remolques, semirremolques, plataformas, cabezas tractoras, furgones y otros equipos</t>
  </si>
  <si>
    <t>9.1. UNIDADES DE TRANSPORTE INTERMODAL RO-RO</t>
  </si>
  <si>
    <t>10. CONTENEDORES</t>
  </si>
  <si>
    <t>Datos en TEUS</t>
  </si>
  <si>
    <t>10.1. CONTENEDORES EN TRÁNSITO</t>
  </si>
  <si>
    <t>11.1. BUQUES MERCANTES (G.T.)</t>
  </si>
  <si>
    <t>11. BUQUES MERCANTES (NÚMERO)</t>
  </si>
  <si>
    <t>Datos en número</t>
  </si>
  <si>
    <t>Incluye tanques, graneleros, carga general, portacontenedores, ro-ro, de pasaje y otros buques mercantes</t>
  </si>
  <si>
    <t>Datos en GT</t>
  </si>
  <si>
    <t>11.2. BUQUES DE CRUCERO (NÚMERO)</t>
  </si>
  <si>
    <t>Incluye embarques, desembarques y tránsito</t>
  </si>
  <si>
    <t>12. PASAJEROS EN RÉGIMEN DE TRANSPORTE Y DE CRUCERO</t>
  </si>
  <si>
    <t>Incluye cargas de combustibles líquidos</t>
  </si>
  <si>
    <t>12.2. PASAJEROS DE CRUCERO</t>
  </si>
  <si>
    <t>13.1. AUTOMÓVILES EN RÉGIMEN DE PASAJE</t>
  </si>
  <si>
    <t>Incluye embarques y desembarques</t>
  </si>
  <si>
    <t>Incluye descargas de peces, moluscos, crustáceos y otros productos</t>
  </si>
  <si>
    <t>12.1. PASAJEROS EN RÉGIMEN DE TRANSPORTE</t>
  </si>
  <si>
    <t>MERCANCÍAS SEGÚN SU NATURALEZA</t>
  </si>
  <si>
    <t>Acumulado desde enero</t>
  </si>
  <si>
    <t>Grupo energético</t>
  </si>
  <si>
    <t>Petróleo crudo</t>
  </si>
  <si>
    <t>Fueloil</t>
  </si>
  <si>
    <t>Gasoil</t>
  </si>
  <si>
    <t>Gasolina</t>
  </si>
  <si>
    <t>Otros productos petrolíferos</t>
  </si>
  <si>
    <t>Gases energéticos de petróleo</t>
  </si>
  <si>
    <t>Carbón y coque de petróleo</t>
  </si>
  <si>
    <t>Gas natural</t>
  </si>
  <si>
    <t>Biocombustibles</t>
  </si>
  <si>
    <t>Grupo siderometalúrgico</t>
  </si>
  <si>
    <t>Mineral de hierro</t>
  </si>
  <si>
    <t>Otros minerales y residuos metálicos</t>
  </si>
  <si>
    <t>Chatarra de hierro</t>
  </si>
  <si>
    <t>Productos siderúrgicos</t>
  </si>
  <si>
    <t>Otros productos metalúrgicos</t>
  </si>
  <si>
    <t>Grupo minerales no metálicos</t>
  </si>
  <si>
    <t>Sal común</t>
  </si>
  <si>
    <t>Otros minerales no metálicos</t>
  </si>
  <si>
    <t>Grupo abonos</t>
  </si>
  <si>
    <t>Fosfatos</t>
  </si>
  <si>
    <t>Potasas</t>
  </si>
  <si>
    <t>Abonos naturales y artificiales</t>
  </si>
  <si>
    <t>Grupo productos químicos</t>
  </si>
  <si>
    <t>Productos químicos</t>
  </si>
  <si>
    <t>Grupo materiales de construcción</t>
  </si>
  <si>
    <t>Asfalto</t>
  </si>
  <si>
    <t>Cemento y clínker</t>
  </si>
  <si>
    <t>Materiales de construcción elaborados</t>
  </si>
  <si>
    <t>Grupo agroganadero y alimentario</t>
  </si>
  <si>
    <t>Cereales y sus harinas</t>
  </si>
  <si>
    <t>Habas de soja</t>
  </si>
  <si>
    <t>Frutas, hortalizas y legumbres</t>
  </si>
  <si>
    <t>Vinos, bebidas, alcoholes y derivados</t>
  </si>
  <si>
    <t>Conservas</t>
  </si>
  <si>
    <t>Tabaco, cacao, café y especias</t>
  </si>
  <si>
    <t>Aceites y grasas</t>
  </si>
  <si>
    <t>Otros productos alimenticios</t>
  </si>
  <si>
    <t>Pescado congelado y refrigerado</t>
  </si>
  <si>
    <t>Piensos y forrajes</t>
  </si>
  <si>
    <t>Grupo otras mercancías</t>
  </si>
  <si>
    <t>Maderas y corcho</t>
  </si>
  <si>
    <t>Papel y pasta</t>
  </si>
  <si>
    <t>Maquinaria, aparatos, herramientas y respuestos</t>
  </si>
  <si>
    <t>Resto de mercancías</t>
  </si>
  <si>
    <t>Grupo vehículos y elementos de transporte</t>
  </si>
  <si>
    <t>Vehículos y sus piezas</t>
  </si>
  <si>
    <t>Taras de equipamiento ro-ro</t>
  </si>
  <si>
    <t>Tara de contenedores</t>
  </si>
  <si>
    <t>TOTAL MERCANCÍAS SEGÚN SU NATURALEZA Y PRESENTACIÓN  (*)</t>
  </si>
  <si>
    <t>Melilla</t>
  </si>
  <si>
    <t>Marín y Ría de Pontevedra</t>
  </si>
  <si>
    <t>Gijón</t>
  </si>
  <si>
    <t>Ferrol-San Cibrao</t>
  </si>
  <si>
    <t>Cartagena</t>
  </si>
  <si>
    <t>Bilbao</t>
  </si>
  <si>
    <t>Las Palmas</t>
  </si>
  <si>
    <t>Ceuta</t>
  </si>
  <si>
    <t>Barcelona</t>
  </si>
  <si>
    <t>Huelva</t>
  </si>
  <si>
    <t>Castellón</t>
  </si>
  <si>
    <t xml:space="preserve"> </t>
  </si>
  <si>
    <t>Motril</t>
  </si>
  <si>
    <t>TOTAL</t>
  </si>
  <si>
    <t xml:space="preserve"> Julio </t>
  </si>
  <si>
    <t xml:space="preserve"> Julio</t>
  </si>
  <si>
    <t>(graneles líquidos, graneles sólidos y mercancía general)</t>
  </si>
  <si>
    <t>13.2. AUTOMÓVILES EN RÉGIMEN DE MERCANCÍA</t>
  </si>
  <si>
    <t>Incluye tractores, autobuses, turismos, camiones, vehículos especiales, motocicletas y resto</t>
  </si>
  <si>
    <t>Incluye inicio, fin de línea y tránsito</t>
  </si>
  <si>
    <t>Incluye cargas de combustibles líquidos, agua, hielo, provisiones y varios</t>
  </si>
  <si>
    <t>Incluye buques de crucero en cualquier tipo de situación (sin indicencias, en reparación, en avituallamiento, en construcción, en desguace e inactivo)</t>
  </si>
  <si>
    <t xml:space="preserve"> TOTAL MERCANCÍAS SEGÚN SU NATURALEZA Y PRESENTACIÓN  (*)</t>
  </si>
  <si>
    <t xml:space="preserve"> Julio de 2025</t>
  </si>
  <si>
    <t>En régimen de mercancía</t>
  </si>
  <si>
    <t>Málaga</t>
  </si>
  <si>
    <t>10.2. CONTENEDORES ORIGEN-DESTINO NACIONAL</t>
  </si>
  <si>
    <t>Incluye descargas y cargas sin tránsito, y el origen o el destino, respectivamente, es nacional. No incluye transbordo</t>
  </si>
  <si>
    <t>10.3. CONTENEDORES IMPORT-EXPORT</t>
  </si>
  <si>
    <t>Incluye descargas y cargas sin tránsito, y el origen o el destino, respectivamente, no es nacional. No incluye transbordo</t>
  </si>
  <si>
    <t>Import-Export</t>
  </si>
  <si>
    <t>Origen-destino nacional</t>
  </si>
  <si>
    <t>Fecha: 23/1/2026</t>
  </si>
  <si>
    <t>Pasaia</t>
  </si>
  <si>
    <t>Maquinaria, aparatos, herramientas y repuestos</t>
  </si>
  <si>
    <t>Baleares</t>
  </si>
  <si>
    <t xml:space="preserve">Julio </t>
  </si>
  <si>
    <t>Santa Cruz de Tenerife</t>
  </si>
  <si>
    <t>Santander</t>
  </si>
  <si>
    <t>Sevilla</t>
  </si>
  <si>
    <t>Tarragona</t>
  </si>
  <si>
    <t>Valencia</t>
  </si>
  <si>
    <t>Vigo</t>
  </si>
  <si>
    <t>Vilagarcía</t>
  </si>
  <si>
    <t>1. IMPORTACIONES TOTALES</t>
  </si>
  <si>
    <t>Fecha: 23/01/2026</t>
  </si>
  <si>
    <t>Var.(%)</t>
  </si>
  <si>
    <t>No incluye tránsito, ni taras ni transbordo y el país de origen es distinto a España</t>
  </si>
  <si>
    <t>1.1. IMPORTACIONES DE GRANELES LÍQUIDOS</t>
  </si>
  <si>
    <t>1.2. IMPORTACIONES DE GRANELES SÓLIDOS</t>
  </si>
  <si>
    <t>1.3. IMPORTACIONES DE MERCANCÍA GENERAL</t>
  </si>
  <si>
    <t>2. EXPORTACIONES TOTALES</t>
  </si>
  <si>
    <t>No incluye tránsito, ni taras ni transbordo y el país de destino es distinto a España</t>
  </si>
  <si>
    <t>2.1. EXPORTACIONES DE GRANELES LÍQUIDOS</t>
  </si>
  <si>
    <t>2.2. EXPORTACIONES DE GRANELES SÓLIDOS</t>
  </si>
  <si>
    <t>2.3. EXPORTACIONES DE MERCANCÍA GENERAL</t>
  </si>
  <si>
    <t>EVOLUCIÓN MENSUAL (toneladas)</t>
  </si>
  <si>
    <t>En la celda del mes actual del 2022 y 2021 copiar la fórmula del mes anterior y reemplazar el número del mes</t>
  </si>
  <si>
    <t>Año 2021: de enero al mes actual la fórmula está vinculada al resumen 2022 del mes correspondiente, para que los datos sean los más actualizados; para el resto de meses de 2021 la fórmula está vinculada al resumen 2021</t>
  </si>
  <si>
    <t xml:space="preserve">Gráfico 2022: incluir en Selcción datos el mes actual </t>
  </si>
  <si>
    <t>Fecha: 25/1/2026</t>
  </si>
  <si>
    <t>TRAFICO TOTAL</t>
  </si>
  <si>
    <t>GRANELES LIQUIDOS</t>
  </si>
  <si>
    <t>GRANELES SOLIDOS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</si>
  <si>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</si>
  <si>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</si>
  <si>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</si>
  <si>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</si>
  <si>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</si>
  <si>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</si>
  <si>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</si>
  <si>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</si>
  <si>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</si>
  <si>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</si>
  <si>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</si>
  <si>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</si>
  <si>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MERCANCIA GENERAL</t>
  </si>
  <si>
    <t>MERCANCIAS EN CONTENEDORES</t>
  </si>
  <si>
    <t>TEUS</t>
  </si>
  <si>
    <t>EVOLUCIÓN MENSUAL (%)</t>
  </si>
  <si>
    <t>Copiar la fórmula del mes anterior y actualizar de la siguiente forma:</t>
  </si>
  <si>
    <t>Tráfico total: la fórmula debe recoger de la celda AFx a la celda AF9 (para 2022) y de la celda AEx a la AE9 para 2021. Lo mismo para GL y GS pero cambiando la columna</t>
  </si>
  <si>
    <t>Mercancía General: la fórmula debe recoger de la celda AFx a la celda AF36 (para el 2022) y de la celda AEx a la AE36 para el 2021. Igual para M.en contenedores y Teus cambiando la columna</t>
  </si>
  <si>
    <t>Gráfico 2022: se incluirá en Selección datos el mes actual</t>
  </si>
  <si>
    <t>AFx a AF9</t>
  </si>
  <si>
    <t>AEx a AE9</t>
  </si>
  <si>
    <t>AFx a AF36</t>
  </si>
  <si>
    <t>AEx a AE36</t>
  </si>
  <si>
    <t>EVOLUCIÓN INTERANUAL (millones de toneladas)</t>
  </si>
  <si>
    <t>Añadir el mes actual en cada columna y copiar la fórmula del mes anterior, que habrá que cambiar de la siguiente forma:</t>
  </si>
  <si>
    <t>Tráfico total: la fórmula debe recoger de la celda AFx a la celda AF9 (para 2022) y de la celda AE20 a la AEx para 2021. Lo mismo para GL y GS pero cambiando la columna</t>
  </si>
  <si>
    <t>Mercancía General: la fórmula debe recoger de la celda AFx a la celda AF36 (para el 2022) y de la celda AE47 a la Aex para el 2021. Igual para M.en contenedores y Teus cambiando la columna</t>
  </si>
  <si>
    <t>En los gráficos se cambiará la Selección datos para que coja los datos del mes y los once meses anteriores</t>
  </si>
  <si>
    <t>Se marcará en gris la fila con los datos del mes anterior que ya no está en la Selección datos</t>
  </si>
  <si>
    <t>AE20 a AEx</t>
  </si>
  <si>
    <t xml:space="preserve">TEUS </t>
  </si>
  <si>
    <t>AE47 a AEx</t>
  </si>
  <si>
    <t>EVOLUCIÓN INTERANUAL (%)</t>
  </si>
  <si>
    <t>Tráfico total: la fórmula debe recoger de la celda AFx a la celda AF9 (para 2022) y de la celda AE20 a la AEx para 2021; también de la celda Aey a AE9 para el 2021 y de AD20 a Adx para 2020. Lo mismo para GL y GS pero cambiando la columna</t>
  </si>
  <si>
    <t>Mercancía General: la fórmula debe recoger de la celda AFx a la celda AF36 (para el 2022) y de la celda AE47 a la AEx para el 2021; además de la celda AEy a la AE36 para 2021 y de AD47 a Adx para 2020. Igual para M.en contenedores y Teus cambiando la columna</t>
  </si>
  <si>
    <t>AEy a AE9</t>
  </si>
  <si>
    <t>AD20 a ADx</t>
  </si>
  <si>
    <t>AEy a AE36</t>
  </si>
  <si>
    <t>AD47 a ADx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</si>
</sst>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\-yyyy;@"/>
    <numFmt numFmtId="165" formatCode="#,##0.0_ ;[Red]\-#,##0.0\ "/>
    <numFmt numFmtId="166" formatCode="#,##0_ ;[Red]\-#,##0\ "/>
    <numFmt numFmtId="167" formatCode="0.0"/>
    <numFmt numFmtId="168" formatCode="#,##0.0"/>
    <numFmt numFmtId="169" formatCode="[$-C0A]mmm\-yy;@"/>
    <numFmt numFmtId="170" formatCode="[$-C0A]mmmm\-yy;@"/>
  </numFmts>
  <fonts count="45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i/>
      <sz val="15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6"/>
      <color theme="4" tint="-0.4999237037263100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28"/>
      <color rgb="FF0A0943"/>
      <name val="Archivo"/>
      <family val="2"/>
    </font>
    <font>
      <sz val="11"/>
      <color theme="1"/>
      <name val="Archivo"/>
      <family val="2"/>
    </font>
    <font>
      <sz val="11"/>
      <name val="Calibri"/>
      <family val="2"/>
      <scheme val="minor"/>
    </font>
    <font>
      <i/>
      <sz val="8"/>
      <color theme="1"/>
      <name val="Arial"/>
      <family val="2"/>
    </font>
    <font>
      <sz val="9"/>
      <color theme="1"/>
      <name val="Arial"/>
      <family val="2"/>
    </font>
    <font>
      <b/>
      <sz val="16"/>
      <color rgb="FF0A0A44"/>
      <name val="Arial"/>
      <family val="2"/>
    </font>
    <font>
      <b/>
      <sz val="8"/>
      <color rgb="FF363636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rgb="FF363636"/>
      <name val="Arial"/>
      <family val="2"/>
    </font>
    <font>
      <sz val="11"/>
      <color theme="0"/>
      <name val="Calibri"/>
      <family val="2"/>
      <scheme val="minor"/>
    </font>
    <font>
      <b/>
      <sz val="9"/>
      <color theme="0"/>
      <name val="Arial"/>
      <family val="2"/>
    </font>
    <font>
      <i/>
      <sz val="9"/>
      <color rgb="FFFF0000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sz val="12"/>
      <color rgb="FF0A0A44"/>
      <name val="Arial"/>
      <family val="2"/>
    </font>
    <font>
      <b/>
      <sz val="10"/>
      <color theme="0"/>
      <name val="Arial"/>
      <family val="2"/>
    </font>
    <font>
      <b/>
      <sz val="10"/>
      <color rgb="FF363636"/>
      <name val="Arial"/>
      <family val="2"/>
    </font>
    <font>
      <sz val="10"/>
      <color rgb="FF363636"/>
      <name val="Arial"/>
      <family val="2"/>
    </font>
    <font>
      <b/>
      <sz val="9"/>
      <color theme="1"/>
      <name val="Arial"/>
      <family val="2"/>
    </font>
    <font>
      <i/>
      <sz val="10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rgb="FF0A0A44"/>
      <name val="Arial"/>
      <family val="2"/>
    </font>
    <font>
      <sz val="11"/>
      <color theme="0"/>
      <name val="Arial"/>
      <family val="2"/>
    </font>
    <font>
      <b/>
      <sz val="14"/>
      <color theme="1"/>
      <name val="Arial"/>
      <family val="2"/>
    </font>
    <font>
      <b/>
      <sz val="11"/>
      <color theme="0"/>
      <name val="Arial"/>
      <family val="2"/>
    </font>
    <font>
      <b/>
      <sz val="16"/>
      <color rgb="FF00408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A7BCE3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rgb="FF0A0A44"/>
        <bgColor indexed="64"/>
      </patternFill>
    </fill>
    <fill>
      <patternFill patternType="solid">
        <fgColor theme="0"/>
        <bgColor indexed="64"/>
      </patternFill>
    </fill>
  </fills>
  <borders count="7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rgb="FFA7BCE3"/>
      </left>
      <right style="thin">
        <color rgb="FFA7BCE3"/>
      </right>
      <top style="thin">
        <color theme="0"/>
      </top>
      <bottom/>
      <diagonal/>
    </border>
    <border>
      <left/>
      <right style="thin">
        <color auto="1"/>
      </right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theme="0"/>
      </bottom>
      <diagonal/>
    </border>
    <border>
      <left/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 style="thin">
        <color rgb="FF0A0A44"/>
      </left>
      <right/>
      <top style="thin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thin">
        <color rgb="FF0A0A44"/>
      </left>
      <right/>
      <top style="thin">
        <color theme="0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/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17600024414813E-2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/>
      <bottom style="thin">
        <color theme="0"/>
      </bottom>
      <diagonal/>
    </border>
    <border>
      <left/>
      <right style="thin">
        <color rgb="FFFFFFFF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0A0A44"/>
      </right>
      <top style="thin">
        <color auto="1"/>
      </top>
      <bottom style="thin">
        <color auto="1"/>
      </bottom>
      <diagonal/>
    </border>
    <border>
      <left style="thin">
        <color rgb="FF0A0A44"/>
      </left>
      <right/>
      <top style="thin">
        <color auto="1"/>
      </top>
      <bottom style="thin">
        <color rgb="FFFFFFFF"/>
      </bottom>
      <diagonal/>
    </border>
    <border>
      <left/>
      <right/>
      <top style="thin">
        <color auto="1"/>
      </top>
      <bottom style="thin">
        <color rgb="FFFFFFFF"/>
      </bottom>
      <diagonal/>
    </border>
    <border>
      <left/>
      <right style="thin">
        <color auto="1"/>
      </right>
      <top style="thin">
        <color auto="1"/>
      </top>
      <bottom style="thin">
        <color rgb="FFFFFFFF"/>
      </bottom>
      <diagonal/>
    </border>
    <border>
      <left style="thin">
        <color auto="1"/>
      </left>
      <right/>
      <top style="thin">
        <color auto="1"/>
      </top>
      <bottom style="thin">
        <color rgb="FFFFFFFF"/>
      </bottom>
      <diagonal/>
    </border>
    <border>
      <left style="thin">
        <color theme="0"/>
      </left>
      <right style="thin">
        <color rgb="FFFFFFFF"/>
      </right>
      <top style="thin">
        <color theme="0"/>
      </top>
      <bottom style="thin">
        <color auto="1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theme="0"/>
      </right>
      <top style="thin">
        <color theme="0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2" tint="-9.9948118533890809E-2"/>
      </bottom>
      <diagonal/>
    </border>
    <border>
      <left/>
      <right/>
      <top style="thin">
        <color theme="2" tint="-9.9948118533890809E-2"/>
      </top>
      <bottom/>
      <diagonal/>
    </border>
    <border>
      <left style="thin">
        <color theme="0"/>
      </left>
      <right/>
      <top/>
      <bottom style="thin">
        <color theme="2" tint="-9.9948118533890809E-2"/>
      </bottom>
      <diagonal/>
    </border>
    <border>
      <left style="thin">
        <color theme="0"/>
      </left>
      <right/>
      <top style="thin">
        <color theme="2" tint="-9.9948118533890809E-2"/>
      </top>
      <bottom/>
      <diagonal/>
    </border>
    <border>
      <left/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9.9948118533890809E-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38" fillId="0" borderId="0"/>
  </cellStyleXfs>
  <cellXfs count="284">
    <xf numFmtId="0" fontId="0" fillId="0" borderId="0" xfId="0"/>
    <xf numFmtId="0" fontId="3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4" fillId="0" borderId="0" xfId="0" applyFont="1"/>
    <xf numFmtId="0" fontId="2" fillId="0" borderId="0" xfId="0" applyFont="1"/>
    <xf numFmtId="0" fontId="6" fillId="0" borderId="0" xfId="0" applyFont="1"/>
    <xf numFmtId="0" fontId="0" fillId="0" borderId="1" xfId="0" applyBorder="1"/>
    <xf numFmtId="164" fontId="7" fillId="0" borderId="0" xfId="0" applyNumberFormat="1" applyFont="1"/>
    <xf numFmtId="0" fontId="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9" fillId="0" borderId="0" xfId="0" applyFont="1" applyAlignment="1">
      <alignment horizontal="left" vertical="top"/>
    </xf>
    <xf numFmtId="0" fontId="7" fillId="0" borderId="0" xfId="0" applyFont="1"/>
    <xf numFmtId="0" fontId="13" fillId="0" borderId="0" xfId="0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4" fillId="0" borderId="7" xfId="0" applyFont="1" applyBorder="1"/>
    <xf numFmtId="0" fontId="15" fillId="0" borderId="7" xfId="0" applyFont="1" applyBorder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1" fillId="0" borderId="0" xfId="0" applyFont="1"/>
    <xf numFmtId="0" fontId="22" fillId="0" borderId="0" xfId="0" applyFont="1" applyAlignment="1">
      <alignment horizontal="right"/>
    </xf>
    <xf numFmtId="0" fontId="23" fillId="2" borderId="4" xfId="0" applyFont="1" applyFill="1" applyBorder="1" applyAlignment="1">
      <alignment horizontal="left" vertical="center"/>
    </xf>
    <xf numFmtId="0" fontId="23" fillId="2" borderId="8" xfId="0" applyFont="1" applyFill="1" applyBorder="1" applyAlignment="1">
      <alignment horizontal="left" vertical="center"/>
    </xf>
    <xf numFmtId="0" fontId="7" fillId="0" borderId="1" xfId="0" applyFont="1" applyBorder="1"/>
    <xf numFmtId="0" fontId="12" fillId="0" borderId="1" xfId="0" applyFont="1" applyBorder="1"/>
    <xf numFmtId="0" fontId="24" fillId="0" borderId="0" xfId="0" applyFont="1"/>
    <xf numFmtId="0" fontId="22" fillId="3" borderId="16" xfId="0" applyFont="1" applyFill="1" applyBorder="1" applyAlignment="1">
      <alignment horizontal="left" vertical="center"/>
    </xf>
    <xf numFmtId="0" fontId="20" fillId="3" borderId="10" xfId="0" applyFont="1" applyFill="1" applyBorder="1" applyAlignment="1">
      <alignment horizontal="right" vertical="center"/>
    </xf>
    <xf numFmtId="0" fontId="20" fillId="4" borderId="4" xfId="0" applyFont="1" applyFill="1" applyBorder="1" applyAlignment="1">
      <alignment horizontal="left" vertical="center"/>
    </xf>
    <xf numFmtId="0" fontId="20" fillId="4" borderId="8" xfId="0" applyFont="1" applyFill="1" applyBorder="1" applyAlignment="1">
      <alignment horizontal="left" vertical="center"/>
    </xf>
    <xf numFmtId="0" fontId="20" fillId="2" borderId="4" xfId="0" applyFont="1" applyFill="1" applyBorder="1" applyAlignment="1">
      <alignment horizontal="left" vertical="center"/>
    </xf>
    <xf numFmtId="0" fontId="20" fillId="3" borderId="0" xfId="0" applyFont="1" applyFill="1" applyAlignment="1">
      <alignment horizontal="right" vertical="center"/>
    </xf>
    <xf numFmtId="0" fontId="17" fillId="0" borderId="0" xfId="0" applyFont="1" applyAlignment="1">
      <alignment vertical="center"/>
    </xf>
    <xf numFmtId="3" fontId="28" fillId="4" borderId="6" xfId="0" applyNumberFormat="1" applyFont="1" applyFill="1" applyBorder="1" applyAlignment="1">
      <alignment vertical="center"/>
    </xf>
    <xf numFmtId="3" fontId="28" fillId="0" borderId="6" xfId="0" applyNumberFormat="1" applyFont="1" applyBorder="1" applyAlignment="1">
      <alignment vertical="center"/>
    </xf>
    <xf numFmtId="3" fontId="29" fillId="3" borderId="12" xfId="0" applyNumberFormat="1" applyFont="1" applyFill="1" applyBorder="1" applyAlignment="1">
      <alignment horizontal="right" vertical="center"/>
    </xf>
    <xf numFmtId="3" fontId="29" fillId="3" borderId="4" xfId="0" applyNumberFormat="1" applyFont="1" applyFill="1" applyBorder="1" applyAlignment="1">
      <alignment horizontal="right" vertical="center"/>
    </xf>
    <xf numFmtId="3" fontId="28" fillId="4" borderId="12" xfId="0" applyNumberFormat="1" applyFont="1" applyFill="1" applyBorder="1" applyAlignment="1">
      <alignment horizontal="right" vertical="center"/>
    </xf>
    <xf numFmtId="3" fontId="28" fillId="4" borderId="8" xfId="0" applyNumberFormat="1" applyFont="1" applyFill="1" applyBorder="1" applyAlignment="1">
      <alignment horizontal="right" vertical="center"/>
    </xf>
    <xf numFmtId="3" fontId="28" fillId="4" borderId="4" xfId="0" applyNumberFormat="1" applyFont="1" applyFill="1" applyBorder="1" applyAlignment="1">
      <alignment horizontal="right" vertical="center"/>
    </xf>
    <xf numFmtId="3" fontId="28" fillId="4" borderId="10" xfId="0" applyNumberFormat="1" applyFont="1" applyFill="1" applyBorder="1" applyAlignment="1">
      <alignment horizontal="right" vertical="center"/>
    </xf>
    <xf numFmtId="3" fontId="28" fillId="4" borderId="6" xfId="0" applyNumberFormat="1" applyFont="1" applyFill="1" applyBorder="1" applyAlignment="1">
      <alignment horizontal="right" vertical="center"/>
    </xf>
    <xf numFmtId="3" fontId="28" fillId="0" borderId="4" xfId="0" applyNumberFormat="1" applyFont="1" applyBorder="1" applyAlignment="1">
      <alignment horizontal="right" vertical="center"/>
    </xf>
    <xf numFmtId="3" fontId="28" fillId="0" borderId="9" xfId="0" applyNumberFormat="1" applyFont="1" applyBorder="1" applyAlignment="1">
      <alignment horizontal="right" vertical="center"/>
    </xf>
    <xf numFmtId="3" fontId="28" fillId="0" borderId="8" xfId="0" applyNumberFormat="1" applyFont="1" applyBorder="1" applyAlignment="1">
      <alignment horizontal="right" vertical="center"/>
    </xf>
    <xf numFmtId="3" fontId="28" fillId="4" borderId="3" xfId="0" applyNumberFormat="1" applyFont="1" applyFill="1" applyBorder="1" applyAlignment="1">
      <alignment horizontal="right" vertical="center"/>
    </xf>
    <xf numFmtId="3" fontId="28" fillId="4" borderId="13" xfId="0" applyNumberFormat="1" applyFont="1" applyFill="1" applyBorder="1" applyAlignment="1">
      <alignment horizontal="right" vertical="center"/>
    </xf>
    <xf numFmtId="166" fontId="28" fillId="4" borderId="4" xfId="0" applyNumberFormat="1" applyFont="1" applyFill="1" applyBorder="1" applyAlignment="1">
      <alignment horizontal="right" vertical="center"/>
    </xf>
    <xf numFmtId="165" fontId="28" fillId="4" borderId="4" xfId="0" applyNumberFormat="1" applyFont="1" applyFill="1" applyBorder="1" applyAlignment="1">
      <alignment horizontal="right" vertical="center"/>
    </xf>
    <xf numFmtId="3" fontId="28" fillId="2" borderId="4" xfId="0" applyNumberFormat="1" applyFont="1" applyFill="1" applyBorder="1" applyAlignment="1">
      <alignment horizontal="right" vertical="center"/>
    </xf>
    <xf numFmtId="166" fontId="28" fillId="2" borderId="4" xfId="0" applyNumberFormat="1" applyFont="1" applyFill="1" applyBorder="1" applyAlignment="1">
      <alignment horizontal="right" vertical="center"/>
    </xf>
    <xf numFmtId="165" fontId="28" fillId="2" borderId="4" xfId="0" applyNumberFormat="1" applyFont="1" applyFill="1" applyBorder="1" applyAlignment="1">
      <alignment horizontal="right" vertical="center"/>
    </xf>
    <xf numFmtId="3" fontId="28" fillId="4" borderId="1" xfId="0" applyNumberFormat="1" applyFont="1" applyFill="1" applyBorder="1" applyAlignment="1">
      <alignment horizontal="right" vertical="center"/>
    </xf>
    <xf numFmtId="3" fontId="28" fillId="4" borderId="0" xfId="0" applyNumberFormat="1" applyFont="1" applyFill="1" applyAlignment="1">
      <alignment horizontal="right" vertical="center"/>
    </xf>
    <xf numFmtId="3" fontId="28" fillId="0" borderId="14" xfId="0" applyNumberFormat="1" applyFont="1" applyBorder="1" applyAlignment="1">
      <alignment horizontal="right" vertical="center"/>
    </xf>
    <xf numFmtId="3" fontId="28" fillId="0" borderId="1" xfId="0" applyNumberFormat="1" applyFont="1" applyBorder="1" applyAlignment="1">
      <alignment horizontal="right" vertical="center"/>
    </xf>
    <xf numFmtId="3" fontId="28" fillId="0" borderId="6" xfId="0" applyNumberFormat="1" applyFont="1" applyBorder="1" applyAlignment="1">
      <alignment horizontal="right" vertical="center"/>
    </xf>
    <xf numFmtId="3" fontId="28" fillId="0" borderId="0" xfId="0" applyNumberFormat="1" applyFont="1" applyAlignment="1">
      <alignment horizontal="right" vertical="center"/>
    </xf>
    <xf numFmtId="0" fontId="7" fillId="0" borderId="10" xfId="0" applyFont="1" applyBorder="1"/>
    <xf numFmtId="0" fontId="17" fillId="0" borderId="10" xfId="0" applyFont="1" applyBorder="1" applyAlignment="1">
      <alignment vertical="center"/>
    </xf>
    <xf numFmtId="164" fontId="22" fillId="0" borderId="0" xfId="0" applyNumberFormat="1" applyFont="1" applyAlignment="1">
      <alignment horizontal="right" vertical="center"/>
    </xf>
    <xf numFmtId="0" fontId="16" fillId="0" borderId="0" xfId="0" applyFont="1"/>
    <xf numFmtId="3" fontId="30" fillId="5" borderId="12" xfId="0" applyNumberFormat="1" applyFont="1" applyFill="1" applyBorder="1" applyAlignment="1">
      <alignment horizontal="right" vertical="center"/>
    </xf>
    <xf numFmtId="3" fontId="30" fillId="5" borderId="8" xfId="0" applyNumberFormat="1" applyFont="1" applyFill="1" applyBorder="1" applyAlignment="1">
      <alignment horizontal="right" vertical="center"/>
    </xf>
    <xf numFmtId="3" fontId="30" fillId="5" borderId="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/>
    </xf>
    <xf numFmtId="0" fontId="19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3" fontId="32" fillId="5" borderId="14" xfId="0" applyNumberFormat="1" applyFont="1" applyFill="1" applyBorder="1" applyAlignment="1">
      <alignment horizontal="right" vertical="center"/>
    </xf>
    <xf numFmtId="165" fontId="32" fillId="5" borderId="14" xfId="0" applyNumberFormat="1" applyFont="1" applyFill="1" applyBorder="1" applyAlignment="1">
      <alignment horizontal="right" vertical="center"/>
    </xf>
    <xf numFmtId="166" fontId="34" fillId="6" borderId="9" xfId="0" applyNumberFormat="1" applyFont="1" applyFill="1" applyBorder="1" applyAlignment="1">
      <alignment horizontal="right" vertical="center"/>
    </xf>
    <xf numFmtId="165" fontId="34" fillId="6" borderId="9" xfId="0" applyNumberFormat="1" applyFont="1" applyFill="1" applyBorder="1" applyAlignment="1">
      <alignment horizontal="right" vertical="center"/>
    </xf>
    <xf numFmtId="0" fontId="32" fillId="5" borderId="6" xfId="0" applyFont="1" applyFill="1" applyBorder="1" applyAlignment="1">
      <alignment horizontal="center" vertical="center"/>
    </xf>
    <xf numFmtId="165" fontId="34" fillId="6" borderId="17" xfId="0" applyNumberFormat="1" applyFont="1" applyFill="1" applyBorder="1" applyAlignment="1">
      <alignment horizontal="right" vertical="center"/>
    </xf>
    <xf numFmtId="0" fontId="33" fillId="0" borderId="8" xfId="0" applyFont="1" applyBorder="1" applyAlignment="1">
      <alignment vertical="center"/>
    </xf>
    <xf numFmtId="3" fontId="34" fillId="0" borderId="18" xfId="0" applyNumberFormat="1" applyFont="1" applyBorder="1" applyAlignment="1">
      <alignment horizontal="right" vertical="center"/>
    </xf>
    <xf numFmtId="3" fontId="34" fillId="0" borderId="19" xfId="0" applyNumberFormat="1" applyFont="1" applyBorder="1" applyAlignment="1">
      <alignment horizontal="right" vertical="center"/>
    </xf>
    <xf numFmtId="3" fontId="34" fillId="0" borderId="20" xfId="0" applyNumberFormat="1" applyFont="1" applyBorder="1" applyAlignment="1">
      <alignment horizontal="right" vertical="center"/>
    </xf>
    <xf numFmtId="3" fontId="34" fillId="0" borderId="9" xfId="0" applyNumberFormat="1" applyFont="1" applyBorder="1" applyAlignment="1">
      <alignment horizontal="right" vertical="center"/>
    </xf>
    <xf numFmtId="3" fontId="34" fillId="0" borderId="21" xfId="0" applyNumberFormat="1" applyFont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4" fillId="0" borderId="23" xfId="0" applyNumberFormat="1" applyFont="1" applyBorder="1" applyAlignment="1">
      <alignment horizontal="right" vertical="center"/>
    </xf>
    <xf numFmtId="166" fontId="34" fillId="6" borderId="19" xfId="0" applyNumberFormat="1" applyFont="1" applyFill="1" applyBorder="1" applyAlignment="1">
      <alignment horizontal="right" vertical="center"/>
    </xf>
    <xf numFmtId="165" fontId="34" fillId="6" borderId="24" xfId="0" applyNumberFormat="1" applyFont="1" applyFill="1" applyBorder="1" applyAlignment="1">
      <alignment horizontal="right" vertical="center"/>
    </xf>
    <xf numFmtId="166" fontId="34" fillId="6" borderId="23" xfId="0" applyNumberFormat="1" applyFont="1" applyFill="1" applyBorder="1" applyAlignment="1">
      <alignment horizontal="right" vertical="center"/>
    </xf>
    <xf numFmtId="165" fontId="34" fillId="6" borderId="25" xfId="0" applyNumberFormat="1" applyFont="1" applyFill="1" applyBorder="1" applyAlignment="1">
      <alignment horizontal="right" vertical="center"/>
    </xf>
    <xf numFmtId="0" fontId="33" fillId="0" borderId="26" xfId="0" applyFont="1" applyBorder="1" applyAlignment="1">
      <alignment vertical="center"/>
    </xf>
    <xf numFmtId="3" fontId="34" fillId="0" borderId="27" xfId="0" applyNumberFormat="1" applyFont="1" applyBorder="1" applyAlignment="1">
      <alignment horizontal="right" vertical="center"/>
    </xf>
    <xf numFmtId="165" fontId="34" fillId="6" borderId="19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vertical="center"/>
    </xf>
    <xf numFmtId="3" fontId="34" fillId="0" borderId="29" xfId="0" applyNumberFormat="1" applyFont="1" applyBorder="1" applyAlignment="1">
      <alignment horizontal="right" vertical="center"/>
    </xf>
    <xf numFmtId="165" fontId="34" fillId="6" borderId="23" xfId="0" applyNumberFormat="1" applyFont="1" applyFill="1" applyBorder="1" applyAlignment="1">
      <alignment horizontal="right" vertical="center"/>
    </xf>
    <xf numFmtId="0" fontId="33" fillId="0" borderId="28" xfId="0" applyFont="1" applyBorder="1" applyAlignment="1">
      <alignment horizontal="left" vertical="center"/>
    </xf>
    <xf numFmtId="166" fontId="34" fillId="6" borderId="30" xfId="0" applyNumberFormat="1" applyFont="1" applyFill="1" applyBorder="1" applyAlignment="1">
      <alignment horizontal="right" vertical="center"/>
    </xf>
    <xf numFmtId="165" fontId="34" fillId="6" borderId="30" xfId="0" applyNumberFormat="1" applyFont="1" applyFill="1" applyBorder="1" applyAlignment="1">
      <alignment horizontal="right" vertical="center"/>
    </xf>
    <xf numFmtId="165" fontId="34" fillId="6" borderId="31" xfId="0" applyNumberFormat="1" applyFont="1" applyFill="1" applyBorder="1" applyAlignment="1">
      <alignment horizontal="right" vertical="center"/>
    </xf>
    <xf numFmtId="0" fontId="33" fillId="3" borderId="32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right" vertical="center"/>
    </xf>
    <xf numFmtId="0" fontId="36" fillId="0" borderId="0" xfId="0" applyFont="1" applyAlignment="1">
      <alignment vertical="center"/>
    </xf>
    <xf numFmtId="3" fontId="34" fillId="4" borderId="9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vertical="center"/>
    </xf>
    <xf numFmtId="3" fontId="34" fillId="4" borderId="20" xfId="0" applyNumberFormat="1" applyFont="1" applyFill="1" applyBorder="1" applyAlignment="1">
      <alignment horizontal="right" vertical="center"/>
    </xf>
    <xf numFmtId="0" fontId="33" fillId="4" borderId="26" xfId="0" applyFont="1" applyFill="1" applyBorder="1" applyAlignment="1">
      <alignment vertical="center"/>
    </xf>
    <xf numFmtId="3" fontId="34" fillId="4" borderId="27" xfId="0" applyNumberFormat="1" applyFont="1" applyFill="1" applyBorder="1" applyAlignment="1">
      <alignment horizontal="right" vertical="center"/>
    </xf>
    <xf numFmtId="3" fontId="34" fillId="4" borderId="19" xfId="0" applyNumberFormat="1" applyFont="1" applyFill="1" applyBorder="1" applyAlignment="1">
      <alignment horizontal="right" vertical="center"/>
    </xf>
    <xf numFmtId="0" fontId="33" fillId="4" borderId="28" xfId="0" applyFont="1" applyFill="1" applyBorder="1" applyAlignment="1">
      <alignment vertical="center"/>
    </xf>
    <xf numFmtId="3" fontId="34" fillId="4" borderId="29" xfId="0" applyNumberFormat="1" applyFont="1" applyFill="1" applyBorder="1" applyAlignment="1">
      <alignment horizontal="right" vertical="center"/>
    </xf>
    <xf numFmtId="3" fontId="34" fillId="4" borderId="23" xfId="0" applyNumberFormat="1" applyFont="1" applyFill="1" applyBorder="1" applyAlignment="1">
      <alignment horizontal="right" vertical="center"/>
    </xf>
    <xf numFmtId="0" fontId="33" fillId="4" borderId="33" xfId="0" applyFont="1" applyFill="1" applyBorder="1" applyAlignment="1">
      <alignment vertical="center"/>
    </xf>
    <xf numFmtId="3" fontId="34" fillId="4" borderId="34" xfId="0" applyNumberFormat="1" applyFont="1" applyFill="1" applyBorder="1" applyAlignment="1">
      <alignment horizontal="right" vertical="center"/>
    </xf>
    <xf numFmtId="3" fontId="34" fillId="4" borderId="30" xfId="0" applyNumberFormat="1" applyFont="1" applyFill="1" applyBorder="1" applyAlignment="1">
      <alignment horizontal="right" vertical="center"/>
    </xf>
    <xf numFmtId="0" fontId="33" fillId="4" borderId="8" xfId="0" applyFont="1" applyFill="1" applyBorder="1" applyAlignment="1">
      <alignment horizontal="left" vertical="center"/>
    </xf>
    <xf numFmtId="3" fontId="34" fillId="4" borderId="21" xfId="0" applyNumberFormat="1" applyFont="1" applyFill="1" applyBorder="1" applyAlignment="1">
      <alignment horizontal="right" vertical="center"/>
    </xf>
    <xf numFmtId="3" fontId="34" fillId="4" borderId="18" xfId="0" applyNumberFormat="1" applyFont="1" applyFill="1" applyBorder="1" applyAlignment="1">
      <alignment horizontal="right" vertical="center"/>
    </xf>
    <xf numFmtId="3" fontId="34" fillId="4" borderId="22" xfId="0" applyNumberFormat="1" applyFont="1" applyFill="1" applyBorder="1" applyAlignment="1">
      <alignment horizontal="right" vertical="center"/>
    </xf>
    <xf numFmtId="3" fontId="34" fillId="4" borderId="35" xfId="0" applyNumberFormat="1" applyFont="1" applyFill="1" applyBorder="1" applyAlignment="1">
      <alignment horizontal="right" vertical="center"/>
    </xf>
    <xf numFmtId="0" fontId="0" fillId="0" borderId="36" xfId="0" applyBorder="1"/>
    <xf numFmtId="0" fontId="0" fillId="6" borderId="0" xfId="0" applyFill="1"/>
    <xf numFmtId="0" fontId="0" fillId="0" borderId="37" xfId="0" applyBorder="1"/>
    <xf numFmtId="0" fontId="0" fillId="0" borderId="38" xfId="0" applyBorder="1"/>
    <xf numFmtId="0" fontId="0" fillId="0" borderId="39" xfId="0" applyBorder="1"/>
    <xf numFmtId="0" fontId="0" fillId="0" borderId="40" xfId="0" applyBorder="1"/>
    <xf numFmtId="0" fontId="0" fillId="0" borderId="0" xfId="0" applyAlignment="1">
      <alignment horizontal="left"/>
    </xf>
    <xf numFmtId="0" fontId="37" fillId="0" borderId="0" xfId="0" applyFont="1"/>
    <xf numFmtId="168" fontId="30" fillId="5" borderId="10" xfId="0" applyNumberFormat="1" applyFont="1" applyFill="1" applyBorder="1" applyAlignment="1">
      <alignment horizontal="right" vertical="center"/>
    </xf>
    <xf numFmtId="167" fontId="28" fillId="4" borderId="6" xfId="0" applyNumberFormat="1" applyFont="1" applyFill="1" applyBorder="1" applyAlignment="1">
      <alignment horizontal="right" vertical="center"/>
    </xf>
    <xf numFmtId="167" fontId="28" fillId="4" borderId="4" xfId="0" applyNumberFormat="1" applyFont="1" applyFill="1" applyBorder="1" applyAlignment="1">
      <alignment horizontal="right" vertical="center"/>
    </xf>
    <xf numFmtId="167" fontId="28" fillId="0" borderId="3" xfId="0" applyNumberFormat="1" applyFont="1" applyBorder="1" applyAlignment="1">
      <alignment horizontal="right" vertical="center"/>
    </xf>
    <xf numFmtId="167" fontId="28" fillId="0" borderId="1" xfId="0" applyNumberFormat="1" applyFont="1" applyBorder="1" applyAlignment="1">
      <alignment horizontal="right" vertical="center"/>
    </xf>
    <xf numFmtId="167" fontId="29" fillId="3" borderId="6" xfId="0" applyNumberFormat="1" applyFont="1" applyFill="1" applyBorder="1" applyAlignment="1">
      <alignment horizontal="right" vertical="center"/>
    </xf>
    <xf numFmtId="167" fontId="28" fillId="4" borderId="5" xfId="0" applyNumberFormat="1" applyFont="1" applyFill="1" applyBorder="1" applyAlignment="1">
      <alignment horizontal="right" vertical="center"/>
    </xf>
    <xf numFmtId="167" fontId="28" fillId="0" borderId="7" xfId="0" applyNumberFormat="1" applyFont="1" applyBorder="1" applyAlignment="1">
      <alignment horizontal="right" vertical="center"/>
    </xf>
    <xf numFmtId="0" fontId="20" fillId="4" borderId="3" xfId="0" applyFont="1" applyFill="1" applyBorder="1" applyAlignment="1">
      <alignment horizontal="left" vertical="center"/>
    </xf>
    <xf numFmtId="0" fontId="0" fillId="0" borderId="41" xfId="0" applyBorder="1"/>
    <xf numFmtId="0" fontId="0" fillId="0" borderId="42" xfId="0" applyBorder="1"/>
    <xf numFmtId="0" fontId="27" fillId="0" borderId="0" xfId="0" applyFont="1"/>
    <xf numFmtId="0" fontId="0" fillId="0" borderId="36" xfId="0" applyBorder="1" applyAlignment="1">
      <alignment horizontal="left"/>
    </xf>
    <xf numFmtId="3" fontId="25" fillId="5" borderId="0" xfId="0" applyNumberFormat="1" applyFont="1" applyFill="1" applyAlignment="1">
      <alignment horizontal="right" vertical="center"/>
    </xf>
    <xf numFmtId="0" fontId="30" fillId="5" borderId="1" xfId="0" applyFont="1" applyFill="1" applyBorder="1" applyAlignment="1">
      <alignment horizontal="center" vertical="center"/>
    </xf>
    <xf numFmtId="0" fontId="20" fillId="4" borderId="11" xfId="0" applyFont="1" applyFill="1" applyBorder="1" applyAlignment="1">
      <alignment horizontal="left" vertical="center"/>
    </xf>
    <xf numFmtId="0" fontId="30" fillId="5" borderId="10" xfId="0" applyFont="1" applyFill="1" applyBorder="1" applyAlignment="1">
      <alignment horizontal="left" vertical="center" indent="1"/>
    </xf>
    <xf numFmtId="3" fontId="20" fillId="3" borderId="4" xfId="0" applyNumberFormat="1" applyFont="1" applyFill="1" applyBorder="1" applyAlignment="1">
      <alignment horizontal="right" vertical="center"/>
    </xf>
    <xf numFmtId="3" fontId="20" fillId="3" borderId="6" xfId="0" applyNumberFormat="1" applyFont="1" applyFill="1" applyBorder="1" applyAlignment="1">
      <alignment horizontal="right" vertical="center"/>
    </xf>
    <xf numFmtId="3" fontId="20" fillId="3" borderId="12" xfId="0" applyNumberFormat="1" applyFont="1" applyFill="1" applyBorder="1" applyAlignment="1">
      <alignment horizontal="right" vertical="center"/>
    </xf>
    <xf numFmtId="0" fontId="27" fillId="0" borderId="9" xfId="0" applyFont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8" fillId="0" borderId="8" xfId="0" applyFont="1" applyBorder="1" applyAlignment="1">
      <alignment horizontal="right" vertical="center"/>
    </xf>
    <xf numFmtId="0" fontId="27" fillId="0" borderId="4" xfId="0" applyFont="1" applyBorder="1" applyAlignment="1">
      <alignment horizontal="left" vertical="center"/>
    </xf>
    <xf numFmtId="0" fontId="30" fillId="5" borderId="4" xfId="0" applyFont="1" applyFill="1" applyBorder="1" applyAlignment="1">
      <alignment horizontal="center" vertical="center"/>
    </xf>
    <xf numFmtId="3" fontId="28" fillId="4" borderId="4" xfId="0" applyNumberFormat="1" applyFont="1" applyFill="1" applyBorder="1" applyAlignment="1">
      <alignment vertical="center"/>
    </xf>
    <xf numFmtId="0" fontId="7" fillId="0" borderId="43" xfId="0" applyFont="1" applyBorder="1"/>
    <xf numFmtId="0" fontId="28" fillId="0" borderId="11" xfId="0" applyFont="1" applyBorder="1" applyAlignment="1">
      <alignment horizontal="right" vertical="center"/>
    </xf>
    <xf numFmtId="0" fontId="28" fillId="0" borderId="4" xfId="0" applyFont="1" applyBorder="1" applyAlignment="1">
      <alignment horizontal="right" vertical="center"/>
    </xf>
    <xf numFmtId="0" fontId="28" fillId="0" borderId="4" xfId="0" applyFont="1" applyBorder="1" applyAlignment="1">
      <alignment vertical="center"/>
    </xf>
    <xf numFmtId="0" fontId="30" fillId="5" borderId="7" xfId="0" applyFont="1" applyFill="1" applyBorder="1" applyAlignment="1">
      <alignment horizontal="center" vertical="center"/>
    </xf>
    <xf numFmtId="0" fontId="7" fillId="0" borderId="44" xfId="0" applyFont="1" applyBorder="1"/>
    <xf numFmtId="3" fontId="25" fillId="5" borderId="8" xfId="0" applyNumberFormat="1" applyFont="1" applyFill="1" applyBorder="1" applyAlignment="1">
      <alignment horizontal="right" vertical="center"/>
    </xf>
    <xf numFmtId="167" fontId="25" fillId="5" borderId="5" xfId="0" applyNumberFormat="1" applyFont="1" applyFill="1" applyBorder="1" applyAlignment="1">
      <alignment horizontal="right" vertical="center"/>
    </xf>
    <xf numFmtId="3" fontId="25" fillId="5" borderId="4" xfId="0" applyNumberFormat="1" applyFont="1" applyFill="1" applyBorder="1" applyAlignment="1">
      <alignment vertical="center"/>
    </xf>
    <xf numFmtId="3" fontId="32" fillId="5" borderId="6" xfId="0" applyNumberFormat="1" applyFont="1" applyFill="1" applyBorder="1" applyAlignment="1">
      <alignment horizontal="right" vertical="center"/>
    </xf>
    <xf numFmtId="165" fontId="32" fillId="5" borderId="6" xfId="0" applyNumberFormat="1" applyFont="1" applyFill="1" applyBorder="1" applyAlignment="1">
      <alignment horizontal="right" vertical="center"/>
    </xf>
    <xf numFmtId="168" fontId="30" fillId="5" borderId="8" xfId="0" applyNumberFormat="1" applyFont="1" applyFill="1" applyBorder="1" applyAlignment="1">
      <alignment horizontal="right" vertical="center"/>
    </xf>
    <xf numFmtId="3" fontId="30" fillId="5" borderId="4" xfId="0" applyNumberFormat="1" applyFont="1" applyFill="1" applyBorder="1" applyAlignment="1">
      <alignment horizontal="right" vertical="center"/>
    </xf>
    <xf numFmtId="0" fontId="30" fillId="5" borderId="7" xfId="0" applyFont="1" applyFill="1" applyBorder="1" applyAlignment="1">
      <alignment horizontal="left" vertical="center" indent="1"/>
    </xf>
    <xf numFmtId="0" fontId="32" fillId="5" borderId="45" xfId="0" applyFont="1" applyFill="1" applyBorder="1" applyAlignment="1">
      <alignment horizontal="center" vertical="center"/>
    </xf>
    <xf numFmtId="0" fontId="33" fillId="3" borderId="53" xfId="0" applyFont="1" applyFill="1" applyBorder="1" applyAlignment="1">
      <alignment horizontal="left" vertical="center" wrapText="1"/>
    </xf>
    <xf numFmtId="0" fontId="33" fillId="2" borderId="54" xfId="0" applyFont="1" applyFill="1" applyBorder="1" applyAlignment="1">
      <alignment horizontal="left" vertical="center" wrapText="1"/>
    </xf>
    <xf numFmtId="3" fontId="34" fillId="2" borderId="55" xfId="0" applyNumberFormat="1" applyFont="1" applyFill="1" applyBorder="1" applyAlignment="1">
      <alignment horizontal="right" vertical="center" wrapText="1"/>
    </xf>
    <xf numFmtId="3" fontId="34" fillId="2" borderId="56" xfId="0" applyNumberFormat="1" applyFont="1" applyFill="1" applyBorder="1" applyAlignment="1">
      <alignment horizontal="right" vertical="center" wrapText="1"/>
    </xf>
    <xf numFmtId="166" fontId="34" fillId="2" borderId="30" xfId="0" applyNumberFormat="1" applyFont="1" applyFill="1" applyBorder="1" applyAlignment="1">
      <alignment horizontal="right" vertical="center" wrapText="1"/>
    </xf>
    <xf numFmtId="165" fontId="34" fillId="2" borderId="57" xfId="0" applyNumberFormat="1" applyFont="1" applyFill="1" applyBorder="1" applyAlignment="1">
      <alignment horizontal="right" vertical="center" wrapText="1"/>
    </xf>
    <xf numFmtId="3" fontId="34" fillId="2" borderId="58" xfId="0" applyNumberFormat="1" applyFont="1" applyFill="1" applyBorder="1" applyAlignment="1">
      <alignment horizontal="right" vertical="center" wrapText="1"/>
    </xf>
    <xf numFmtId="0" fontId="22" fillId="0" borderId="60" xfId="0" applyFont="1" applyBorder="1" applyAlignment="1">
      <alignment horizontal="left" vertical="center" wrapText="1" indent="1"/>
    </xf>
    <xf numFmtId="3" fontId="21" fillId="0" borderId="61" xfId="0" applyNumberFormat="1" applyFont="1" applyBorder="1" applyAlignment="1">
      <alignment horizontal="right" vertical="center" wrapText="1"/>
    </xf>
    <xf numFmtId="168" fontId="21" fillId="0" borderId="61" xfId="0" applyNumberFormat="1" applyFont="1" applyBorder="1" applyAlignment="1">
      <alignment horizontal="right" vertic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20" fillId="4" borderId="49" xfId="0" applyFont="1" applyFill="1" applyBorder="1" applyAlignment="1">
      <alignment horizontal="left" vertical="center"/>
    </xf>
    <xf numFmtId="0" fontId="20" fillId="3" borderId="5" xfId="0" applyFont="1" applyFill="1" applyBorder="1" applyAlignment="1">
      <alignment horizontal="left" vertical="center" indent="1"/>
    </xf>
    <xf numFmtId="0" fontId="20" fillId="3" borderId="48" xfId="0" applyFont="1" applyFill="1" applyBorder="1" applyAlignment="1">
      <alignment horizontal="left" vertical="center" indent="1"/>
    </xf>
    <xf numFmtId="0" fontId="25" fillId="5" borderId="47" xfId="0" applyFont="1" applyFill="1" applyBorder="1" applyAlignment="1">
      <alignment horizontal="right" vertical="center"/>
    </xf>
    <xf numFmtId="0" fontId="30" fillId="5" borderId="46" xfId="0" applyFont="1" applyFill="1" applyBorder="1" applyAlignment="1">
      <alignment horizontal="center" vertical="center"/>
    </xf>
    <xf numFmtId="0" fontId="30" fillId="5" borderId="47" xfId="0" applyFont="1" applyFill="1" applyBorder="1" applyAlignment="1">
      <alignment horizontal="center" vertical="center"/>
    </xf>
    <xf numFmtId="0" fontId="30" fillId="5" borderId="48" xfId="0" applyFont="1" applyFill="1" applyBorder="1" applyAlignment="1">
      <alignment horizontal="center" vertical="center"/>
    </xf>
    <xf numFmtId="0" fontId="20" fillId="3" borderId="48" xfId="0" applyFont="1" applyFill="1" applyBorder="1" applyAlignment="1">
      <alignment horizontal="left" vertical="center" wrapText="1" indent="1"/>
    </xf>
    <xf numFmtId="0" fontId="33" fillId="3" borderId="32" xfId="0" applyFont="1" applyFill="1" applyBorder="1" applyAlignment="1">
      <alignment horizontal="left" vertical="center" wrapText="1"/>
    </xf>
    <xf numFmtId="0" fontId="33" fillId="3" borderId="52" xfId="0" applyFont="1" applyFill="1" applyBorder="1" applyAlignment="1">
      <alignment horizontal="left" vertical="center" wrapText="1"/>
    </xf>
    <xf numFmtId="0" fontId="32" fillId="5" borderId="47" xfId="0" applyFont="1" applyFill="1" applyBorder="1" applyAlignment="1">
      <alignment horizontal="right" vertical="center"/>
    </xf>
    <xf numFmtId="0" fontId="32" fillId="5" borderId="51" xfId="0" applyFont="1" applyFill="1" applyBorder="1" applyAlignment="1">
      <alignment horizontal="center" vertical="center"/>
    </xf>
    <xf numFmtId="0" fontId="33" fillId="3" borderId="45" xfId="0" applyFont="1" applyFill="1" applyBorder="1" applyAlignment="1">
      <alignment horizontal="left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4" xfId="0" applyFont="1" applyFill="1" applyBorder="1" applyAlignment="1">
      <alignment horizontal="center" vertical="center"/>
    </xf>
    <xf numFmtId="0" fontId="32" fillId="5" borderId="46" xfId="0" applyFont="1" applyFill="1" applyBorder="1" applyAlignment="1">
      <alignment horizontal="center" vertical="center"/>
    </xf>
    <xf numFmtId="0" fontId="32" fillId="5" borderId="59" xfId="0" applyFont="1" applyFill="1" applyBorder="1" applyAlignment="1">
      <alignment horizontal="center" vertical="center"/>
    </xf>
    <xf numFmtId="0" fontId="30" fillId="5" borderId="5" xfId="0" applyFont="1" applyFill="1" applyBorder="1" applyAlignment="1">
      <alignment horizontal="center" vertical="center"/>
    </xf>
    <xf numFmtId="0" fontId="30" fillId="5" borderId="62" xfId="0" applyFont="1" applyFill="1" applyBorder="1" applyAlignment="1">
      <alignment horizontal="center" vertical="center"/>
    </xf>
    <xf numFmtId="0" fontId="38" fillId="0" borderId="2" xfId="1" applyBorder="1"/>
    <xf numFmtId="0" fontId="38" fillId="0" borderId="3" xfId="1" applyBorder="1"/>
    <xf numFmtId="0" fontId="38" fillId="0" borderId="4" xfId="1" applyBorder="1"/>
    <xf numFmtId="0" fontId="38" fillId="0" borderId="5" xfId="1" applyBorder="1"/>
    <xf numFmtId="0" fontId="38" fillId="0" borderId="0" xfId="1"/>
    <xf numFmtId="0" fontId="38" fillId="0" borderId="6" xfId="1" applyBorder="1"/>
    <xf numFmtId="0" fontId="38" fillId="0" borderId="7" xfId="1" applyBorder="1"/>
    <xf numFmtId="0" fontId="38" fillId="0" borderId="8" xfId="1" applyBorder="1"/>
    <xf numFmtId="0" fontId="38" fillId="0" borderId="9" xfId="1" applyBorder="1"/>
    <xf numFmtId="0" fontId="38" fillId="0" borderId="10" xfId="1" applyBorder="1"/>
    <xf numFmtId="0" fontId="38" fillId="0" borderId="11" xfId="1" applyBorder="1"/>
    <xf numFmtId="0" fontId="38" fillId="0" borderId="1" xfId="1" applyBorder="1"/>
    <xf numFmtId="0" fontId="38" fillId="0" borderId="12" xfId="1" applyBorder="1"/>
    <xf numFmtId="0" fontId="38" fillId="0" borderId="13" xfId="1" applyBorder="1"/>
    <xf numFmtId="0" fontId="38" fillId="0" borderId="14" xfId="1" applyBorder="1"/>
    <xf numFmtId="0" fontId="38" fillId="0" borderId="15" xfId="1" applyBorder="1"/>
    <xf numFmtId="0" fontId="14" fillId="0" borderId="7" xfId="1" applyFont="1" applyBorder="1"/>
    <xf numFmtId="0" fontId="15" fillId="0" borderId="7" xfId="1" applyFont="1" applyBorder="1"/>
    <xf numFmtId="0" fontId="38" fillId="0" borderId="41" xfId="1" applyBorder="1"/>
    <xf numFmtId="0" fontId="38" fillId="0" borderId="42" xfId="1" applyBorder="1"/>
    <xf numFmtId="0" fontId="27" fillId="0" borderId="0" xfId="1" applyFont="1"/>
    <xf numFmtId="0" fontId="30" fillId="5" borderId="15" xfId="0" applyFont="1" applyFill="1" applyBorder="1" applyAlignment="1">
      <alignment horizontal="center" vertical="center"/>
    </xf>
    <xf numFmtId="0" fontId="30" fillId="5" borderId="11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22" fillId="0" borderId="63" xfId="0" applyFont="1" applyBorder="1" applyAlignment="1">
      <alignment horizontal="left" vertical="center" wrapText="1" indent="1"/>
    </xf>
    <xf numFmtId="3" fontId="21" fillId="0" borderId="64" xfId="0" applyNumberFormat="1" applyFont="1" applyBorder="1" applyAlignment="1">
      <alignment horizontal="right" vertical="center" wrapText="1"/>
    </xf>
    <xf numFmtId="168" fontId="21" fillId="0" borderId="64" xfId="0" applyNumberFormat="1" applyFont="1" applyBorder="1" applyAlignment="1">
      <alignment horizontal="right" vertical="center" wrapText="1"/>
    </xf>
    <xf numFmtId="0" fontId="21" fillId="0" borderId="1" xfId="0" applyFont="1" applyBorder="1"/>
    <xf numFmtId="0" fontId="30" fillId="5" borderId="0" xfId="0" applyFont="1" applyFill="1" applyAlignment="1">
      <alignment horizontal="left" vertical="center" indent="1"/>
    </xf>
    <xf numFmtId="3" fontId="30" fillId="5" borderId="1" xfId="0" applyNumberFormat="1" applyFont="1" applyFill="1" applyBorder="1" applyAlignment="1">
      <alignment horizontal="right" vertical="center"/>
    </xf>
    <xf numFmtId="168" fontId="30" fillId="5" borderId="14" xfId="0" applyNumberFormat="1" applyFont="1" applyFill="1" applyBorder="1" applyAlignment="1">
      <alignment horizontal="right" vertical="center"/>
    </xf>
    <xf numFmtId="0" fontId="0" fillId="0" borderId="65" xfId="0" applyBorder="1"/>
    <xf numFmtId="0" fontId="0" fillId="0" borderId="66" xfId="0" applyBorder="1"/>
    <xf numFmtId="0" fontId="21" fillId="0" borderId="67" xfId="0" applyFont="1" applyBorder="1"/>
    <xf numFmtId="0" fontId="0" fillId="0" borderId="68" xfId="0" applyBorder="1"/>
    <xf numFmtId="0" fontId="0" fillId="0" borderId="0" xfId="0" applyAlignment="1">
      <alignment vertical="center"/>
    </xf>
    <xf numFmtId="0" fontId="0" fillId="0" borderId="0" xfId="0" applyAlignment="1">
      <alignment horizontal="left" indent="1"/>
    </xf>
    <xf numFmtId="0" fontId="0" fillId="0" borderId="69" xfId="0" applyBorder="1"/>
    <xf numFmtId="0" fontId="0" fillId="0" borderId="70" xfId="0" applyBorder="1"/>
    <xf numFmtId="0" fontId="40" fillId="0" borderId="0" xfId="0" applyFont="1" applyAlignment="1">
      <alignment vertical="center"/>
    </xf>
    <xf numFmtId="0" fontId="27" fillId="2" borderId="0" xfId="0" applyFont="1" applyFill="1"/>
    <xf numFmtId="0" fontId="41" fillId="0" borderId="0" xfId="0" applyFont="1"/>
    <xf numFmtId="2" fontId="24" fillId="0" borderId="0" xfId="0" applyNumberFormat="1" applyFont="1"/>
    <xf numFmtId="0" fontId="19" fillId="0" borderId="0" xfId="0" applyFont="1"/>
    <xf numFmtId="0" fontId="42" fillId="2" borderId="0" xfId="0" quotePrefix="1" applyFont="1" applyFill="1" applyAlignment="1">
      <alignment horizontal="right"/>
    </xf>
    <xf numFmtId="0" fontId="43" fillId="0" borderId="0" xfId="0" applyFont="1"/>
    <xf numFmtId="0" fontId="43" fillId="0" borderId="0" xfId="0" applyFont="1" applyAlignment="1">
      <alignment horizontal="center"/>
    </xf>
    <xf numFmtId="3" fontId="41" fillId="0" borderId="0" xfId="0" applyNumberFormat="1" applyFont="1"/>
    <xf numFmtId="0" fontId="0" fillId="2" borderId="0" xfId="0" applyFill="1" applyAlignment="1">
      <alignment horizontal="left" vertical="center"/>
    </xf>
    <xf numFmtId="0" fontId="0" fillId="2" borderId="0" xfId="0" applyFill="1" applyAlignment="1">
      <alignment vertical="center"/>
    </xf>
    <xf numFmtId="0" fontId="24" fillId="6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4" fillId="6" borderId="71" xfId="0" applyFont="1" applyFill="1" applyBorder="1" applyAlignment="1">
      <alignment vertical="center"/>
    </xf>
    <xf numFmtId="0" fontId="24" fillId="6" borderId="72" xfId="0" applyFont="1" applyFill="1" applyBorder="1" applyAlignment="1">
      <alignment vertical="center"/>
    </xf>
    <xf numFmtId="0" fontId="24" fillId="6" borderId="73" xfId="0" applyFont="1" applyFill="1" applyBorder="1" applyAlignment="1">
      <alignment vertical="center"/>
    </xf>
    <xf numFmtId="0" fontId="24" fillId="6" borderId="74" xfId="0" applyFont="1" applyFill="1" applyBorder="1" applyAlignment="1">
      <alignment vertical="center"/>
    </xf>
    <xf numFmtId="0" fontId="39" fillId="0" borderId="0" xfId="0" applyFont="1"/>
    <xf numFmtId="169" fontId="24" fillId="0" borderId="0" xfId="0" applyNumberFormat="1" applyFont="1"/>
    <xf numFmtId="0" fontId="24" fillId="0" borderId="71" xfId="0" applyFont="1" applyBorder="1"/>
    <xf numFmtId="0" fontId="24" fillId="0" borderId="72" xfId="0" applyFont="1" applyBorder="1"/>
    <xf numFmtId="0" fontId="24" fillId="0" borderId="73" xfId="0" applyFont="1" applyBorder="1"/>
    <xf numFmtId="0" fontId="24" fillId="0" borderId="74" xfId="0" applyFont="1" applyBorder="1"/>
    <xf numFmtId="170" fontId="24" fillId="0" borderId="0" xfId="0" applyNumberFormat="1" applyFont="1"/>
    <xf numFmtId="0" fontId="0" fillId="2" borderId="0" xfId="0" applyFill="1" applyAlignment="1">
      <alignment horizontal="center" vertical="center"/>
    </xf>
    <xf numFmtId="3" fontId="24" fillId="0" borderId="0" xfId="0" applyNumberFormat="1" applyFont="1" applyAlignment="1">
      <alignment vertical="center"/>
    </xf>
    <xf numFmtId="169" fontId="24" fillId="0" borderId="0" xfId="0" applyNumberFormat="1" applyFont="1" applyAlignment="1">
      <alignment vertical="center"/>
    </xf>
    <xf numFmtId="170" fontId="24" fillId="0" borderId="0" xfId="0" applyNumberFormat="1" applyFont="1" applyAlignment="1">
      <alignment vertical="center"/>
    </xf>
    <xf numFmtId="0" fontId="16" fillId="0" borderId="0" xfId="0" applyFont="1" applyAlignment="1">
      <alignment vertical="center"/>
    </xf>
  </cellXfs>
  <cellStyles count="2">
    <cellStyle name="Normal" xfId="0" builtinId="0"/>
    <cellStyle name="Normal 2" xfId="1" xr:uid="{DDA69762-0681-4304-B5A3-2226D72776BC}"/>
  </cellStyles>
  <dxfs count="74"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ill>
        <patternFill>
          <bgColor rgb="FFD9E1F2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tráfico'!$E$7:$E$34</c:f>
              <c:numCache>
                <c:formatCode>#,##0</c:formatCode>
                <c:ptCount val="28"/>
                <c:pt idx="0">
                  <c:v>7735937.9369999999</c:v>
                </c:pt>
                <c:pt idx="1">
                  <c:v>1577808.953</c:v>
                </c:pt>
                <c:pt idx="2">
                  <c:v>3640776.2519999999</c:v>
                </c:pt>
                <c:pt idx="3">
                  <c:v>2722989.1529999999</c:v>
                </c:pt>
                <c:pt idx="4">
                  <c:v>59339010.663000003</c:v>
                </c:pt>
                <c:pt idx="5">
                  <c:v>2986054.233</c:v>
                </c:pt>
                <c:pt idx="6">
                  <c:v>10581986.325999999</c:v>
                </c:pt>
                <c:pt idx="7">
                  <c:v>40874491.578000002</c:v>
                </c:pt>
                <c:pt idx="8">
                  <c:v>18312832</c:v>
                </c:pt>
                <c:pt idx="9">
                  <c:v>19195617.423999999</c:v>
                </c:pt>
                <c:pt idx="10">
                  <c:v>10799711.304</c:v>
                </c:pt>
                <c:pt idx="11">
                  <c:v>1205141.031</c:v>
                </c:pt>
                <c:pt idx="12">
                  <c:v>3977387.4479999999</c:v>
                </c:pt>
                <c:pt idx="13">
                  <c:v>10054594.471999999</c:v>
                </c:pt>
                <c:pt idx="14">
                  <c:v>17475552.848000001</c:v>
                </c:pt>
                <c:pt idx="15">
                  <c:v>21464701.686000001</c:v>
                </c:pt>
                <c:pt idx="16">
                  <c:v>3171087.3670000001</c:v>
                </c:pt>
                <c:pt idx="17">
                  <c:v>1316525.1769999999</c:v>
                </c:pt>
                <c:pt idx="18">
                  <c:v>317192</c:v>
                </c:pt>
                <c:pt idx="19">
                  <c:v>1753236.264</c:v>
                </c:pt>
                <c:pt idx="20">
                  <c:v>2028417.642</c:v>
                </c:pt>
                <c:pt idx="21">
                  <c:v>8440752.4059999995</c:v>
                </c:pt>
                <c:pt idx="22">
                  <c:v>4104265.45</c:v>
                </c:pt>
                <c:pt idx="23">
                  <c:v>2393589</c:v>
                </c:pt>
                <c:pt idx="24">
                  <c:v>16683541.74</c:v>
                </c:pt>
                <c:pt idx="25">
                  <c:v>48105596.060000002</c:v>
                </c:pt>
                <c:pt idx="26">
                  <c:v>3219349.9780000001</c:v>
                </c:pt>
                <c:pt idx="27">
                  <c:v>893138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DF-4DA6-823E-2ADBFDB40C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9525">
              <a:noFill/>
            </a:ln>
            <a:effectLst/>
          </c:spPr>
          <c:invertIfNegative val="0"/>
          <c:cat>
            <c:strRef>
              <c:f>'Total tráfico'!$A$7:$A$34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tráfico'!$D$7:$D$34</c:f>
              <c:numCache>
                <c:formatCode>#,##0</c:formatCode>
                <c:ptCount val="28"/>
                <c:pt idx="0">
                  <c:v>8689922.9120000005</c:v>
                </c:pt>
                <c:pt idx="1">
                  <c:v>1889160.7050000001</c:v>
                </c:pt>
                <c:pt idx="2">
                  <c:v>3103723.2960000001</c:v>
                </c:pt>
                <c:pt idx="3">
                  <c:v>2628323.3939999999</c:v>
                </c:pt>
                <c:pt idx="4">
                  <c:v>62092143.009000003</c:v>
                </c:pt>
                <c:pt idx="5">
                  <c:v>2907029.7420000001</c:v>
                </c:pt>
                <c:pt idx="6">
                  <c:v>10194006.763</c:v>
                </c:pt>
                <c:pt idx="7">
                  <c:v>41962249.276000001</c:v>
                </c:pt>
                <c:pt idx="8">
                  <c:v>20981509</c:v>
                </c:pt>
                <c:pt idx="9">
                  <c:v>21742875.357999999</c:v>
                </c:pt>
                <c:pt idx="10">
                  <c:v>10376139.412</c:v>
                </c:pt>
                <c:pt idx="11">
                  <c:v>958406.39</c:v>
                </c:pt>
                <c:pt idx="12">
                  <c:v>4047123.645</c:v>
                </c:pt>
                <c:pt idx="13">
                  <c:v>9109935.3339999989</c:v>
                </c:pt>
                <c:pt idx="14">
                  <c:v>18266569.524999999</c:v>
                </c:pt>
                <c:pt idx="15">
                  <c:v>18569288.787999999</c:v>
                </c:pt>
                <c:pt idx="16">
                  <c:v>2597068.94</c:v>
                </c:pt>
                <c:pt idx="17">
                  <c:v>1442243.767</c:v>
                </c:pt>
                <c:pt idx="18">
                  <c:v>306061</c:v>
                </c:pt>
                <c:pt idx="19">
                  <c:v>1637030.7409999999</c:v>
                </c:pt>
                <c:pt idx="20">
                  <c:v>2001361.46</c:v>
                </c:pt>
                <c:pt idx="21">
                  <c:v>8049204.4670000002</c:v>
                </c:pt>
                <c:pt idx="22">
                  <c:v>4114279.7620000001</c:v>
                </c:pt>
                <c:pt idx="23">
                  <c:v>2430370</c:v>
                </c:pt>
                <c:pt idx="24">
                  <c:v>18620102.348999999</c:v>
                </c:pt>
                <c:pt idx="25">
                  <c:v>48268866.608000003</c:v>
                </c:pt>
                <c:pt idx="26">
                  <c:v>3202649.2030000002</c:v>
                </c:pt>
                <c:pt idx="27">
                  <c:v>849657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DF-4DA6-823E-2ADBFDB40C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642225"/>
        <c:axId val="9479741"/>
      </c:barChart>
      <c:catAx>
        <c:axId val="6264222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479741"/>
        <c:crosses val="autoZero"/>
        <c:auto val="1"/>
        <c:lblAlgn val="ctr"/>
        <c:lblOffset val="100"/>
        <c:noMultiLvlLbl val="0"/>
      </c:catAx>
      <c:valAx>
        <c:axId val="94797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9525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642225"/>
        <c:crosses val="autoZero"/>
        <c:crossBetween val="between"/>
      </c:valAx>
      <c:spPr>
        <a:noFill/>
        <a:ln w="9525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9525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interior'!$E$7:$E$34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14700</c:v>
                </c:pt>
                <c:pt idx="4">
                  <c:v>1847276</c:v>
                </c:pt>
                <c:pt idx="5">
                  <c:v>0</c:v>
                </c:pt>
                <c:pt idx="6">
                  <c:v>30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5151</c:v>
                </c:pt>
                <c:pt idx="13">
                  <c:v>0</c:v>
                </c:pt>
                <c:pt idx="14">
                  <c:v>170843</c:v>
                </c:pt>
                <c:pt idx="15">
                  <c:v>12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1175</c:v>
                </c:pt>
                <c:pt idx="22">
                  <c:v>0</c:v>
                </c:pt>
                <c:pt idx="23">
                  <c:v>0</c:v>
                </c:pt>
                <c:pt idx="24">
                  <c:v>90569</c:v>
                </c:pt>
                <c:pt idx="25">
                  <c:v>0</c:v>
                </c:pt>
                <c:pt idx="26">
                  <c:v>84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A8-427E-AF61-270FD6A93B3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'Tráfico interior'!$A$7:$A$34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'Tráfico interior'!$D$7:$D$34</c:f>
              <c:numCache>
                <c:formatCode>#,##0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2134826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</c:v>
                </c:pt>
                <c:pt idx="13">
                  <c:v>0</c:v>
                </c:pt>
                <c:pt idx="14">
                  <c:v>36249</c:v>
                </c:pt>
                <c:pt idx="15">
                  <c:v>28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1028</c:v>
                </c:pt>
                <c:pt idx="22">
                  <c:v>0</c:v>
                </c:pt>
                <c:pt idx="23">
                  <c:v>0</c:v>
                </c:pt>
                <c:pt idx="24">
                  <c:v>53128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A8-427E-AF61-270FD6A93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8432703"/>
        <c:axId val="45926448"/>
      </c:barChart>
      <c:catAx>
        <c:axId val="4843270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926448"/>
        <c:crosses val="autoZero"/>
        <c:auto val="1"/>
        <c:lblAlgn val="ctr"/>
        <c:lblOffset val="100"/>
        <c:noMultiLvlLbl val="0"/>
      </c:catAx>
      <c:valAx>
        <c:axId val="4592644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843270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tránsito'!$E$7:$E$34</c:f>
              <c:numCache>
                <c:formatCode>#,##0</c:formatCode>
                <c:ptCount val="28"/>
                <c:pt idx="0">
                  <c:v>181959</c:v>
                </c:pt>
                <c:pt idx="1">
                  <c:v>7939</c:v>
                </c:pt>
                <c:pt idx="2">
                  <c:v>197</c:v>
                </c:pt>
                <c:pt idx="3">
                  <c:v>10210</c:v>
                </c:pt>
                <c:pt idx="4">
                  <c:v>36089986</c:v>
                </c:pt>
                <c:pt idx="5">
                  <c:v>685626</c:v>
                </c:pt>
                <c:pt idx="6">
                  <c:v>8457</c:v>
                </c:pt>
                <c:pt idx="7">
                  <c:v>14381711</c:v>
                </c:pt>
                <c:pt idx="8">
                  <c:v>39631</c:v>
                </c:pt>
                <c:pt idx="9">
                  <c:v>14623</c:v>
                </c:pt>
                <c:pt idx="10">
                  <c:v>73120</c:v>
                </c:pt>
                <c:pt idx="11">
                  <c:v>0</c:v>
                </c:pt>
                <c:pt idx="12">
                  <c:v>207608</c:v>
                </c:pt>
                <c:pt idx="13">
                  <c:v>347626</c:v>
                </c:pt>
                <c:pt idx="14">
                  <c:v>1508291</c:v>
                </c:pt>
                <c:pt idx="15">
                  <c:v>10505415</c:v>
                </c:pt>
                <c:pt idx="16">
                  <c:v>2056701</c:v>
                </c:pt>
                <c:pt idx="17">
                  <c:v>607</c:v>
                </c:pt>
                <c:pt idx="18">
                  <c:v>0</c:v>
                </c:pt>
                <c:pt idx="19">
                  <c:v>25211</c:v>
                </c:pt>
                <c:pt idx="20">
                  <c:v>17787</c:v>
                </c:pt>
                <c:pt idx="21">
                  <c:v>737212</c:v>
                </c:pt>
                <c:pt idx="22">
                  <c:v>189042</c:v>
                </c:pt>
                <c:pt idx="23">
                  <c:v>0</c:v>
                </c:pt>
                <c:pt idx="24">
                  <c:v>1190258</c:v>
                </c:pt>
                <c:pt idx="25">
                  <c:v>19037406</c:v>
                </c:pt>
                <c:pt idx="26">
                  <c:v>264458</c:v>
                </c:pt>
                <c:pt idx="27">
                  <c:v>19931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E8-48A4-B360-C96A9BBF412C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tránsito'!$D$7:$D$34</c:f>
              <c:numCache>
                <c:formatCode>#,##0</c:formatCode>
                <c:ptCount val="28"/>
                <c:pt idx="0">
                  <c:v>353935</c:v>
                </c:pt>
                <c:pt idx="1">
                  <c:v>9021</c:v>
                </c:pt>
                <c:pt idx="2">
                  <c:v>1674</c:v>
                </c:pt>
                <c:pt idx="3">
                  <c:v>0</c:v>
                </c:pt>
                <c:pt idx="4">
                  <c:v>37911964</c:v>
                </c:pt>
                <c:pt idx="5">
                  <c:v>552132</c:v>
                </c:pt>
                <c:pt idx="6">
                  <c:v>7659</c:v>
                </c:pt>
                <c:pt idx="7">
                  <c:v>16240300</c:v>
                </c:pt>
                <c:pt idx="8">
                  <c:v>87344</c:v>
                </c:pt>
                <c:pt idx="9">
                  <c:v>88599</c:v>
                </c:pt>
                <c:pt idx="10">
                  <c:v>35223</c:v>
                </c:pt>
                <c:pt idx="11">
                  <c:v>986</c:v>
                </c:pt>
                <c:pt idx="12">
                  <c:v>341805</c:v>
                </c:pt>
                <c:pt idx="13">
                  <c:v>863161</c:v>
                </c:pt>
                <c:pt idx="14">
                  <c:v>1481181</c:v>
                </c:pt>
                <c:pt idx="15">
                  <c:v>8503907</c:v>
                </c:pt>
                <c:pt idx="16">
                  <c:v>1221552</c:v>
                </c:pt>
                <c:pt idx="17">
                  <c:v>6032</c:v>
                </c:pt>
                <c:pt idx="18">
                  <c:v>0</c:v>
                </c:pt>
                <c:pt idx="19">
                  <c:v>27285</c:v>
                </c:pt>
                <c:pt idx="20">
                  <c:v>25402</c:v>
                </c:pt>
                <c:pt idx="21">
                  <c:v>548177</c:v>
                </c:pt>
                <c:pt idx="22">
                  <c:v>202839</c:v>
                </c:pt>
                <c:pt idx="23">
                  <c:v>0</c:v>
                </c:pt>
                <c:pt idx="24">
                  <c:v>583255</c:v>
                </c:pt>
                <c:pt idx="25">
                  <c:v>20397207</c:v>
                </c:pt>
                <c:pt idx="26">
                  <c:v>312757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E8-48A4-B360-C96A9BBF4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4296371"/>
        <c:axId val="63123498"/>
      </c:barChart>
      <c:catAx>
        <c:axId val="642963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3123498"/>
        <c:crosses val="autoZero"/>
        <c:auto val="1"/>
        <c:lblAlgn val="ctr"/>
        <c:lblOffset val="100"/>
        <c:noMultiLvlLbl val="0"/>
      </c:catAx>
      <c:valAx>
        <c:axId val="631234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2963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7939</c:v>
                </c:pt>
                <c:pt idx="2">
                  <c:v>197</c:v>
                </c:pt>
                <c:pt idx="3">
                  <c:v>0</c:v>
                </c:pt>
                <c:pt idx="4">
                  <c:v>27644074</c:v>
                </c:pt>
                <c:pt idx="5">
                  <c:v>134677</c:v>
                </c:pt>
                <c:pt idx="6">
                  <c:v>46</c:v>
                </c:pt>
                <c:pt idx="7">
                  <c:v>9293682</c:v>
                </c:pt>
                <c:pt idx="8">
                  <c:v>22345</c:v>
                </c:pt>
                <c:pt idx="9">
                  <c:v>3494</c:v>
                </c:pt>
                <c:pt idx="10">
                  <c:v>73120</c:v>
                </c:pt>
                <c:pt idx="11">
                  <c:v>0</c:v>
                </c:pt>
                <c:pt idx="12">
                  <c:v>107487</c:v>
                </c:pt>
                <c:pt idx="13">
                  <c:v>439</c:v>
                </c:pt>
                <c:pt idx="14">
                  <c:v>226263</c:v>
                </c:pt>
                <c:pt idx="15">
                  <c:v>6898358</c:v>
                </c:pt>
                <c:pt idx="16">
                  <c:v>2043774</c:v>
                </c:pt>
                <c:pt idx="17">
                  <c:v>607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708727</c:v>
                </c:pt>
                <c:pt idx="22">
                  <c:v>182106</c:v>
                </c:pt>
                <c:pt idx="23">
                  <c:v>0</c:v>
                </c:pt>
                <c:pt idx="24">
                  <c:v>0</c:v>
                </c:pt>
                <c:pt idx="25">
                  <c:v>18731820</c:v>
                </c:pt>
                <c:pt idx="26">
                  <c:v>191551</c:v>
                </c:pt>
                <c:pt idx="2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21-4CE0-B3B8-715469C6260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'Mercan. contene.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'Mercan. contene.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9021</c:v>
                </c:pt>
                <c:pt idx="2">
                  <c:v>7</c:v>
                </c:pt>
                <c:pt idx="3">
                  <c:v>0</c:v>
                </c:pt>
                <c:pt idx="4">
                  <c:v>29925543</c:v>
                </c:pt>
                <c:pt idx="5">
                  <c:v>131282</c:v>
                </c:pt>
                <c:pt idx="6">
                  <c:v>6</c:v>
                </c:pt>
                <c:pt idx="7">
                  <c:v>12335188</c:v>
                </c:pt>
                <c:pt idx="8">
                  <c:v>58532</c:v>
                </c:pt>
                <c:pt idx="9">
                  <c:v>0</c:v>
                </c:pt>
                <c:pt idx="10">
                  <c:v>31223</c:v>
                </c:pt>
                <c:pt idx="11">
                  <c:v>0</c:v>
                </c:pt>
                <c:pt idx="12">
                  <c:v>1521</c:v>
                </c:pt>
                <c:pt idx="13">
                  <c:v>537</c:v>
                </c:pt>
                <c:pt idx="14">
                  <c:v>116655</c:v>
                </c:pt>
                <c:pt idx="15">
                  <c:v>6154185</c:v>
                </c:pt>
                <c:pt idx="16">
                  <c:v>1177294</c:v>
                </c:pt>
                <c:pt idx="17">
                  <c:v>232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531882</c:v>
                </c:pt>
                <c:pt idx="22">
                  <c:v>181476</c:v>
                </c:pt>
                <c:pt idx="23">
                  <c:v>0</c:v>
                </c:pt>
                <c:pt idx="24">
                  <c:v>802</c:v>
                </c:pt>
                <c:pt idx="25">
                  <c:v>20095373</c:v>
                </c:pt>
                <c:pt idx="26">
                  <c:v>216996</c:v>
                </c:pt>
                <c:pt idx="27">
                  <c:v>1792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21-4CE0-B3B8-715469C62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1330636"/>
        <c:axId val="64346430"/>
      </c:barChart>
      <c:catAx>
        <c:axId val="413306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46430"/>
        <c:crosses val="autoZero"/>
        <c:auto val="1"/>
        <c:lblAlgn val="ctr"/>
        <c:lblOffset val="100"/>
        <c:noMultiLvlLbl val="0"/>
      </c:catAx>
      <c:valAx>
        <c:axId val="643464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33063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'Ro-Ro'!$E$7:$E$34</c:f>
              <c:numCache>
                <c:formatCode>#,##0</c:formatCode>
                <c:ptCount val="28"/>
                <c:pt idx="0">
                  <c:v>0</c:v>
                </c:pt>
                <c:pt idx="1">
                  <c:v>48385</c:v>
                </c:pt>
                <c:pt idx="2">
                  <c:v>626843</c:v>
                </c:pt>
                <c:pt idx="3">
                  <c:v>0</c:v>
                </c:pt>
                <c:pt idx="4">
                  <c:v>7784951</c:v>
                </c:pt>
                <c:pt idx="5">
                  <c:v>525748</c:v>
                </c:pt>
                <c:pt idx="6">
                  <c:v>9322110</c:v>
                </c:pt>
                <c:pt idx="7">
                  <c:v>7155682</c:v>
                </c:pt>
                <c:pt idx="8">
                  <c:v>753266</c:v>
                </c:pt>
                <c:pt idx="9">
                  <c:v>366</c:v>
                </c:pt>
                <c:pt idx="10">
                  <c:v>0</c:v>
                </c:pt>
                <c:pt idx="11">
                  <c:v>341861</c:v>
                </c:pt>
                <c:pt idx="12">
                  <c:v>10650</c:v>
                </c:pt>
                <c:pt idx="13">
                  <c:v>0</c:v>
                </c:pt>
                <c:pt idx="14">
                  <c:v>374435</c:v>
                </c:pt>
                <c:pt idx="15">
                  <c:v>3318417</c:v>
                </c:pt>
                <c:pt idx="16">
                  <c:v>256630</c:v>
                </c:pt>
                <c:pt idx="17">
                  <c:v>0</c:v>
                </c:pt>
                <c:pt idx="18">
                  <c:v>269899</c:v>
                </c:pt>
                <c:pt idx="19">
                  <c:v>368470</c:v>
                </c:pt>
                <c:pt idx="20">
                  <c:v>323179</c:v>
                </c:pt>
                <c:pt idx="21">
                  <c:v>2743947</c:v>
                </c:pt>
                <c:pt idx="22">
                  <c:v>1268771</c:v>
                </c:pt>
                <c:pt idx="23">
                  <c:v>94987</c:v>
                </c:pt>
                <c:pt idx="24">
                  <c:v>208053</c:v>
                </c:pt>
                <c:pt idx="25">
                  <c:v>8356308</c:v>
                </c:pt>
                <c:pt idx="26">
                  <c:v>829122</c:v>
                </c:pt>
                <c:pt idx="27">
                  <c:v>57722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D9-481C-B6E1-E5E25EC171FB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'Ro-Ro'!$D$7:$D$34</c:f>
              <c:numCache>
                <c:formatCode>#,##0</c:formatCode>
                <c:ptCount val="28"/>
                <c:pt idx="0">
                  <c:v>0</c:v>
                </c:pt>
                <c:pt idx="1">
                  <c:v>18846</c:v>
                </c:pt>
                <c:pt idx="2">
                  <c:v>501014</c:v>
                </c:pt>
                <c:pt idx="3">
                  <c:v>0</c:v>
                </c:pt>
                <c:pt idx="4">
                  <c:v>7240574</c:v>
                </c:pt>
                <c:pt idx="5">
                  <c:v>490016</c:v>
                </c:pt>
                <c:pt idx="6">
                  <c:v>8903257</c:v>
                </c:pt>
                <c:pt idx="7">
                  <c:v>7131516</c:v>
                </c:pt>
                <c:pt idx="8">
                  <c:v>693240</c:v>
                </c:pt>
                <c:pt idx="9">
                  <c:v>2462</c:v>
                </c:pt>
                <c:pt idx="10">
                  <c:v>17634</c:v>
                </c:pt>
                <c:pt idx="11">
                  <c:v>335843</c:v>
                </c:pt>
                <c:pt idx="12">
                  <c:v>13592</c:v>
                </c:pt>
                <c:pt idx="13">
                  <c:v>27</c:v>
                </c:pt>
                <c:pt idx="14">
                  <c:v>358100</c:v>
                </c:pt>
                <c:pt idx="15">
                  <c:v>2918036</c:v>
                </c:pt>
                <c:pt idx="16">
                  <c:v>304674</c:v>
                </c:pt>
                <c:pt idx="17">
                  <c:v>0</c:v>
                </c:pt>
                <c:pt idx="18">
                  <c:v>258756</c:v>
                </c:pt>
                <c:pt idx="19">
                  <c:v>297964</c:v>
                </c:pt>
                <c:pt idx="20">
                  <c:v>363515</c:v>
                </c:pt>
                <c:pt idx="21">
                  <c:v>2682685</c:v>
                </c:pt>
                <c:pt idx="22">
                  <c:v>1399655</c:v>
                </c:pt>
                <c:pt idx="23">
                  <c:v>98330</c:v>
                </c:pt>
                <c:pt idx="24">
                  <c:v>195567</c:v>
                </c:pt>
                <c:pt idx="25">
                  <c:v>8456005</c:v>
                </c:pt>
                <c:pt idx="26">
                  <c:v>994453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D9-481C-B6E1-E5E25EC17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3324619"/>
        <c:axId val="16778085"/>
      </c:barChart>
      <c:catAx>
        <c:axId val="3332461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778085"/>
        <c:crosses val="autoZero"/>
        <c:auto val="1"/>
        <c:lblAlgn val="ctr"/>
        <c:lblOffset val="100"/>
        <c:noMultiLvlLbl val="0"/>
      </c:catAx>
      <c:valAx>
        <c:axId val="1677808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332461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UTIS'!$E$7:$E$34</c:f>
              <c:numCache>
                <c:formatCode>#,##0</c:formatCode>
                <c:ptCount val="28"/>
                <c:pt idx="0">
                  <c:v>0</c:v>
                </c:pt>
                <c:pt idx="1">
                  <c:v>1238</c:v>
                </c:pt>
                <c:pt idx="2">
                  <c:v>32977</c:v>
                </c:pt>
                <c:pt idx="3">
                  <c:v>0</c:v>
                </c:pt>
                <c:pt idx="4">
                  <c:v>326784</c:v>
                </c:pt>
                <c:pt idx="5">
                  <c:v>19207</c:v>
                </c:pt>
                <c:pt idx="6">
                  <c:v>434143</c:v>
                </c:pt>
                <c:pt idx="7">
                  <c:v>260150</c:v>
                </c:pt>
                <c:pt idx="8">
                  <c:v>27979</c:v>
                </c:pt>
                <c:pt idx="9">
                  <c:v>0</c:v>
                </c:pt>
                <c:pt idx="10">
                  <c:v>0</c:v>
                </c:pt>
                <c:pt idx="11">
                  <c:v>18976</c:v>
                </c:pt>
                <c:pt idx="12">
                  <c:v>15</c:v>
                </c:pt>
                <c:pt idx="13">
                  <c:v>0</c:v>
                </c:pt>
                <c:pt idx="14">
                  <c:v>20469</c:v>
                </c:pt>
                <c:pt idx="15">
                  <c:v>203700</c:v>
                </c:pt>
                <c:pt idx="16">
                  <c:v>12668</c:v>
                </c:pt>
                <c:pt idx="17">
                  <c:v>0</c:v>
                </c:pt>
                <c:pt idx="18">
                  <c:v>17017</c:v>
                </c:pt>
                <c:pt idx="19">
                  <c:v>15685</c:v>
                </c:pt>
                <c:pt idx="20">
                  <c:v>1834</c:v>
                </c:pt>
                <c:pt idx="21">
                  <c:v>176477</c:v>
                </c:pt>
                <c:pt idx="22">
                  <c:v>27920</c:v>
                </c:pt>
                <c:pt idx="23">
                  <c:v>4988</c:v>
                </c:pt>
                <c:pt idx="24">
                  <c:v>0</c:v>
                </c:pt>
                <c:pt idx="25">
                  <c:v>318251</c:v>
                </c:pt>
                <c:pt idx="26">
                  <c:v>10491</c:v>
                </c:pt>
                <c:pt idx="27">
                  <c:v>1610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47-4CF7-88FA-6129A2ECC02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'Ro-Ro UTIS'!$A$7:$A$34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'Ro-Ro UTIS'!$D$7:$D$34</c:f>
              <c:numCache>
                <c:formatCode>#,##0</c:formatCode>
                <c:ptCount val="28"/>
                <c:pt idx="0">
                  <c:v>0</c:v>
                </c:pt>
                <c:pt idx="1">
                  <c:v>353</c:v>
                </c:pt>
                <c:pt idx="2">
                  <c:v>26776</c:v>
                </c:pt>
                <c:pt idx="3">
                  <c:v>0</c:v>
                </c:pt>
                <c:pt idx="4">
                  <c:v>305685</c:v>
                </c:pt>
                <c:pt idx="5">
                  <c:v>16194</c:v>
                </c:pt>
                <c:pt idx="6">
                  <c:v>416012</c:v>
                </c:pt>
                <c:pt idx="7">
                  <c:v>259193</c:v>
                </c:pt>
                <c:pt idx="8">
                  <c:v>25789</c:v>
                </c:pt>
                <c:pt idx="9">
                  <c:v>0</c:v>
                </c:pt>
                <c:pt idx="10">
                  <c:v>0</c:v>
                </c:pt>
                <c:pt idx="11">
                  <c:v>19658</c:v>
                </c:pt>
                <c:pt idx="12">
                  <c:v>34</c:v>
                </c:pt>
                <c:pt idx="13">
                  <c:v>0</c:v>
                </c:pt>
                <c:pt idx="14">
                  <c:v>18613</c:v>
                </c:pt>
                <c:pt idx="15">
                  <c:v>195056</c:v>
                </c:pt>
                <c:pt idx="16">
                  <c:v>14892</c:v>
                </c:pt>
                <c:pt idx="17">
                  <c:v>0</c:v>
                </c:pt>
                <c:pt idx="18">
                  <c:v>17188</c:v>
                </c:pt>
                <c:pt idx="19">
                  <c:v>12395</c:v>
                </c:pt>
                <c:pt idx="20">
                  <c:v>2003</c:v>
                </c:pt>
                <c:pt idx="21">
                  <c:v>178822</c:v>
                </c:pt>
                <c:pt idx="22">
                  <c:v>33472</c:v>
                </c:pt>
                <c:pt idx="23">
                  <c:v>5330</c:v>
                </c:pt>
                <c:pt idx="24">
                  <c:v>0</c:v>
                </c:pt>
                <c:pt idx="25">
                  <c:v>307426</c:v>
                </c:pt>
                <c:pt idx="26">
                  <c:v>15242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47-4CF7-88FA-6129A2EC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929478"/>
        <c:axId val="54013708"/>
      </c:barChart>
      <c:catAx>
        <c:axId val="669294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013708"/>
        <c:crosses val="autoZero"/>
        <c:auto val="1"/>
        <c:lblAlgn val="ctr"/>
        <c:lblOffset val="100"/>
        <c:noMultiLvlLbl val="0"/>
      </c:catAx>
      <c:valAx>
        <c:axId val="5401370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294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TEUS!$E$7:$E$34</c:f>
              <c:numCache>
                <c:formatCode>#,##0</c:formatCode>
                <c:ptCount val="28"/>
                <c:pt idx="0">
                  <c:v>3</c:v>
                </c:pt>
                <c:pt idx="1">
                  <c:v>108160.25</c:v>
                </c:pt>
                <c:pt idx="2">
                  <c:v>12923</c:v>
                </c:pt>
                <c:pt idx="3">
                  <c:v>0</c:v>
                </c:pt>
                <c:pt idx="4">
                  <c:v>2729323</c:v>
                </c:pt>
                <c:pt idx="5">
                  <c:v>123383.75</c:v>
                </c:pt>
                <c:pt idx="6">
                  <c:v>50430</c:v>
                </c:pt>
                <c:pt idx="7">
                  <c:v>2195034.5</c:v>
                </c:pt>
                <c:pt idx="8">
                  <c:v>253910.25</c:v>
                </c:pt>
                <c:pt idx="9">
                  <c:v>23731</c:v>
                </c:pt>
                <c:pt idx="10">
                  <c:v>61293.5</c:v>
                </c:pt>
                <c:pt idx="11">
                  <c:v>3240</c:v>
                </c:pt>
                <c:pt idx="12">
                  <c:v>18907.5</c:v>
                </c:pt>
                <c:pt idx="13">
                  <c:v>41180</c:v>
                </c:pt>
                <c:pt idx="14">
                  <c:v>97627</c:v>
                </c:pt>
                <c:pt idx="15">
                  <c:v>875065</c:v>
                </c:pt>
                <c:pt idx="16">
                  <c:v>206532.75</c:v>
                </c:pt>
                <c:pt idx="17">
                  <c:v>24450.25</c:v>
                </c:pt>
                <c:pt idx="18">
                  <c:v>2760.75</c:v>
                </c:pt>
                <c:pt idx="19">
                  <c:v>154</c:v>
                </c:pt>
                <c:pt idx="20">
                  <c:v>2</c:v>
                </c:pt>
                <c:pt idx="21">
                  <c:v>325060</c:v>
                </c:pt>
                <c:pt idx="22">
                  <c:v>92350.75</c:v>
                </c:pt>
                <c:pt idx="23">
                  <c:v>86451.75</c:v>
                </c:pt>
                <c:pt idx="24">
                  <c:v>8962</c:v>
                </c:pt>
                <c:pt idx="25">
                  <c:v>3323636</c:v>
                </c:pt>
                <c:pt idx="26">
                  <c:v>182450</c:v>
                </c:pt>
                <c:pt idx="27">
                  <c:v>20397.5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4-4719-9577-B5C7A17B8D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TEUS!$A$7:$A$34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TEUS!$D$7:$D$34</c:f>
              <c:numCache>
                <c:formatCode>#,##0</c:formatCode>
                <c:ptCount val="28"/>
                <c:pt idx="0">
                  <c:v>4</c:v>
                </c:pt>
                <c:pt idx="1">
                  <c:v>97712.25</c:v>
                </c:pt>
                <c:pt idx="2">
                  <c:v>9701</c:v>
                </c:pt>
                <c:pt idx="3">
                  <c:v>0</c:v>
                </c:pt>
                <c:pt idx="4">
                  <c:v>2799915</c:v>
                </c:pt>
                <c:pt idx="5">
                  <c:v>127103</c:v>
                </c:pt>
                <c:pt idx="6">
                  <c:v>51067</c:v>
                </c:pt>
                <c:pt idx="7">
                  <c:v>2330935</c:v>
                </c:pt>
                <c:pt idx="8">
                  <c:v>268912.25</c:v>
                </c:pt>
                <c:pt idx="9">
                  <c:v>30488.5</c:v>
                </c:pt>
                <c:pt idx="10">
                  <c:v>47928.5</c:v>
                </c:pt>
                <c:pt idx="11">
                  <c:v>3195</c:v>
                </c:pt>
                <c:pt idx="12">
                  <c:v>8575.5</c:v>
                </c:pt>
                <c:pt idx="13">
                  <c:v>46097</c:v>
                </c:pt>
                <c:pt idx="14">
                  <c:v>62665</c:v>
                </c:pt>
                <c:pt idx="15">
                  <c:v>786401</c:v>
                </c:pt>
                <c:pt idx="16">
                  <c:v>115568.75</c:v>
                </c:pt>
                <c:pt idx="17">
                  <c:v>27092.25</c:v>
                </c:pt>
                <c:pt idx="18">
                  <c:v>3337.75</c:v>
                </c:pt>
                <c:pt idx="19">
                  <c:v>275.5</c:v>
                </c:pt>
                <c:pt idx="20">
                  <c:v>0</c:v>
                </c:pt>
                <c:pt idx="21">
                  <c:v>303435</c:v>
                </c:pt>
                <c:pt idx="22">
                  <c:v>85853.25</c:v>
                </c:pt>
                <c:pt idx="23">
                  <c:v>86177.75</c:v>
                </c:pt>
                <c:pt idx="24">
                  <c:v>8251</c:v>
                </c:pt>
                <c:pt idx="25">
                  <c:v>3190254</c:v>
                </c:pt>
                <c:pt idx="26">
                  <c:v>171829</c:v>
                </c:pt>
                <c:pt idx="27">
                  <c:v>20098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4-4719-9577-B5C7A17B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995691"/>
        <c:axId val="35282700"/>
      </c:barChart>
      <c:catAx>
        <c:axId val="6299569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282700"/>
        <c:crosses val="autoZero"/>
        <c:auto val="1"/>
        <c:lblAlgn val="ctr"/>
        <c:lblOffset val="100"/>
        <c:noMultiLvlLbl val="0"/>
      </c:catAx>
      <c:valAx>
        <c:axId val="352827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9569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tránsito'!$E$7:$E$34</c:f>
              <c:numCache>
                <c:formatCode>#,##0</c:formatCode>
                <c:ptCount val="28"/>
                <c:pt idx="0">
                  <c:v>0</c:v>
                </c:pt>
                <c:pt idx="1">
                  <c:v>805</c:v>
                </c:pt>
                <c:pt idx="2">
                  <c:v>90</c:v>
                </c:pt>
                <c:pt idx="3">
                  <c:v>0</c:v>
                </c:pt>
                <c:pt idx="4">
                  <c:v>2359510</c:v>
                </c:pt>
                <c:pt idx="5">
                  <c:v>10951.25</c:v>
                </c:pt>
                <c:pt idx="6">
                  <c:v>10</c:v>
                </c:pt>
                <c:pt idx="7">
                  <c:v>902800</c:v>
                </c:pt>
                <c:pt idx="8">
                  <c:v>2002.25</c:v>
                </c:pt>
                <c:pt idx="9">
                  <c:v>714</c:v>
                </c:pt>
                <c:pt idx="10">
                  <c:v>5921.5</c:v>
                </c:pt>
                <c:pt idx="11">
                  <c:v>0</c:v>
                </c:pt>
                <c:pt idx="12">
                  <c:v>8340.5</c:v>
                </c:pt>
                <c:pt idx="13">
                  <c:v>127</c:v>
                </c:pt>
                <c:pt idx="14">
                  <c:v>21616</c:v>
                </c:pt>
                <c:pt idx="15">
                  <c:v>525360</c:v>
                </c:pt>
                <c:pt idx="16">
                  <c:v>183288.75</c:v>
                </c:pt>
                <c:pt idx="17">
                  <c:v>271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53576</c:v>
                </c:pt>
                <c:pt idx="22">
                  <c:v>14845.75</c:v>
                </c:pt>
                <c:pt idx="23">
                  <c:v>0</c:v>
                </c:pt>
                <c:pt idx="24">
                  <c:v>0</c:v>
                </c:pt>
                <c:pt idx="25">
                  <c:v>1544729</c:v>
                </c:pt>
                <c:pt idx="26">
                  <c:v>14523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5-4873-8549-5D52A0BDBFE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tránsito'!$A$7:$A$34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tránsito'!$D$7:$D$34</c:f>
              <c:numCache>
                <c:formatCode>#,##0</c:formatCode>
                <c:ptCount val="28"/>
                <c:pt idx="0">
                  <c:v>0</c:v>
                </c:pt>
                <c:pt idx="1">
                  <c:v>941.5</c:v>
                </c:pt>
                <c:pt idx="2">
                  <c:v>3</c:v>
                </c:pt>
                <c:pt idx="3">
                  <c:v>0</c:v>
                </c:pt>
                <c:pt idx="4">
                  <c:v>2406352</c:v>
                </c:pt>
                <c:pt idx="5">
                  <c:v>12999.5</c:v>
                </c:pt>
                <c:pt idx="6">
                  <c:v>6</c:v>
                </c:pt>
                <c:pt idx="7">
                  <c:v>1111173.5</c:v>
                </c:pt>
                <c:pt idx="8">
                  <c:v>4197.5</c:v>
                </c:pt>
                <c:pt idx="9">
                  <c:v>0</c:v>
                </c:pt>
                <c:pt idx="10">
                  <c:v>2124</c:v>
                </c:pt>
                <c:pt idx="11">
                  <c:v>0</c:v>
                </c:pt>
                <c:pt idx="12">
                  <c:v>298.75</c:v>
                </c:pt>
                <c:pt idx="13">
                  <c:v>166</c:v>
                </c:pt>
                <c:pt idx="14">
                  <c:v>7904.75</c:v>
                </c:pt>
                <c:pt idx="15">
                  <c:v>444392</c:v>
                </c:pt>
                <c:pt idx="16">
                  <c:v>99599.5</c:v>
                </c:pt>
                <c:pt idx="17">
                  <c:v>32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46352</c:v>
                </c:pt>
                <c:pt idx="22">
                  <c:v>15070</c:v>
                </c:pt>
                <c:pt idx="23">
                  <c:v>0</c:v>
                </c:pt>
                <c:pt idx="24">
                  <c:v>356</c:v>
                </c:pt>
                <c:pt idx="25">
                  <c:v>1617607</c:v>
                </c:pt>
                <c:pt idx="26">
                  <c:v>22278</c:v>
                </c:pt>
                <c:pt idx="27">
                  <c:v>177.75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5-4873-8549-5D52A0BDB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362780"/>
        <c:axId val="34930923"/>
      </c:barChart>
      <c:catAx>
        <c:axId val="473627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930923"/>
        <c:crosses val="autoZero"/>
        <c:auto val="1"/>
        <c:lblAlgn val="ctr"/>
        <c:lblOffset val="100"/>
        <c:noMultiLvlLbl val="0"/>
      </c:catAx>
      <c:valAx>
        <c:axId val="3493092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362780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nacional'!$E$7:$E$34</c:f>
              <c:numCache>
                <c:formatCode>#,##0</c:formatCode>
                <c:ptCount val="28"/>
                <c:pt idx="0">
                  <c:v>0</c:v>
                </c:pt>
                <c:pt idx="1">
                  <c:v>89384.75</c:v>
                </c:pt>
                <c:pt idx="2">
                  <c:v>3247</c:v>
                </c:pt>
                <c:pt idx="3">
                  <c:v>0</c:v>
                </c:pt>
                <c:pt idx="4">
                  <c:v>0</c:v>
                </c:pt>
                <c:pt idx="5">
                  <c:v>95071.25</c:v>
                </c:pt>
                <c:pt idx="6">
                  <c:v>50380</c:v>
                </c:pt>
                <c:pt idx="7">
                  <c:v>130796.5</c:v>
                </c:pt>
                <c:pt idx="8">
                  <c:v>10410.5</c:v>
                </c:pt>
                <c:pt idx="9">
                  <c:v>3417</c:v>
                </c:pt>
                <c:pt idx="10">
                  <c:v>4581.25</c:v>
                </c:pt>
                <c:pt idx="11">
                  <c:v>3152</c:v>
                </c:pt>
                <c:pt idx="12">
                  <c:v>2864</c:v>
                </c:pt>
                <c:pt idx="13">
                  <c:v>6521</c:v>
                </c:pt>
                <c:pt idx="14">
                  <c:v>51050.75</c:v>
                </c:pt>
                <c:pt idx="15">
                  <c:v>299560</c:v>
                </c:pt>
                <c:pt idx="16">
                  <c:v>4688.25</c:v>
                </c:pt>
                <c:pt idx="17">
                  <c:v>4829.75</c:v>
                </c:pt>
                <c:pt idx="18">
                  <c:v>2760.75</c:v>
                </c:pt>
                <c:pt idx="19">
                  <c:v>0</c:v>
                </c:pt>
                <c:pt idx="20">
                  <c:v>0</c:v>
                </c:pt>
                <c:pt idx="21">
                  <c:v>229391</c:v>
                </c:pt>
                <c:pt idx="22">
                  <c:v>14325.25</c:v>
                </c:pt>
                <c:pt idx="23">
                  <c:v>84988.5</c:v>
                </c:pt>
                <c:pt idx="24">
                  <c:v>0</c:v>
                </c:pt>
                <c:pt idx="25">
                  <c:v>124246</c:v>
                </c:pt>
                <c:pt idx="26">
                  <c:v>7644</c:v>
                </c:pt>
                <c:pt idx="27">
                  <c:v>16707.25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E5-4040-8761-9E0FE1E8312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nacional'!$A$7:$A$34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nacional'!$D$7:$D$34</c:f>
              <c:numCache>
                <c:formatCode>#,##0</c:formatCode>
                <c:ptCount val="28"/>
                <c:pt idx="0">
                  <c:v>0</c:v>
                </c:pt>
                <c:pt idx="1">
                  <c:v>82929.75</c:v>
                </c:pt>
                <c:pt idx="2">
                  <c:v>2591</c:v>
                </c:pt>
                <c:pt idx="3">
                  <c:v>0</c:v>
                </c:pt>
                <c:pt idx="4">
                  <c:v>0</c:v>
                </c:pt>
                <c:pt idx="5">
                  <c:v>94596.25</c:v>
                </c:pt>
                <c:pt idx="6">
                  <c:v>51045</c:v>
                </c:pt>
                <c:pt idx="7">
                  <c:v>128698.5</c:v>
                </c:pt>
                <c:pt idx="8">
                  <c:v>12832.25</c:v>
                </c:pt>
                <c:pt idx="9">
                  <c:v>8116.25</c:v>
                </c:pt>
                <c:pt idx="10">
                  <c:v>3650</c:v>
                </c:pt>
                <c:pt idx="11">
                  <c:v>3077</c:v>
                </c:pt>
                <c:pt idx="12">
                  <c:v>1417.5</c:v>
                </c:pt>
                <c:pt idx="13">
                  <c:v>4139</c:v>
                </c:pt>
                <c:pt idx="14">
                  <c:v>47216.5</c:v>
                </c:pt>
                <c:pt idx="15">
                  <c:v>297210</c:v>
                </c:pt>
                <c:pt idx="16">
                  <c:v>4830</c:v>
                </c:pt>
                <c:pt idx="17">
                  <c:v>2471</c:v>
                </c:pt>
                <c:pt idx="18">
                  <c:v>3306.75</c:v>
                </c:pt>
                <c:pt idx="19">
                  <c:v>0</c:v>
                </c:pt>
                <c:pt idx="20">
                  <c:v>0</c:v>
                </c:pt>
                <c:pt idx="21">
                  <c:v>226140</c:v>
                </c:pt>
                <c:pt idx="22">
                  <c:v>14637.25</c:v>
                </c:pt>
                <c:pt idx="23">
                  <c:v>85229</c:v>
                </c:pt>
                <c:pt idx="24">
                  <c:v>0</c:v>
                </c:pt>
                <c:pt idx="25">
                  <c:v>121639</c:v>
                </c:pt>
                <c:pt idx="26">
                  <c:v>7950</c:v>
                </c:pt>
                <c:pt idx="27">
                  <c:v>16081.25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E5-4040-8761-9E0FE1E8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404242"/>
        <c:axId val="7223583"/>
      </c:barChart>
      <c:catAx>
        <c:axId val="1940424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23583"/>
        <c:crosses val="autoZero"/>
        <c:auto val="1"/>
        <c:lblAlgn val="ctr"/>
        <c:lblOffset val="100"/>
        <c:noMultiLvlLbl val="0"/>
      </c:catAx>
      <c:valAx>
        <c:axId val="72235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940424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exterior'!$E$7:$E$34</c:f>
              <c:numCache>
                <c:formatCode>#,##0</c:formatCode>
                <c:ptCount val="28"/>
                <c:pt idx="0">
                  <c:v>3</c:v>
                </c:pt>
                <c:pt idx="1">
                  <c:v>17970.5</c:v>
                </c:pt>
                <c:pt idx="2">
                  <c:v>9586</c:v>
                </c:pt>
                <c:pt idx="3">
                  <c:v>0</c:v>
                </c:pt>
                <c:pt idx="4">
                  <c:v>369813</c:v>
                </c:pt>
                <c:pt idx="5">
                  <c:v>17361.25</c:v>
                </c:pt>
                <c:pt idx="6">
                  <c:v>40</c:v>
                </c:pt>
                <c:pt idx="7">
                  <c:v>1161438</c:v>
                </c:pt>
                <c:pt idx="8">
                  <c:v>241497.5</c:v>
                </c:pt>
                <c:pt idx="9">
                  <c:v>19600</c:v>
                </c:pt>
                <c:pt idx="10">
                  <c:v>50790.75</c:v>
                </c:pt>
                <c:pt idx="11">
                  <c:v>88</c:v>
                </c:pt>
                <c:pt idx="12">
                  <c:v>7703</c:v>
                </c:pt>
                <c:pt idx="13">
                  <c:v>34532</c:v>
                </c:pt>
                <c:pt idx="14">
                  <c:v>24960.25</c:v>
                </c:pt>
                <c:pt idx="15">
                  <c:v>50145</c:v>
                </c:pt>
                <c:pt idx="16">
                  <c:v>18555.75</c:v>
                </c:pt>
                <c:pt idx="17">
                  <c:v>19349.5</c:v>
                </c:pt>
                <c:pt idx="18">
                  <c:v>0</c:v>
                </c:pt>
                <c:pt idx="19">
                  <c:v>154</c:v>
                </c:pt>
                <c:pt idx="20">
                  <c:v>2</c:v>
                </c:pt>
                <c:pt idx="21">
                  <c:v>42093</c:v>
                </c:pt>
                <c:pt idx="22">
                  <c:v>63179.75</c:v>
                </c:pt>
                <c:pt idx="23">
                  <c:v>1463.25</c:v>
                </c:pt>
                <c:pt idx="24">
                  <c:v>8962</c:v>
                </c:pt>
                <c:pt idx="25">
                  <c:v>1654661</c:v>
                </c:pt>
                <c:pt idx="26">
                  <c:v>160283</c:v>
                </c:pt>
                <c:pt idx="27">
                  <c:v>3688.25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9F-468E-AFC3-94BA895CAC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'TEUS exterior'!$A$7:$A$34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'TEUS exterior'!$D$7:$D$34</c:f>
              <c:numCache>
                <c:formatCode>#,##0</c:formatCode>
                <c:ptCount val="28"/>
                <c:pt idx="0">
                  <c:v>4</c:v>
                </c:pt>
                <c:pt idx="1">
                  <c:v>13841</c:v>
                </c:pt>
                <c:pt idx="2">
                  <c:v>7107</c:v>
                </c:pt>
                <c:pt idx="3">
                  <c:v>0</c:v>
                </c:pt>
                <c:pt idx="4">
                  <c:v>393563</c:v>
                </c:pt>
                <c:pt idx="5">
                  <c:v>19507.25</c:v>
                </c:pt>
                <c:pt idx="6">
                  <c:v>16</c:v>
                </c:pt>
                <c:pt idx="7">
                  <c:v>1091063</c:v>
                </c:pt>
                <c:pt idx="8">
                  <c:v>251882.5</c:v>
                </c:pt>
                <c:pt idx="9">
                  <c:v>22372.25</c:v>
                </c:pt>
                <c:pt idx="10">
                  <c:v>42154.5</c:v>
                </c:pt>
                <c:pt idx="11">
                  <c:v>118</c:v>
                </c:pt>
                <c:pt idx="12">
                  <c:v>6859.25</c:v>
                </c:pt>
                <c:pt idx="13">
                  <c:v>41792</c:v>
                </c:pt>
                <c:pt idx="14">
                  <c:v>7543.75</c:v>
                </c:pt>
                <c:pt idx="15">
                  <c:v>44799</c:v>
                </c:pt>
                <c:pt idx="16">
                  <c:v>11139.25</c:v>
                </c:pt>
                <c:pt idx="17">
                  <c:v>24589.25</c:v>
                </c:pt>
                <c:pt idx="18">
                  <c:v>31</c:v>
                </c:pt>
                <c:pt idx="19">
                  <c:v>275.5</c:v>
                </c:pt>
                <c:pt idx="20">
                  <c:v>0</c:v>
                </c:pt>
                <c:pt idx="21">
                  <c:v>30943</c:v>
                </c:pt>
                <c:pt idx="22">
                  <c:v>56146</c:v>
                </c:pt>
                <c:pt idx="23">
                  <c:v>948.75</c:v>
                </c:pt>
                <c:pt idx="24">
                  <c:v>7895</c:v>
                </c:pt>
                <c:pt idx="25">
                  <c:v>1451008</c:v>
                </c:pt>
                <c:pt idx="26">
                  <c:v>141601</c:v>
                </c:pt>
                <c:pt idx="27">
                  <c:v>3839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9F-468E-AFC3-94BA895CAC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7559555"/>
        <c:axId val="41097983"/>
      </c:barChart>
      <c:catAx>
        <c:axId val="5755955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097983"/>
        <c:crosses val="autoZero"/>
        <c:auto val="1"/>
        <c:lblAlgn val="ctr"/>
        <c:lblOffset val="100"/>
        <c:noMultiLvlLbl val="0"/>
      </c:catAx>
      <c:valAx>
        <c:axId val="4109798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755955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número'!$E$7:$E$34</c:f>
              <c:numCache>
                <c:formatCode>#,##0</c:formatCode>
                <c:ptCount val="28"/>
                <c:pt idx="0">
                  <c:v>637</c:v>
                </c:pt>
                <c:pt idx="1">
                  <c:v>488</c:v>
                </c:pt>
                <c:pt idx="2">
                  <c:v>963</c:v>
                </c:pt>
                <c:pt idx="3">
                  <c:v>474</c:v>
                </c:pt>
                <c:pt idx="4">
                  <c:v>17241</c:v>
                </c:pt>
                <c:pt idx="5">
                  <c:v>897</c:v>
                </c:pt>
                <c:pt idx="6">
                  <c:v>26446</c:v>
                </c:pt>
                <c:pt idx="7">
                  <c:v>4780</c:v>
                </c:pt>
                <c:pt idx="8">
                  <c:v>1569</c:v>
                </c:pt>
                <c:pt idx="9">
                  <c:v>1182</c:v>
                </c:pt>
                <c:pt idx="10">
                  <c:v>800</c:v>
                </c:pt>
                <c:pt idx="11">
                  <c:v>6055</c:v>
                </c:pt>
                <c:pt idx="12">
                  <c:v>530</c:v>
                </c:pt>
                <c:pt idx="13">
                  <c:v>673</c:v>
                </c:pt>
                <c:pt idx="14">
                  <c:v>1306</c:v>
                </c:pt>
                <c:pt idx="15">
                  <c:v>8753</c:v>
                </c:pt>
                <c:pt idx="16">
                  <c:v>732</c:v>
                </c:pt>
                <c:pt idx="17">
                  <c:v>286</c:v>
                </c:pt>
                <c:pt idx="18">
                  <c:v>444</c:v>
                </c:pt>
                <c:pt idx="19">
                  <c:v>544</c:v>
                </c:pt>
                <c:pt idx="20">
                  <c:v>530</c:v>
                </c:pt>
                <c:pt idx="21">
                  <c:v>10508</c:v>
                </c:pt>
                <c:pt idx="22">
                  <c:v>920</c:v>
                </c:pt>
                <c:pt idx="23">
                  <c:v>537</c:v>
                </c:pt>
                <c:pt idx="24">
                  <c:v>1272</c:v>
                </c:pt>
                <c:pt idx="25">
                  <c:v>4245</c:v>
                </c:pt>
                <c:pt idx="26">
                  <c:v>1020</c:v>
                </c:pt>
                <c:pt idx="27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CEB-A03E-C97F0E5D8C1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número'!$A$7:$A$34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número'!$D$7:$D$34</c:f>
              <c:numCache>
                <c:formatCode>#,##0</c:formatCode>
                <c:ptCount val="28"/>
                <c:pt idx="0">
                  <c:v>665</c:v>
                </c:pt>
                <c:pt idx="1">
                  <c:v>458</c:v>
                </c:pt>
                <c:pt idx="2">
                  <c:v>1131</c:v>
                </c:pt>
                <c:pt idx="3">
                  <c:v>479</c:v>
                </c:pt>
                <c:pt idx="4">
                  <c:v>17672</c:v>
                </c:pt>
                <c:pt idx="5">
                  <c:v>853</c:v>
                </c:pt>
                <c:pt idx="6">
                  <c:v>27802</c:v>
                </c:pt>
                <c:pt idx="7">
                  <c:v>4898</c:v>
                </c:pt>
                <c:pt idx="8">
                  <c:v>1591</c:v>
                </c:pt>
                <c:pt idx="9">
                  <c:v>1228</c:v>
                </c:pt>
                <c:pt idx="10">
                  <c:v>798</c:v>
                </c:pt>
                <c:pt idx="11">
                  <c:v>5798</c:v>
                </c:pt>
                <c:pt idx="12">
                  <c:v>492</c:v>
                </c:pt>
                <c:pt idx="13">
                  <c:v>661</c:v>
                </c:pt>
                <c:pt idx="14">
                  <c:v>1330</c:v>
                </c:pt>
                <c:pt idx="15">
                  <c:v>8181</c:v>
                </c:pt>
                <c:pt idx="16">
                  <c:v>879</c:v>
                </c:pt>
                <c:pt idx="17">
                  <c:v>283</c:v>
                </c:pt>
                <c:pt idx="18">
                  <c:v>735</c:v>
                </c:pt>
                <c:pt idx="19">
                  <c:v>579</c:v>
                </c:pt>
                <c:pt idx="20">
                  <c:v>524</c:v>
                </c:pt>
                <c:pt idx="21">
                  <c:v>9795</c:v>
                </c:pt>
                <c:pt idx="22">
                  <c:v>902</c:v>
                </c:pt>
                <c:pt idx="23">
                  <c:v>539</c:v>
                </c:pt>
                <c:pt idx="24">
                  <c:v>1383</c:v>
                </c:pt>
                <c:pt idx="25">
                  <c:v>4370</c:v>
                </c:pt>
                <c:pt idx="26">
                  <c:v>1125</c:v>
                </c:pt>
                <c:pt idx="27">
                  <c:v>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CEB-A03E-C97F0E5D8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5500278"/>
        <c:axId val="49580986"/>
      </c:barChart>
      <c:catAx>
        <c:axId val="2550027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580986"/>
        <c:crosses val="autoZero"/>
        <c:auto val="1"/>
        <c:lblAlgn val="ctr"/>
        <c:lblOffset val="100"/>
        <c:noMultiLvlLbl val="0"/>
      </c:catAx>
      <c:valAx>
        <c:axId val="4958098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50027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presentación'!$E$7:$E$34</c:f>
              <c:numCache>
                <c:formatCode>#,##0</c:formatCode>
                <c:ptCount val="28"/>
                <c:pt idx="0">
                  <c:v>7679874</c:v>
                </c:pt>
                <c:pt idx="1">
                  <c:v>1567610</c:v>
                </c:pt>
                <c:pt idx="2">
                  <c:v>3591044</c:v>
                </c:pt>
                <c:pt idx="3">
                  <c:v>2670628</c:v>
                </c:pt>
                <c:pt idx="4">
                  <c:v>55777640</c:v>
                </c:pt>
                <c:pt idx="5">
                  <c:v>2907192</c:v>
                </c:pt>
                <c:pt idx="6">
                  <c:v>10503890</c:v>
                </c:pt>
                <c:pt idx="7">
                  <c:v>39869487</c:v>
                </c:pt>
                <c:pt idx="8">
                  <c:v>18298293</c:v>
                </c:pt>
                <c:pt idx="9">
                  <c:v>19049297</c:v>
                </c:pt>
                <c:pt idx="10">
                  <c:v>10784743</c:v>
                </c:pt>
                <c:pt idx="11">
                  <c:v>779758</c:v>
                </c:pt>
                <c:pt idx="12">
                  <c:v>3962229</c:v>
                </c:pt>
                <c:pt idx="13">
                  <c:v>10043947</c:v>
                </c:pt>
                <c:pt idx="14">
                  <c:v>17242737</c:v>
                </c:pt>
                <c:pt idx="15">
                  <c:v>19698253</c:v>
                </c:pt>
                <c:pt idx="16">
                  <c:v>3133087</c:v>
                </c:pt>
                <c:pt idx="17">
                  <c:v>1300657</c:v>
                </c:pt>
                <c:pt idx="18">
                  <c:v>316422</c:v>
                </c:pt>
                <c:pt idx="19">
                  <c:v>1737820</c:v>
                </c:pt>
                <c:pt idx="20">
                  <c:v>1997686</c:v>
                </c:pt>
                <c:pt idx="21">
                  <c:v>7985539</c:v>
                </c:pt>
                <c:pt idx="22">
                  <c:v>4071394</c:v>
                </c:pt>
                <c:pt idx="23">
                  <c:v>2371481</c:v>
                </c:pt>
                <c:pt idx="24">
                  <c:v>16531915</c:v>
                </c:pt>
                <c:pt idx="25">
                  <c:v>47756238</c:v>
                </c:pt>
                <c:pt idx="26">
                  <c:v>3127985</c:v>
                </c:pt>
                <c:pt idx="27">
                  <c:v>888825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9-4755-865B-2A34AFB5132F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'Total presentación'!$A$7:$A$34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'Total presentación'!$D$7:$D$34</c:f>
              <c:numCache>
                <c:formatCode>#,##0</c:formatCode>
                <c:ptCount val="28"/>
                <c:pt idx="0">
                  <c:v>8642604</c:v>
                </c:pt>
                <c:pt idx="1">
                  <c:v>1874719</c:v>
                </c:pt>
                <c:pt idx="2">
                  <c:v>3048383</c:v>
                </c:pt>
                <c:pt idx="3">
                  <c:v>2594907</c:v>
                </c:pt>
                <c:pt idx="4">
                  <c:v>57870157</c:v>
                </c:pt>
                <c:pt idx="5">
                  <c:v>2834698</c:v>
                </c:pt>
                <c:pt idx="6">
                  <c:v>10099435</c:v>
                </c:pt>
                <c:pt idx="7">
                  <c:v>40934337</c:v>
                </c:pt>
                <c:pt idx="8">
                  <c:v>20894398</c:v>
                </c:pt>
                <c:pt idx="9">
                  <c:v>21629853</c:v>
                </c:pt>
                <c:pt idx="10">
                  <c:v>10356145</c:v>
                </c:pt>
                <c:pt idx="11">
                  <c:v>658009</c:v>
                </c:pt>
                <c:pt idx="12">
                  <c:v>4039071</c:v>
                </c:pt>
                <c:pt idx="13">
                  <c:v>9081547</c:v>
                </c:pt>
                <c:pt idx="14">
                  <c:v>18136301</c:v>
                </c:pt>
                <c:pt idx="15">
                  <c:v>16833943</c:v>
                </c:pt>
                <c:pt idx="16">
                  <c:v>2552067</c:v>
                </c:pt>
                <c:pt idx="17">
                  <c:v>1424802</c:v>
                </c:pt>
                <c:pt idx="18">
                  <c:v>302788</c:v>
                </c:pt>
                <c:pt idx="19">
                  <c:v>1621472</c:v>
                </c:pt>
                <c:pt idx="20">
                  <c:v>1974394</c:v>
                </c:pt>
                <c:pt idx="21">
                  <c:v>7537744</c:v>
                </c:pt>
                <c:pt idx="22">
                  <c:v>4078970</c:v>
                </c:pt>
                <c:pt idx="23">
                  <c:v>2411386</c:v>
                </c:pt>
                <c:pt idx="24">
                  <c:v>18500087</c:v>
                </c:pt>
                <c:pt idx="25">
                  <c:v>47915937</c:v>
                </c:pt>
                <c:pt idx="26">
                  <c:v>3109915</c:v>
                </c:pt>
                <c:pt idx="27">
                  <c:v>843742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9-4755-865B-2A34AFB5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4286426"/>
        <c:axId val="36276192"/>
      </c:barChart>
      <c:catAx>
        <c:axId val="1428642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276192"/>
        <c:crosses val="autoZero"/>
        <c:auto val="1"/>
        <c:lblAlgn val="ctr"/>
        <c:lblOffset val="100"/>
        <c:noMultiLvlLbl val="0"/>
      </c:catAx>
      <c:valAx>
        <c:axId val="3627619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28642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GT'!$E$7:$E$34</c:f>
              <c:numCache>
                <c:formatCode>#,##0</c:formatCode>
                <c:ptCount val="28"/>
                <c:pt idx="0">
                  <c:v>18416239</c:v>
                </c:pt>
                <c:pt idx="1">
                  <c:v>10014544</c:v>
                </c:pt>
                <c:pt idx="2">
                  <c:v>18331310</c:v>
                </c:pt>
                <c:pt idx="3">
                  <c:v>3302349</c:v>
                </c:pt>
                <c:pt idx="4">
                  <c:v>310624849</c:v>
                </c:pt>
                <c:pt idx="5">
                  <c:v>20325758</c:v>
                </c:pt>
                <c:pt idx="6">
                  <c:v>158338565</c:v>
                </c:pt>
                <c:pt idx="7">
                  <c:v>210948734</c:v>
                </c:pt>
                <c:pt idx="8">
                  <c:v>31577018</c:v>
                </c:pt>
                <c:pt idx="9">
                  <c:v>26826515</c:v>
                </c:pt>
                <c:pt idx="10">
                  <c:v>11822312</c:v>
                </c:pt>
                <c:pt idx="11">
                  <c:v>43560168</c:v>
                </c:pt>
                <c:pt idx="12">
                  <c:v>9140959</c:v>
                </c:pt>
                <c:pt idx="13">
                  <c:v>11674838</c:v>
                </c:pt>
                <c:pt idx="14">
                  <c:v>23853021</c:v>
                </c:pt>
                <c:pt idx="15">
                  <c:v>199311760</c:v>
                </c:pt>
                <c:pt idx="16">
                  <c:v>36057891</c:v>
                </c:pt>
                <c:pt idx="17">
                  <c:v>1770896</c:v>
                </c:pt>
                <c:pt idx="18">
                  <c:v>12624982</c:v>
                </c:pt>
                <c:pt idx="19">
                  <c:v>9100663</c:v>
                </c:pt>
                <c:pt idx="20">
                  <c:v>4209416</c:v>
                </c:pt>
                <c:pt idx="21">
                  <c:v>131157358</c:v>
                </c:pt>
                <c:pt idx="22">
                  <c:v>18061449</c:v>
                </c:pt>
                <c:pt idx="23">
                  <c:v>3265593</c:v>
                </c:pt>
                <c:pt idx="24">
                  <c:v>25988663</c:v>
                </c:pt>
                <c:pt idx="25">
                  <c:v>175827066</c:v>
                </c:pt>
                <c:pt idx="26">
                  <c:v>28435930</c:v>
                </c:pt>
                <c:pt idx="27">
                  <c:v>1873153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BF-4206-8A10-BBCF0B8B4491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'Buques GT'!$A$7:$A$34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'Buques GT'!$D$7:$D$34</c:f>
              <c:numCache>
                <c:formatCode>#,##0</c:formatCode>
                <c:ptCount val="28"/>
                <c:pt idx="0">
                  <c:v>17029578</c:v>
                </c:pt>
                <c:pt idx="1">
                  <c:v>9612573</c:v>
                </c:pt>
                <c:pt idx="2">
                  <c:v>20026528</c:v>
                </c:pt>
                <c:pt idx="3">
                  <c:v>3664564</c:v>
                </c:pt>
                <c:pt idx="4">
                  <c:v>319861543</c:v>
                </c:pt>
                <c:pt idx="5">
                  <c:v>20818266</c:v>
                </c:pt>
                <c:pt idx="6">
                  <c:v>160936670</c:v>
                </c:pt>
                <c:pt idx="7">
                  <c:v>207851378</c:v>
                </c:pt>
                <c:pt idx="8">
                  <c:v>33948712</c:v>
                </c:pt>
                <c:pt idx="9">
                  <c:v>25769688</c:v>
                </c:pt>
                <c:pt idx="10">
                  <c:v>11605001</c:v>
                </c:pt>
                <c:pt idx="11">
                  <c:v>40361887</c:v>
                </c:pt>
                <c:pt idx="12">
                  <c:v>7186988</c:v>
                </c:pt>
                <c:pt idx="13">
                  <c:v>12207318</c:v>
                </c:pt>
                <c:pt idx="14">
                  <c:v>24041527</c:v>
                </c:pt>
                <c:pt idx="15">
                  <c:v>181505968</c:v>
                </c:pt>
                <c:pt idx="16">
                  <c:v>31927700</c:v>
                </c:pt>
                <c:pt idx="17">
                  <c:v>1886516</c:v>
                </c:pt>
                <c:pt idx="18">
                  <c:v>20333459</c:v>
                </c:pt>
                <c:pt idx="19">
                  <c:v>8598830</c:v>
                </c:pt>
                <c:pt idx="20">
                  <c:v>4315207</c:v>
                </c:pt>
                <c:pt idx="21">
                  <c:v>123657737</c:v>
                </c:pt>
                <c:pt idx="22">
                  <c:v>17842417</c:v>
                </c:pt>
                <c:pt idx="23">
                  <c:v>3267793</c:v>
                </c:pt>
                <c:pt idx="24">
                  <c:v>27680124</c:v>
                </c:pt>
                <c:pt idx="25">
                  <c:v>176740274</c:v>
                </c:pt>
                <c:pt idx="26">
                  <c:v>26969806</c:v>
                </c:pt>
                <c:pt idx="27">
                  <c:v>1804493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BF-4206-8A10-BBCF0B8B4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40674"/>
        <c:axId val="21409700"/>
      </c:barChart>
      <c:catAx>
        <c:axId val="1684067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409700"/>
        <c:crosses val="autoZero"/>
        <c:auto val="1"/>
        <c:lblAlgn val="ctr"/>
        <c:lblOffset val="100"/>
        <c:noMultiLvlLbl val="0"/>
      </c:catAx>
      <c:valAx>
        <c:axId val="2140970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84067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Cruceros!$E$7:$E$34</c:f>
              <c:numCache>
                <c:formatCode>#,##0</c:formatCode>
                <c:ptCount val="28"/>
                <c:pt idx="0">
                  <c:v>95</c:v>
                </c:pt>
                <c:pt idx="1">
                  <c:v>51</c:v>
                </c:pt>
                <c:pt idx="2">
                  <c:v>17</c:v>
                </c:pt>
                <c:pt idx="3">
                  <c:v>1</c:v>
                </c:pt>
                <c:pt idx="4">
                  <c:v>0</c:v>
                </c:pt>
                <c:pt idx="5">
                  <c:v>169</c:v>
                </c:pt>
                <c:pt idx="6">
                  <c:v>428</c:v>
                </c:pt>
                <c:pt idx="7">
                  <c:v>463</c:v>
                </c:pt>
                <c:pt idx="8">
                  <c:v>52</c:v>
                </c:pt>
                <c:pt idx="9">
                  <c:v>87</c:v>
                </c:pt>
                <c:pt idx="10">
                  <c:v>3</c:v>
                </c:pt>
                <c:pt idx="11">
                  <c:v>8</c:v>
                </c:pt>
                <c:pt idx="12">
                  <c:v>12</c:v>
                </c:pt>
                <c:pt idx="13">
                  <c:v>15</c:v>
                </c:pt>
                <c:pt idx="14">
                  <c:v>7</c:v>
                </c:pt>
                <c:pt idx="15">
                  <c:v>459</c:v>
                </c:pt>
                <c:pt idx="16">
                  <c:v>172</c:v>
                </c:pt>
                <c:pt idx="17">
                  <c:v>0</c:v>
                </c:pt>
                <c:pt idx="18">
                  <c:v>7</c:v>
                </c:pt>
                <c:pt idx="19">
                  <c:v>25</c:v>
                </c:pt>
                <c:pt idx="20">
                  <c:v>2</c:v>
                </c:pt>
                <c:pt idx="21">
                  <c:v>402</c:v>
                </c:pt>
                <c:pt idx="22">
                  <c:v>20</c:v>
                </c:pt>
                <c:pt idx="23">
                  <c:v>45</c:v>
                </c:pt>
                <c:pt idx="24">
                  <c:v>30</c:v>
                </c:pt>
                <c:pt idx="25">
                  <c:v>162</c:v>
                </c:pt>
                <c:pt idx="26">
                  <c:v>63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A50-99F9-0DBF01617224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Cruceros!$A$7:$A$34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Cruceros!$D$7:$D$34</c:f>
              <c:numCache>
                <c:formatCode>#,##0</c:formatCode>
                <c:ptCount val="28"/>
                <c:pt idx="0">
                  <c:v>87</c:v>
                </c:pt>
                <c:pt idx="1">
                  <c:v>50</c:v>
                </c:pt>
                <c:pt idx="2">
                  <c:v>12</c:v>
                </c:pt>
                <c:pt idx="3">
                  <c:v>0</c:v>
                </c:pt>
                <c:pt idx="4">
                  <c:v>0</c:v>
                </c:pt>
                <c:pt idx="5">
                  <c:v>150</c:v>
                </c:pt>
                <c:pt idx="6">
                  <c:v>382</c:v>
                </c:pt>
                <c:pt idx="7">
                  <c:v>398</c:v>
                </c:pt>
                <c:pt idx="8">
                  <c:v>43</c:v>
                </c:pt>
                <c:pt idx="9">
                  <c:v>61</c:v>
                </c:pt>
                <c:pt idx="10">
                  <c:v>1</c:v>
                </c:pt>
                <c:pt idx="11">
                  <c:v>4</c:v>
                </c:pt>
                <c:pt idx="12">
                  <c:v>14</c:v>
                </c:pt>
                <c:pt idx="13">
                  <c:v>21</c:v>
                </c:pt>
                <c:pt idx="14">
                  <c:v>10</c:v>
                </c:pt>
                <c:pt idx="15">
                  <c:v>350</c:v>
                </c:pt>
                <c:pt idx="16">
                  <c:v>119</c:v>
                </c:pt>
                <c:pt idx="17">
                  <c:v>1</c:v>
                </c:pt>
                <c:pt idx="18">
                  <c:v>6</c:v>
                </c:pt>
                <c:pt idx="19">
                  <c:v>15</c:v>
                </c:pt>
                <c:pt idx="20">
                  <c:v>3</c:v>
                </c:pt>
                <c:pt idx="21">
                  <c:v>300</c:v>
                </c:pt>
                <c:pt idx="22">
                  <c:v>11</c:v>
                </c:pt>
                <c:pt idx="23">
                  <c:v>38</c:v>
                </c:pt>
                <c:pt idx="24">
                  <c:v>30</c:v>
                </c:pt>
                <c:pt idx="25">
                  <c:v>137</c:v>
                </c:pt>
                <c:pt idx="26">
                  <c:v>42</c:v>
                </c:pt>
                <c:pt idx="27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A50-99F9-0DBF01617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0686632"/>
        <c:axId val="9136650"/>
      </c:barChart>
      <c:catAx>
        <c:axId val="5068663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136650"/>
        <c:crosses val="autoZero"/>
        <c:auto val="1"/>
        <c:lblAlgn val="ctr"/>
        <c:lblOffset val="100"/>
        <c:noMultiLvlLbl val="0"/>
      </c:catAx>
      <c:valAx>
        <c:axId val="913665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8663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214466</c:v>
                </c:pt>
                <c:pt idx="2">
                  <c:v>432984</c:v>
                </c:pt>
                <c:pt idx="3">
                  <c:v>221</c:v>
                </c:pt>
                <c:pt idx="4">
                  <c:v>3275624</c:v>
                </c:pt>
                <c:pt idx="5">
                  <c:v>309492</c:v>
                </c:pt>
                <c:pt idx="6">
                  <c:v>5476682</c:v>
                </c:pt>
                <c:pt idx="7">
                  <c:v>3070172</c:v>
                </c:pt>
                <c:pt idx="8">
                  <c:v>178050</c:v>
                </c:pt>
                <c:pt idx="9">
                  <c:v>119094</c:v>
                </c:pt>
                <c:pt idx="10">
                  <c:v>1735</c:v>
                </c:pt>
                <c:pt idx="11">
                  <c:v>1135386</c:v>
                </c:pt>
                <c:pt idx="12">
                  <c:v>10606</c:v>
                </c:pt>
                <c:pt idx="13">
                  <c:v>31736</c:v>
                </c:pt>
                <c:pt idx="14">
                  <c:v>29337</c:v>
                </c:pt>
                <c:pt idx="15">
                  <c:v>2065875</c:v>
                </c:pt>
                <c:pt idx="16">
                  <c:v>453650</c:v>
                </c:pt>
                <c:pt idx="17">
                  <c:v>0</c:v>
                </c:pt>
                <c:pt idx="18">
                  <c:v>308288</c:v>
                </c:pt>
                <c:pt idx="19">
                  <c:v>110687</c:v>
                </c:pt>
                <c:pt idx="20">
                  <c:v>1089</c:v>
                </c:pt>
                <c:pt idx="21">
                  <c:v>4247609</c:v>
                </c:pt>
                <c:pt idx="22">
                  <c:v>140590</c:v>
                </c:pt>
                <c:pt idx="23">
                  <c:v>11088</c:v>
                </c:pt>
                <c:pt idx="24">
                  <c:v>57194</c:v>
                </c:pt>
                <c:pt idx="25">
                  <c:v>896144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1F-4435-B65C-C639A4EB950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total'!$D$7:$D$34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199298</c:v>
                </c:pt>
                <c:pt idx="2">
                  <c:v>464529</c:v>
                </c:pt>
                <c:pt idx="3">
                  <c:v>0</c:v>
                </c:pt>
                <c:pt idx="4">
                  <c:v>3035540</c:v>
                </c:pt>
                <c:pt idx="5">
                  <c:v>325583</c:v>
                </c:pt>
                <c:pt idx="6">
                  <c:v>5413798</c:v>
                </c:pt>
                <c:pt idx="7">
                  <c:v>2836545</c:v>
                </c:pt>
                <c:pt idx="8">
                  <c:v>144980</c:v>
                </c:pt>
                <c:pt idx="9">
                  <c:v>74305</c:v>
                </c:pt>
                <c:pt idx="10">
                  <c:v>743</c:v>
                </c:pt>
                <c:pt idx="11">
                  <c:v>1078263</c:v>
                </c:pt>
                <c:pt idx="12">
                  <c:v>9409</c:v>
                </c:pt>
                <c:pt idx="13">
                  <c:v>25038</c:v>
                </c:pt>
                <c:pt idx="14">
                  <c:v>33972</c:v>
                </c:pt>
                <c:pt idx="15">
                  <c:v>1868259</c:v>
                </c:pt>
                <c:pt idx="16">
                  <c:v>384224</c:v>
                </c:pt>
                <c:pt idx="17">
                  <c:v>765</c:v>
                </c:pt>
                <c:pt idx="18">
                  <c:v>362595</c:v>
                </c:pt>
                <c:pt idx="19">
                  <c:v>109323</c:v>
                </c:pt>
                <c:pt idx="20">
                  <c:v>665</c:v>
                </c:pt>
                <c:pt idx="21">
                  <c:v>3819950</c:v>
                </c:pt>
                <c:pt idx="22">
                  <c:v>144788</c:v>
                </c:pt>
                <c:pt idx="23">
                  <c:v>12028</c:v>
                </c:pt>
                <c:pt idx="24">
                  <c:v>64289</c:v>
                </c:pt>
                <c:pt idx="25">
                  <c:v>864587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1F-4435-B65C-C639A4EB95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4612671"/>
        <c:axId val="35499554"/>
      </c:barChart>
      <c:catAx>
        <c:axId val="44612671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499554"/>
        <c:crosses val="autoZero"/>
        <c:auto val="1"/>
        <c:lblAlgn val="ctr"/>
        <c:lblOffset val="100"/>
        <c:noMultiLvlLbl val="0"/>
      </c:catAx>
      <c:valAx>
        <c:axId val="354995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612671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regulares'!$E$7:$E$34</c:f>
              <c:numCache>
                <c:formatCode>#,##0</c:formatCode>
                <c:ptCount val="28"/>
                <c:pt idx="0">
                  <c:v>0</c:v>
                </c:pt>
                <c:pt idx="1">
                  <c:v>87849</c:v>
                </c:pt>
                <c:pt idx="2">
                  <c:v>421617</c:v>
                </c:pt>
                <c:pt idx="3">
                  <c:v>0</c:v>
                </c:pt>
                <c:pt idx="4">
                  <c:v>3275624</c:v>
                </c:pt>
                <c:pt idx="5">
                  <c:v>24748</c:v>
                </c:pt>
                <c:pt idx="6">
                  <c:v>4062935</c:v>
                </c:pt>
                <c:pt idx="7">
                  <c:v>925087</c:v>
                </c:pt>
                <c:pt idx="8">
                  <c:v>90218</c:v>
                </c:pt>
                <c:pt idx="9">
                  <c:v>0</c:v>
                </c:pt>
                <c:pt idx="10">
                  <c:v>0</c:v>
                </c:pt>
                <c:pt idx="11">
                  <c:v>1128175</c:v>
                </c:pt>
                <c:pt idx="12">
                  <c:v>0</c:v>
                </c:pt>
                <c:pt idx="13">
                  <c:v>0</c:v>
                </c:pt>
                <c:pt idx="14">
                  <c:v>27322</c:v>
                </c:pt>
                <c:pt idx="15">
                  <c:v>871957</c:v>
                </c:pt>
                <c:pt idx="16">
                  <c:v>189514</c:v>
                </c:pt>
                <c:pt idx="17">
                  <c:v>0</c:v>
                </c:pt>
                <c:pt idx="18">
                  <c:v>304895</c:v>
                </c:pt>
                <c:pt idx="19">
                  <c:v>87355</c:v>
                </c:pt>
                <c:pt idx="20">
                  <c:v>5</c:v>
                </c:pt>
                <c:pt idx="21">
                  <c:v>3329869</c:v>
                </c:pt>
                <c:pt idx="22">
                  <c:v>120857</c:v>
                </c:pt>
                <c:pt idx="23">
                  <c:v>0</c:v>
                </c:pt>
                <c:pt idx="24">
                  <c:v>0</c:v>
                </c:pt>
                <c:pt idx="25">
                  <c:v>465921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C-43D5-B0A4-02B0546F78B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regulares'!$A$7:$A$34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regulares'!$D$7:$D$34</c:f>
              <c:numCache>
                <c:formatCode>#,##0</c:formatCode>
                <c:ptCount val="28"/>
                <c:pt idx="0">
                  <c:v>0</c:v>
                </c:pt>
                <c:pt idx="1">
                  <c:v>79277</c:v>
                </c:pt>
                <c:pt idx="2">
                  <c:v>456691</c:v>
                </c:pt>
                <c:pt idx="3">
                  <c:v>0</c:v>
                </c:pt>
                <c:pt idx="4">
                  <c:v>3035540</c:v>
                </c:pt>
                <c:pt idx="5">
                  <c:v>19989</c:v>
                </c:pt>
                <c:pt idx="6">
                  <c:v>4121029</c:v>
                </c:pt>
                <c:pt idx="7">
                  <c:v>920665</c:v>
                </c:pt>
                <c:pt idx="8">
                  <c:v>72149</c:v>
                </c:pt>
                <c:pt idx="9">
                  <c:v>0</c:v>
                </c:pt>
                <c:pt idx="10">
                  <c:v>0</c:v>
                </c:pt>
                <c:pt idx="11">
                  <c:v>1075699</c:v>
                </c:pt>
                <c:pt idx="12">
                  <c:v>0</c:v>
                </c:pt>
                <c:pt idx="13">
                  <c:v>0</c:v>
                </c:pt>
                <c:pt idx="14">
                  <c:v>32928</c:v>
                </c:pt>
                <c:pt idx="15">
                  <c:v>903852</c:v>
                </c:pt>
                <c:pt idx="16">
                  <c:v>183866</c:v>
                </c:pt>
                <c:pt idx="17">
                  <c:v>0</c:v>
                </c:pt>
                <c:pt idx="18">
                  <c:v>357819</c:v>
                </c:pt>
                <c:pt idx="19">
                  <c:v>88692</c:v>
                </c:pt>
                <c:pt idx="20">
                  <c:v>2</c:v>
                </c:pt>
                <c:pt idx="21">
                  <c:v>3150229</c:v>
                </c:pt>
                <c:pt idx="22">
                  <c:v>126357</c:v>
                </c:pt>
                <c:pt idx="23">
                  <c:v>0</c:v>
                </c:pt>
                <c:pt idx="24">
                  <c:v>0</c:v>
                </c:pt>
                <c:pt idx="25">
                  <c:v>464852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C-43D5-B0A4-02B0546F7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234373"/>
        <c:axId val="46815356"/>
      </c:barChart>
      <c:catAx>
        <c:axId val="6223437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815356"/>
        <c:crosses val="autoZero"/>
        <c:auto val="1"/>
        <c:lblAlgn val="ctr"/>
        <c:lblOffset val="100"/>
        <c:noMultiLvlLbl val="0"/>
      </c:catAx>
      <c:valAx>
        <c:axId val="4681535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3437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crucero'!$E$7:$E$34</c:f>
              <c:numCache>
                <c:formatCode>#,##0</c:formatCode>
                <c:ptCount val="28"/>
                <c:pt idx="0">
                  <c:v>252434</c:v>
                </c:pt>
                <c:pt idx="1">
                  <c:v>126617</c:v>
                </c:pt>
                <c:pt idx="2">
                  <c:v>11367</c:v>
                </c:pt>
                <c:pt idx="3">
                  <c:v>221</c:v>
                </c:pt>
                <c:pt idx="4">
                  <c:v>0</c:v>
                </c:pt>
                <c:pt idx="5">
                  <c:v>284744</c:v>
                </c:pt>
                <c:pt idx="6">
                  <c:v>1413747</c:v>
                </c:pt>
                <c:pt idx="7">
                  <c:v>2145085</c:v>
                </c:pt>
                <c:pt idx="8">
                  <c:v>87832</c:v>
                </c:pt>
                <c:pt idx="9">
                  <c:v>119094</c:v>
                </c:pt>
                <c:pt idx="10">
                  <c:v>1735</c:v>
                </c:pt>
                <c:pt idx="11">
                  <c:v>7211</c:v>
                </c:pt>
                <c:pt idx="12">
                  <c:v>10606</c:v>
                </c:pt>
                <c:pt idx="13">
                  <c:v>31736</c:v>
                </c:pt>
                <c:pt idx="14">
                  <c:v>2015</c:v>
                </c:pt>
                <c:pt idx="15">
                  <c:v>1193918</c:v>
                </c:pt>
                <c:pt idx="16">
                  <c:v>264136</c:v>
                </c:pt>
                <c:pt idx="17">
                  <c:v>0</c:v>
                </c:pt>
                <c:pt idx="18">
                  <c:v>3393</c:v>
                </c:pt>
                <c:pt idx="19">
                  <c:v>23332</c:v>
                </c:pt>
                <c:pt idx="20">
                  <c:v>1084</c:v>
                </c:pt>
                <c:pt idx="21">
                  <c:v>917740</c:v>
                </c:pt>
                <c:pt idx="22">
                  <c:v>19733</c:v>
                </c:pt>
                <c:pt idx="23">
                  <c:v>11088</c:v>
                </c:pt>
                <c:pt idx="24">
                  <c:v>57194</c:v>
                </c:pt>
                <c:pt idx="25">
                  <c:v>430223</c:v>
                </c:pt>
                <c:pt idx="26">
                  <c:v>160668</c:v>
                </c:pt>
                <c:pt idx="27">
                  <c:v>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B4-4CA6-AE04-1A99204756F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'Pasajeros crucero'!$A$7:$A$34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'Pasajeros crucero'!$D$7:$D$34</c:f>
              <c:numCache>
                <c:formatCode>#,##0</c:formatCode>
                <c:ptCount val="28"/>
                <c:pt idx="0">
                  <c:v>215513</c:v>
                </c:pt>
                <c:pt idx="1">
                  <c:v>120021</c:v>
                </c:pt>
                <c:pt idx="2">
                  <c:v>7838</c:v>
                </c:pt>
                <c:pt idx="3">
                  <c:v>0</c:v>
                </c:pt>
                <c:pt idx="4">
                  <c:v>0</c:v>
                </c:pt>
                <c:pt idx="5">
                  <c:v>305594</c:v>
                </c:pt>
                <c:pt idx="6">
                  <c:v>1292769</c:v>
                </c:pt>
                <c:pt idx="7">
                  <c:v>1915880</c:v>
                </c:pt>
                <c:pt idx="8">
                  <c:v>72831</c:v>
                </c:pt>
                <c:pt idx="9">
                  <c:v>74305</c:v>
                </c:pt>
                <c:pt idx="10">
                  <c:v>743</c:v>
                </c:pt>
                <c:pt idx="11">
                  <c:v>2564</c:v>
                </c:pt>
                <c:pt idx="12">
                  <c:v>9409</c:v>
                </c:pt>
                <c:pt idx="13">
                  <c:v>25038</c:v>
                </c:pt>
                <c:pt idx="14">
                  <c:v>1044</c:v>
                </c:pt>
                <c:pt idx="15">
                  <c:v>964407</c:v>
                </c:pt>
                <c:pt idx="16">
                  <c:v>200358</c:v>
                </c:pt>
                <c:pt idx="17">
                  <c:v>765</c:v>
                </c:pt>
                <c:pt idx="18">
                  <c:v>4776</c:v>
                </c:pt>
                <c:pt idx="19">
                  <c:v>20631</c:v>
                </c:pt>
                <c:pt idx="20">
                  <c:v>663</c:v>
                </c:pt>
                <c:pt idx="21">
                  <c:v>669721</c:v>
                </c:pt>
                <c:pt idx="22">
                  <c:v>18431</c:v>
                </c:pt>
                <c:pt idx="23">
                  <c:v>12028</c:v>
                </c:pt>
                <c:pt idx="24">
                  <c:v>64289</c:v>
                </c:pt>
                <c:pt idx="25">
                  <c:v>399735</c:v>
                </c:pt>
                <c:pt idx="26">
                  <c:v>87710</c:v>
                </c:pt>
                <c:pt idx="27">
                  <c:v>1681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B4-4CA6-AE04-1A992047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858795"/>
        <c:axId val="51160247"/>
      </c:barChart>
      <c:catAx>
        <c:axId val="5585879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160247"/>
        <c:crosses val="autoZero"/>
        <c:auto val="1"/>
        <c:lblAlgn val="ctr"/>
        <c:lblOffset val="100"/>
        <c:noMultiLvlLbl val="0"/>
      </c:catAx>
      <c:valAx>
        <c:axId val="5116024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85879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pasaje'!$E$7:$E$34</c:f>
              <c:numCache>
                <c:formatCode>#,##0</c:formatCode>
                <c:ptCount val="28"/>
                <c:pt idx="0">
                  <c:v>0</c:v>
                </c:pt>
                <c:pt idx="1">
                  <c:v>34598</c:v>
                </c:pt>
                <c:pt idx="2">
                  <c:v>116410</c:v>
                </c:pt>
                <c:pt idx="3">
                  <c:v>0</c:v>
                </c:pt>
                <c:pt idx="4">
                  <c:v>719622</c:v>
                </c:pt>
                <c:pt idx="5">
                  <c:v>14629</c:v>
                </c:pt>
                <c:pt idx="6">
                  <c:v>726254</c:v>
                </c:pt>
                <c:pt idx="7">
                  <c:v>284527</c:v>
                </c:pt>
                <c:pt idx="8">
                  <c:v>39713</c:v>
                </c:pt>
                <c:pt idx="9">
                  <c:v>0</c:v>
                </c:pt>
                <c:pt idx="10">
                  <c:v>0</c:v>
                </c:pt>
                <c:pt idx="11">
                  <c:v>285294</c:v>
                </c:pt>
                <c:pt idx="12">
                  <c:v>0</c:v>
                </c:pt>
                <c:pt idx="13">
                  <c:v>0</c:v>
                </c:pt>
                <c:pt idx="14">
                  <c:v>16525</c:v>
                </c:pt>
                <c:pt idx="15">
                  <c:v>374870</c:v>
                </c:pt>
                <c:pt idx="16">
                  <c:v>42147</c:v>
                </c:pt>
                <c:pt idx="17">
                  <c:v>0</c:v>
                </c:pt>
                <c:pt idx="18">
                  <c:v>74726</c:v>
                </c:pt>
                <c:pt idx="19">
                  <c:v>22444</c:v>
                </c:pt>
                <c:pt idx="20">
                  <c:v>0</c:v>
                </c:pt>
                <c:pt idx="21">
                  <c:v>1074310</c:v>
                </c:pt>
                <c:pt idx="22">
                  <c:v>57367</c:v>
                </c:pt>
                <c:pt idx="23">
                  <c:v>0</c:v>
                </c:pt>
                <c:pt idx="24">
                  <c:v>0</c:v>
                </c:pt>
                <c:pt idx="25">
                  <c:v>124138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3-4BE3-8B92-16935B3EE76A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pasaje'!$A$7:$A$34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pasaje'!$D$7:$D$34</c:f>
              <c:numCache>
                <c:formatCode>#,##0</c:formatCode>
                <c:ptCount val="28"/>
                <c:pt idx="0">
                  <c:v>0</c:v>
                </c:pt>
                <c:pt idx="1">
                  <c:v>26747</c:v>
                </c:pt>
                <c:pt idx="2">
                  <c:v>121631</c:v>
                </c:pt>
                <c:pt idx="3">
                  <c:v>0</c:v>
                </c:pt>
                <c:pt idx="4">
                  <c:v>665978</c:v>
                </c:pt>
                <c:pt idx="5">
                  <c:v>11692</c:v>
                </c:pt>
                <c:pt idx="6">
                  <c:v>713456</c:v>
                </c:pt>
                <c:pt idx="7">
                  <c:v>264812</c:v>
                </c:pt>
                <c:pt idx="8">
                  <c:v>32186</c:v>
                </c:pt>
                <c:pt idx="9">
                  <c:v>0</c:v>
                </c:pt>
                <c:pt idx="10">
                  <c:v>0</c:v>
                </c:pt>
                <c:pt idx="11">
                  <c:v>265515</c:v>
                </c:pt>
                <c:pt idx="12">
                  <c:v>0</c:v>
                </c:pt>
                <c:pt idx="13">
                  <c:v>0</c:v>
                </c:pt>
                <c:pt idx="14">
                  <c:v>19341</c:v>
                </c:pt>
                <c:pt idx="15">
                  <c:v>382802</c:v>
                </c:pt>
                <c:pt idx="16">
                  <c:v>40463</c:v>
                </c:pt>
                <c:pt idx="17">
                  <c:v>0</c:v>
                </c:pt>
                <c:pt idx="18">
                  <c:v>85846</c:v>
                </c:pt>
                <c:pt idx="19">
                  <c:v>24905</c:v>
                </c:pt>
                <c:pt idx="20">
                  <c:v>0</c:v>
                </c:pt>
                <c:pt idx="21">
                  <c:v>1009889</c:v>
                </c:pt>
                <c:pt idx="22">
                  <c:v>58846</c:v>
                </c:pt>
                <c:pt idx="23">
                  <c:v>0</c:v>
                </c:pt>
                <c:pt idx="24">
                  <c:v>0</c:v>
                </c:pt>
                <c:pt idx="25">
                  <c:v>121867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3-4BE3-8B92-16935B3EE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5743553"/>
        <c:axId val="34550063"/>
      </c:barChart>
      <c:catAx>
        <c:axId val="6574355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50063"/>
        <c:crosses val="autoZero"/>
        <c:auto val="1"/>
        <c:lblAlgn val="ctr"/>
        <c:lblOffset val="100"/>
        <c:noMultiLvlLbl val="0"/>
      </c:catAx>
      <c:valAx>
        <c:axId val="34550063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74355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mercancía'!$E$7:$E$34</c:f>
              <c:numCache>
                <c:formatCode>#,##0</c:formatCode>
                <c:ptCount val="28"/>
                <c:pt idx="0">
                  <c:v>0</c:v>
                </c:pt>
                <c:pt idx="1">
                  <c:v>6402</c:v>
                </c:pt>
                <c:pt idx="2">
                  <c:v>2391</c:v>
                </c:pt>
                <c:pt idx="3">
                  <c:v>0</c:v>
                </c:pt>
                <c:pt idx="4">
                  <c:v>4387</c:v>
                </c:pt>
                <c:pt idx="5">
                  <c:v>53314</c:v>
                </c:pt>
                <c:pt idx="6">
                  <c:v>85733</c:v>
                </c:pt>
                <c:pt idx="7">
                  <c:v>424630</c:v>
                </c:pt>
                <c:pt idx="8">
                  <c:v>12661</c:v>
                </c:pt>
                <c:pt idx="9">
                  <c:v>293</c:v>
                </c:pt>
                <c:pt idx="10">
                  <c:v>91</c:v>
                </c:pt>
                <c:pt idx="11">
                  <c:v>1232</c:v>
                </c:pt>
                <c:pt idx="12">
                  <c:v>3252</c:v>
                </c:pt>
                <c:pt idx="13">
                  <c:v>168</c:v>
                </c:pt>
                <c:pt idx="14">
                  <c:v>21079</c:v>
                </c:pt>
                <c:pt idx="15">
                  <c:v>272271</c:v>
                </c:pt>
                <c:pt idx="16">
                  <c:v>83310</c:v>
                </c:pt>
                <c:pt idx="17">
                  <c:v>302</c:v>
                </c:pt>
                <c:pt idx="18">
                  <c:v>1524</c:v>
                </c:pt>
                <c:pt idx="19">
                  <c:v>2164</c:v>
                </c:pt>
                <c:pt idx="20">
                  <c:v>129327</c:v>
                </c:pt>
                <c:pt idx="21">
                  <c:v>53571</c:v>
                </c:pt>
                <c:pt idx="22">
                  <c:v>229598</c:v>
                </c:pt>
                <c:pt idx="23">
                  <c:v>8871</c:v>
                </c:pt>
                <c:pt idx="24">
                  <c:v>139590</c:v>
                </c:pt>
                <c:pt idx="25">
                  <c:v>293947</c:v>
                </c:pt>
                <c:pt idx="26">
                  <c:v>404888</c:v>
                </c:pt>
                <c:pt idx="27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E-4967-B55B-08375064A432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'Automóviles régimen mercancía'!$A$7:$A$34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'Automóviles régimen mercancía'!$D$7:$D$34</c:f>
              <c:numCache>
                <c:formatCode>#,##0</c:formatCode>
                <c:ptCount val="28"/>
                <c:pt idx="0">
                  <c:v>0</c:v>
                </c:pt>
                <c:pt idx="1">
                  <c:v>2778</c:v>
                </c:pt>
                <c:pt idx="2">
                  <c:v>3453</c:v>
                </c:pt>
                <c:pt idx="3">
                  <c:v>0</c:v>
                </c:pt>
                <c:pt idx="4">
                  <c:v>2504</c:v>
                </c:pt>
                <c:pt idx="5">
                  <c:v>20695</c:v>
                </c:pt>
                <c:pt idx="6">
                  <c:v>77868</c:v>
                </c:pt>
                <c:pt idx="7">
                  <c:v>441552</c:v>
                </c:pt>
                <c:pt idx="8">
                  <c:v>16467</c:v>
                </c:pt>
                <c:pt idx="9">
                  <c:v>2049</c:v>
                </c:pt>
                <c:pt idx="10">
                  <c:v>265</c:v>
                </c:pt>
                <c:pt idx="11">
                  <c:v>1421</c:v>
                </c:pt>
                <c:pt idx="12">
                  <c:v>0</c:v>
                </c:pt>
                <c:pt idx="13">
                  <c:v>15</c:v>
                </c:pt>
                <c:pt idx="14">
                  <c:v>9576</c:v>
                </c:pt>
                <c:pt idx="15">
                  <c:v>191580</c:v>
                </c:pt>
                <c:pt idx="16">
                  <c:v>57273</c:v>
                </c:pt>
                <c:pt idx="17">
                  <c:v>285</c:v>
                </c:pt>
                <c:pt idx="18">
                  <c:v>11935</c:v>
                </c:pt>
                <c:pt idx="19">
                  <c:v>1573</c:v>
                </c:pt>
                <c:pt idx="20">
                  <c:v>151984</c:v>
                </c:pt>
                <c:pt idx="21">
                  <c:v>48398</c:v>
                </c:pt>
                <c:pt idx="22">
                  <c:v>224232</c:v>
                </c:pt>
                <c:pt idx="23">
                  <c:v>4708</c:v>
                </c:pt>
                <c:pt idx="24">
                  <c:v>132725</c:v>
                </c:pt>
                <c:pt idx="25">
                  <c:v>350157</c:v>
                </c:pt>
                <c:pt idx="26">
                  <c:v>391118</c:v>
                </c:pt>
                <c:pt idx="27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E-4967-B55B-08375064A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0932486"/>
        <c:axId val="51676476"/>
      </c:barChart>
      <c:catAx>
        <c:axId val="2093248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676476"/>
        <c:crosses val="autoZero"/>
        <c:auto val="1"/>
        <c:lblAlgn val="ctr"/>
        <c:lblOffset val="100"/>
        <c:noMultiLvlLbl val="0"/>
      </c:catAx>
      <c:valAx>
        <c:axId val="51676476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093248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total'!$E$7:$E$34</c:f>
              <c:numCache>
                <c:formatCode>#,##0</c:formatCode>
                <c:ptCount val="28"/>
                <c:pt idx="0">
                  <c:v>5057161</c:v>
                </c:pt>
                <c:pt idx="1">
                  <c:v>379592</c:v>
                </c:pt>
                <c:pt idx="2">
                  <c:v>585760</c:v>
                </c:pt>
                <c:pt idx="3">
                  <c:v>1141498</c:v>
                </c:pt>
                <c:pt idx="4">
                  <c:v>10085509</c:v>
                </c:pt>
                <c:pt idx="5">
                  <c:v>540208</c:v>
                </c:pt>
                <c:pt idx="6">
                  <c:v>200827</c:v>
                </c:pt>
                <c:pt idx="7">
                  <c:v>10537941</c:v>
                </c:pt>
                <c:pt idx="8">
                  <c:v>12058729</c:v>
                </c:pt>
                <c:pt idx="9">
                  <c:v>13621753</c:v>
                </c:pt>
                <c:pt idx="10">
                  <c:v>7740257</c:v>
                </c:pt>
                <c:pt idx="11">
                  <c:v>216095</c:v>
                </c:pt>
                <c:pt idx="12">
                  <c:v>2657568</c:v>
                </c:pt>
                <c:pt idx="13">
                  <c:v>6917315</c:v>
                </c:pt>
                <c:pt idx="14">
                  <c:v>9085097</c:v>
                </c:pt>
                <c:pt idx="15">
                  <c:v>1073501</c:v>
                </c:pt>
                <c:pt idx="16">
                  <c:v>506150</c:v>
                </c:pt>
                <c:pt idx="17">
                  <c:v>883690</c:v>
                </c:pt>
                <c:pt idx="18">
                  <c:v>92</c:v>
                </c:pt>
                <c:pt idx="19">
                  <c:v>825369</c:v>
                </c:pt>
                <c:pt idx="20">
                  <c:v>1311967</c:v>
                </c:pt>
                <c:pt idx="21">
                  <c:v>666799</c:v>
                </c:pt>
                <c:pt idx="22">
                  <c:v>1693995</c:v>
                </c:pt>
                <c:pt idx="23">
                  <c:v>1159089</c:v>
                </c:pt>
                <c:pt idx="24">
                  <c:v>11826663</c:v>
                </c:pt>
                <c:pt idx="25">
                  <c:v>9863929</c:v>
                </c:pt>
                <c:pt idx="26">
                  <c:v>1090769</c:v>
                </c:pt>
                <c:pt idx="27">
                  <c:v>475330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FF-47A6-857F-39C264DC0A9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total'!$D$7:$D$34</c:f>
              <c:numCache>
                <c:formatCode>#,##0</c:formatCode>
                <c:ptCount val="28"/>
                <c:pt idx="0">
                  <c:v>5295349</c:v>
                </c:pt>
                <c:pt idx="1">
                  <c:v>577555</c:v>
                </c:pt>
                <c:pt idx="2">
                  <c:v>551604</c:v>
                </c:pt>
                <c:pt idx="3">
                  <c:v>1246262</c:v>
                </c:pt>
                <c:pt idx="4">
                  <c:v>10333177</c:v>
                </c:pt>
                <c:pt idx="5">
                  <c:v>667951</c:v>
                </c:pt>
                <c:pt idx="6">
                  <c:v>283959</c:v>
                </c:pt>
                <c:pt idx="7">
                  <c:v>9988235</c:v>
                </c:pt>
                <c:pt idx="8">
                  <c:v>13690167</c:v>
                </c:pt>
                <c:pt idx="9">
                  <c:v>14498877</c:v>
                </c:pt>
                <c:pt idx="10">
                  <c:v>7302385</c:v>
                </c:pt>
                <c:pt idx="11">
                  <c:v>176540</c:v>
                </c:pt>
                <c:pt idx="12">
                  <c:v>2585209</c:v>
                </c:pt>
                <c:pt idx="13">
                  <c:v>5718842</c:v>
                </c:pt>
                <c:pt idx="14">
                  <c:v>9842471</c:v>
                </c:pt>
                <c:pt idx="15">
                  <c:v>1252923</c:v>
                </c:pt>
                <c:pt idx="16">
                  <c:v>678577</c:v>
                </c:pt>
                <c:pt idx="17">
                  <c:v>950882</c:v>
                </c:pt>
                <c:pt idx="18">
                  <c:v>15</c:v>
                </c:pt>
                <c:pt idx="19">
                  <c:v>836651</c:v>
                </c:pt>
                <c:pt idx="20">
                  <c:v>1271285</c:v>
                </c:pt>
                <c:pt idx="21">
                  <c:v>519945</c:v>
                </c:pt>
                <c:pt idx="22">
                  <c:v>1815643</c:v>
                </c:pt>
                <c:pt idx="23">
                  <c:v>1223162</c:v>
                </c:pt>
                <c:pt idx="24">
                  <c:v>13506776</c:v>
                </c:pt>
                <c:pt idx="25">
                  <c:v>9432382</c:v>
                </c:pt>
                <c:pt idx="26">
                  <c:v>1060916</c:v>
                </c:pt>
                <c:pt idx="27">
                  <c:v>451456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FF-47A6-857F-39C264DC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341109"/>
        <c:axId val="34376930"/>
      </c:barChart>
      <c:catAx>
        <c:axId val="1334110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76930"/>
        <c:crosses val="autoZero"/>
        <c:auto val="1"/>
        <c:lblAlgn val="ctr"/>
        <c:lblOffset val="100"/>
        <c:noMultiLvlLbl val="0"/>
      </c:catAx>
      <c:valAx>
        <c:axId val="3437693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4110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GL'!$E$7:$E$34</c:f>
              <c:numCache>
                <c:formatCode>#,##0</c:formatCode>
                <c:ptCount val="28"/>
                <c:pt idx="0">
                  <c:v>3350964</c:v>
                </c:pt>
                <c:pt idx="1">
                  <c:v>2000</c:v>
                </c:pt>
                <c:pt idx="2">
                  <c:v>23432</c:v>
                </c:pt>
                <c:pt idx="3">
                  <c:v>167248</c:v>
                </c:pt>
                <c:pt idx="4">
                  <c:v>6575412</c:v>
                </c:pt>
                <c:pt idx="5">
                  <c:v>34753</c:v>
                </c:pt>
                <c:pt idx="6">
                  <c:v>147109</c:v>
                </c:pt>
                <c:pt idx="7">
                  <c:v>4255647</c:v>
                </c:pt>
                <c:pt idx="8">
                  <c:v>8542930</c:v>
                </c:pt>
                <c:pt idx="9">
                  <c:v>10988342</c:v>
                </c:pt>
                <c:pt idx="10">
                  <c:v>3756112</c:v>
                </c:pt>
                <c:pt idx="11">
                  <c:v>215099</c:v>
                </c:pt>
                <c:pt idx="12">
                  <c:v>1257535</c:v>
                </c:pt>
                <c:pt idx="13">
                  <c:v>633006</c:v>
                </c:pt>
                <c:pt idx="14">
                  <c:v>7428083</c:v>
                </c:pt>
                <c:pt idx="15">
                  <c:v>630424</c:v>
                </c:pt>
                <c:pt idx="16">
                  <c:v>14109</c:v>
                </c:pt>
                <c:pt idx="17">
                  <c:v>0</c:v>
                </c:pt>
                <c:pt idx="18">
                  <c:v>0</c:v>
                </c:pt>
                <c:pt idx="19">
                  <c:v>523190</c:v>
                </c:pt>
                <c:pt idx="20">
                  <c:v>0</c:v>
                </c:pt>
                <c:pt idx="21">
                  <c:v>258127</c:v>
                </c:pt>
                <c:pt idx="22">
                  <c:v>87490</c:v>
                </c:pt>
                <c:pt idx="23">
                  <c:v>259269</c:v>
                </c:pt>
                <c:pt idx="24">
                  <c:v>7866927</c:v>
                </c:pt>
                <c:pt idx="25">
                  <c:v>1613733</c:v>
                </c:pt>
                <c:pt idx="26">
                  <c:v>14032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C5-4035-B81A-ACB6F85CA891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GL'!$D$7:$D$34</c:f>
              <c:numCache>
                <c:formatCode>#,##0</c:formatCode>
                <c:ptCount val="28"/>
                <c:pt idx="0">
                  <c:v>3292541</c:v>
                </c:pt>
                <c:pt idx="1">
                  <c:v>7301</c:v>
                </c:pt>
                <c:pt idx="2">
                  <c:v>44871</c:v>
                </c:pt>
                <c:pt idx="3">
                  <c:v>164972</c:v>
                </c:pt>
                <c:pt idx="4">
                  <c:v>7070880</c:v>
                </c:pt>
                <c:pt idx="5">
                  <c:v>28449</c:v>
                </c:pt>
                <c:pt idx="6">
                  <c:v>221128</c:v>
                </c:pt>
                <c:pt idx="7">
                  <c:v>3631194</c:v>
                </c:pt>
                <c:pt idx="8">
                  <c:v>10161652</c:v>
                </c:pt>
                <c:pt idx="9">
                  <c:v>10967037</c:v>
                </c:pt>
                <c:pt idx="10">
                  <c:v>3400926</c:v>
                </c:pt>
                <c:pt idx="11">
                  <c:v>175125</c:v>
                </c:pt>
                <c:pt idx="12">
                  <c:v>1179337</c:v>
                </c:pt>
                <c:pt idx="13">
                  <c:v>799706</c:v>
                </c:pt>
                <c:pt idx="14">
                  <c:v>7816451</c:v>
                </c:pt>
                <c:pt idx="15">
                  <c:v>872827</c:v>
                </c:pt>
                <c:pt idx="16">
                  <c:v>43165</c:v>
                </c:pt>
                <c:pt idx="17">
                  <c:v>0</c:v>
                </c:pt>
                <c:pt idx="18">
                  <c:v>0</c:v>
                </c:pt>
                <c:pt idx="19">
                  <c:v>582238</c:v>
                </c:pt>
                <c:pt idx="20">
                  <c:v>0</c:v>
                </c:pt>
                <c:pt idx="21">
                  <c:v>224673</c:v>
                </c:pt>
                <c:pt idx="22">
                  <c:v>99991</c:v>
                </c:pt>
                <c:pt idx="23">
                  <c:v>335558</c:v>
                </c:pt>
                <c:pt idx="24">
                  <c:v>8189462</c:v>
                </c:pt>
                <c:pt idx="25">
                  <c:v>1340897</c:v>
                </c:pt>
                <c:pt idx="26">
                  <c:v>18000</c:v>
                </c:pt>
                <c:pt idx="27">
                  <c:v>173085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C5-4035-B81A-ACB6F85CA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26487965"/>
        <c:axId val="54573279"/>
      </c:barChart>
      <c:catAx>
        <c:axId val="2648796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4573279"/>
        <c:crosses val="autoZero"/>
        <c:auto val="1"/>
        <c:lblAlgn val="ctr"/>
        <c:lblOffset val="100"/>
        <c:noMultiLvlLbl val="0"/>
      </c:catAx>
      <c:valAx>
        <c:axId val="5457327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648796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GS'!$E$7:$E$34</c:f>
              <c:numCache>
                <c:formatCode>#,##0</c:formatCode>
                <c:ptCount val="28"/>
                <c:pt idx="0">
                  <c:v>1518251</c:v>
                </c:pt>
                <c:pt idx="1">
                  <c:v>263148</c:v>
                </c:pt>
                <c:pt idx="2">
                  <c:v>156502</c:v>
                </c:pt>
                <c:pt idx="3">
                  <c:v>908936</c:v>
                </c:pt>
                <c:pt idx="4">
                  <c:v>106067</c:v>
                </c:pt>
                <c:pt idx="5">
                  <c:v>460561</c:v>
                </c:pt>
                <c:pt idx="6">
                  <c:v>45144</c:v>
                </c:pt>
                <c:pt idx="7">
                  <c:v>1298738</c:v>
                </c:pt>
                <c:pt idx="8">
                  <c:v>1286975</c:v>
                </c:pt>
                <c:pt idx="9">
                  <c:v>2349445</c:v>
                </c:pt>
                <c:pt idx="10">
                  <c:v>3920410</c:v>
                </c:pt>
                <c:pt idx="11">
                  <c:v>0</c:v>
                </c:pt>
                <c:pt idx="12">
                  <c:v>1336437</c:v>
                </c:pt>
                <c:pt idx="13">
                  <c:v>5923945</c:v>
                </c:pt>
                <c:pt idx="14">
                  <c:v>1591954</c:v>
                </c:pt>
                <c:pt idx="15">
                  <c:v>190244</c:v>
                </c:pt>
                <c:pt idx="16">
                  <c:v>380834</c:v>
                </c:pt>
                <c:pt idx="17">
                  <c:v>618273</c:v>
                </c:pt>
                <c:pt idx="18">
                  <c:v>92</c:v>
                </c:pt>
                <c:pt idx="19">
                  <c:v>112440</c:v>
                </c:pt>
                <c:pt idx="20">
                  <c:v>507693</c:v>
                </c:pt>
                <c:pt idx="21">
                  <c:v>86618</c:v>
                </c:pt>
                <c:pt idx="22">
                  <c:v>1089587</c:v>
                </c:pt>
                <c:pt idx="23">
                  <c:v>798949</c:v>
                </c:pt>
                <c:pt idx="24">
                  <c:v>3279817</c:v>
                </c:pt>
                <c:pt idx="25">
                  <c:v>975574</c:v>
                </c:pt>
                <c:pt idx="26">
                  <c:v>44706</c:v>
                </c:pt>
                <c:pt idx="27">
                  <c:v>109993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46-4819-AB7B-D8DE834605FA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GS'!$D$7:$D$34</c:f>
              <c:numCache>
                <c:formatCode>#,##0</c:formatCode>
                <c:ptCount val="28"/>
                <c:pt idx="0">
                  <c:v>1772325</c:v>
                </c:pt>
                <c:pt idx="1">
                  <c:v>501654</c:v>
                </c:pt>
                <c:pt idx="2">
                  <c:v>164043</c:v>
                </c:pt>
                <c:pt idx="3">
                  <c:v>870776</c:v>
                </c:pt>
                <c:pt idx="4">
                  <c:v>65825</c:v>
                </c:pt>
                <c:pt idx="5">
                  <c:v>612069</c:v>
                </c:pt>
                <c:pt idx="6">
                  <c:v>51056</c:v>
                </c:pt>
                <c:pt idx="7">
                  <c:v>1587266</c:v>
                </c:pt>
                <c:pt idx="8">
                  <c:v>1250403</c:v>
                </c:pt>
                <c:pt idx="9">
                  <c:v>3252298</c:v>
                </c:pt>
                <c:pt idx="10">
                  <c:v>3792489</c:v>
                </c:pt>
                <c:pt idx="11">
                  <c:v>0</c:v>
                </c:pt>
                <c:pt idx="12">
                  <c:v>1345485</c:v>
                </c:pt>
                <c:pt idx="13">
                  <c:v>4426771</c:v>
                </c:pt>
                <c:pt idx="14">
                  <c:v>1899359</c:v>
                </c:pt>
                <c:pt idx="15">
                  <c:v>142293</c:v>
                </c:pt>
                <c:pt idx="16">
                  <c:v>511646</c:v>
                </c:pt>
                <c:pt idx="17">
                  <c:v>733145</c:v>
                </c:pt>
                <c:pt idx="18">
                  <c:v>0</c:v>
                </c:pt>
                <c:pt idx="19">
                  <c:v>95599</c:v>
                </c:pt>
                <c:pt idx="20">
                  <c:v>446059</c:v>
                </c:pt>
                <c:pt idx="21">
                  <c:v>77104</c:v>
                </c:pt>
                <c:pt idx="22">
                  <c:v>1234583</c:v>
                </c:pt>
                <c:pt idx="23">
                  <c:v>767996</c:v>
                </c:pt>
                <c:pt idx="24">
                  <c:v>4706761</c:v>
                </c:pt>
                <c:pt idx="25">
                  <c:v>1261414</c:v>
                </c:pt>
                <c:pt idx="26">
                  <c:v>44389</c:v>
                </c:pt>
                <c:pt idx="27">
                  <c:v>127612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46-4819-AB7B-D8DE834605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5173067"/>
        <c:axId val="1102054"/>
      </c:barChart>
      <c:catAx>
        <c:axId val="55173067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2054"/>
        <c:crosses val="autoZero"/>
        <c:auto val="1"/>
        <c:lblAlgn val="ctr"/>
        <c:lblOffset val="100"/>
        <c:noMultiLvlLbl val="0"/>
      </c:catAx>
      <c:valAx>
        <c:axId val="110205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173067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99999999999997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Líquidos!$E$7:$E$34</c:f>
              <c:numCache>
                <c:formatCode>#,##0</c:formatCode>
                <c:ptCount val="28"/>
                <c:pt idx="0">
                  <c:v>5334612</c:v>
                </c:pt>
                <c:pt idx="1">
                  <c:v>31715</c:v>
                </c:pt>
                <c:pt idx="2">
                  <c:v>57671</c:v>
                </c:pt>
                <c:pt idx="3">
                  <c:v>340389</c:v>
                </c:pt>
                <c:pt idx="4">
                  <c:v>16486202</c:v>
                </c:pt>
                <c:pt idx="5">
                  <c:v>570380</c:v>
                </c:pt>
                <c:pt idx="6">
                  <c:v>932372</c:v>
                </c:pt>
                <c:pt idx="7">
                  <c:v>9614543</c:v>
                </c:pt>
                <c:pt idx="8">
                  <c:v>10826086</c:v>
                </c:pt>
                <c:pt idx="9">
                  <c:v>14861108</c:v>
                </c:pt>
                <c:pt idx="10">
                  <c:v>5452715</c:v>
                </c:pt>
                <c:pt idx="11">
                  <c:v>427770</c:v>
                </c:pt>
                <c:pt idx="12">
                  <c:v>1382278</c:v>
                </c:pt>
                <c:pt idx="13">
                  <c:v>935810</c:v>
                </c:pt>
                <c:pt idx="14">
                  <c:v>13011312</c:v>
                </c:pt>
                <c:pt idx="15">
                  <c:v>6386308</c:v>
                </c:pt>
                <c:pt idx="16">
                  <c:v>52157</c:v>
                </c:pt>
                <c:pt idx="17">
                  <c:v>0</c:v>
                </c:pt>
                <c:pt idx="18">
                  <c:v>38239</c:v>
                </c:pt>
                <c:pt idx="19">
                  <c:v>831943</c:v>
                </c:pt>
                <c:pt idx="20">
                  <c:v>0</c:v>
                </c:pt>
                <c:pt idx="21">
                  <c:v>1966631</c:v>
                </c:pt>
                <c:pt idx="22">
                  <c:v>115368</c:v>
                </c:pt>
                <c:pt idx="23">
                  <c:v>279527</c:v>
                </c:pt>
                <c:pt idx="24">
                  <c:v>10913791</c:v>
                </c:pt>
                <c:pt idx="25">
                  <c:v>2206239</c:v>
                </c:pt>
                <c:pt idx="26">
                  <c:v>14055</c:v>
                </c:pt>
                <c:pt idx="27">
                  <c:v>199393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2-4C19-B9CE-87D70C8FD9E3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Líquidos!$A$7:$A$34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Líquidos!$D$7:$D$34</c:f>
              <c:numCache>
                <c:formatCode>#,##0</c:formatCode>
                <c:ptCount val="28"/>
                <c:pt idx="0">
                  <c:v>5750960</c:v>
                </c:pt>
                <c:pt idx="1">
                  <c:v>34762</c:v>
                </c:pt>
                <c:pt idx="2">
                  <c:v>101691</c:v>
                </c:pt>
                <c:pt idx="3">
                  <c:v>373188</c:v>
                </c:pt>
                <c:pt idx="4">
                  <c:v>17078245</c:v>
                </c:pt>
                <c:pt idx="5">
                  <c:v>412745</c:v>
                </c:pt>
                <c:pt idx="6">
                  <c:v>932593</c:v>
                </c:pt>
                <c:pt idx="7">
                  <c:v>7953275</c:v>
                </c:pt>
                <c:pt idx="8">
                  <c:v>13501752</c:v>
                </c:pt>
                <c:pt idx="9">
                  <c:v>15619444</c:v>
                </c:pt>
                <c:pt idx="10">
                  <c:v>5144157</c:v>
                </c:pt>
                <c:pt idx="11">
                  <c:v>314669</c:v>
                </c:pt>
                <c:pt idx="12">
                  <c:v>1379014</c:v>
                </c:pt>
                <c:pt idx="13">
                  <c:v>1059499</c:v>
                </c:pt>
                <c:pt idx="14">
                  <c:v>14014998</c:v>
                </c:pt>
                <c:pt idx="15">
                  <c:v>5057851</c:v>
                </c:pt>
                <c:pt idx="16">
                  <c:v>73309</c:v>
                </c:pt>
                <c:pt idx="17">
                  <c:v>0</c:v>
                </c:pt>
                <c:pt idx="18">
                  <c:v>37032</c:v>
                </c:pt>
                <c:pt idx="19">
                  <c:v>785023</c:v>
                </c:pt>
                <c:pt idx="20">
                  <c:v>0</c:v>
                </c:pt>
                <c:pt idx="21">
                  <c:v>2203547</c:v>
                </c:pt>
                <c:pt idx="22">
                  <c:v>105122</c:v>
                </c:pt>
                <c:pt idx="23">
                  <c:v>353407</c:v>
                </c:pt>
                <c:pt idx="24">
                  <c:v>12227795</c:v>
                </c:pt>
                <c:pt idx="25">
                  <c:v>2011618</c:v>
                </c:pt>
                <c:pt idx="26">
                  <c:v>18000</c:v>
                </c:pt>
                <c:pt idx="27">
                  <c:v>175275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32-4C19-B9CE-87D70C8FD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3710546"/>
        <c:axId val="36753277"/>
      </c:barChart>
      <c:catAx>
        <c:axId val="4371054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53277"/>
        <c:crosses val="autoZero"/>
        <c:auto val="1"/>
        <c:lblAlgn val="ctr"/>
        <c:lblOffset val="100"/>
        <c:noMultiLvlLbl val="0"/>
      </c:catAx>
      <c:valAx>
        <c:axId val="36753277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710546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MG'!$E$7:$E$34</c:f>
              <c:numCache>
                <c:formatCode>#,##0</c:formatCode>
                <c:ptCount val="28"/>
                <c:pt idx="0">
                  <c:v>187946</c:v>
                </c:pt>
                <c:pt idx="1">
                  <c:v>114444</c:v>
                </c:pt>
                <c:pt idx="2">
                  <c:v>405826</c:v>
                </c:pt>
                <c:pt idx="3">
                  <c:v>65314</c:v>
                </c:pt>
                <c:pt idx="4">
                  <c:v>3404030</c:v>
                </c:pt>
                <c:pt idx="5">
                  <c:v>44894</c:v>
                </c:pt>
                <c:pt idx="6">
                  <c:v>8574</c:v>
                </c:pt>
                <c:pt idx="7">
                  <c:v>4983556</c:v>
                </c:pt>
                <c:pt idx="8">
                  <c:v>2228824</c:v>
                </c:pt>
                <c:pt idx="9">
                  <c:v>283966</c:v>
                </c:pt>
                <c:pt idx="10">
                  <c:v>63735</c:v>
                </c:pt>
                <c:pt idx="11">
                  <c:v>996</c:v>
                </c:pt>
                <c:pt idx="12">
                  <c:v>63596</c:v>
                </c:pt>
                <c:pt idx="13">
                  <c:v>360364</c:v>
                </c:pt>
                <c:pt idx="14">
                  <c:v>65060</c:v>
                </c:pt>
                <c:pt idx="15">
                  <c:v>252833</c:v>
                </c:pt>
                <c:pt idx="16">
                  <c:v>111207</c:v>
                </c:pt>
                <c:pt idx="17">
                  <c:v>265417</c:v>
                </c:pt>
                <c:pt idx="18">
                  <c:v>0</c:v>
                </c:pt>
                <c:pt idx="19">
                  <c:v>189739</c:v>
                </c:pt>
                <c:pt idx="20">
                  <c:v>804274</c:v>
                </c:pt>
                <c:pt idx="21">
                  <c:v>322054</c:v>
                </c:pt>
                <c:pt idx="22">
                  <c:v>516918</c:v>
                </c:pt>
                <c:pt idx="23">
                  <c:v>100871</c:v>
                </c:pt>
                <c:pt idx="24">
                  <c:v>679919</c:v>
                </c:pt>
                <c:pt idx="25">
                  <c:v>7274622</c:v>
                </c:pt>
                <c:pt idx="26">
                  <c:v>1032031</c:v>
                </c:pt>
                <c:pt idx="27">
                  <c:v>165944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A-4172-B094-FD897DEA746E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'Import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'Import MG'!$D$7:$D$34</c:f>
              <c:numCache>
                <c:formatCode>#,##0</c:formatCode>
                <c:ptCount val="28"/>
                <c:pt idx="0">
                  <c:v>230483</c:v>
                </c:pt>
                <c:pt idx="1">
                  <c:v>68600</c:v>
                </c:pt>
                <c:pt idx="2">
                  <c:v>342690</c:v>
                </c:pt>
                <c:pt idx="3">
                  <c:v>210514</c:v>
                </c:pt>
                <c:pt idx="4">
                  <c:v>3196472</c:v>
                </c:pt>
                <c:pt idx="5">
                  <c:v>27433</c:v>
                </c:pt>
                <c:pt idx="6">
                  <c:v>11775</c:v>
                </c:pt>
                <c:pt idx="7">
                  <c:v>4769775</c:v>
                </c:pt>
                <c:pt idx="8">
                  <c:v>2278112</c:v>
                </c:pt>
                <c:pt idx="9">
                  <c:v>279542</c:v>
                </c:pt>
                <c:pt idx="10">
                  <c:v>108970</c:v>
                </c:pt>
                <c:pt idx="11">
                  <c:v>1415</c:v>
                </c:pt>
                <c:pt idx="12">
                  <c:v>60387</c:v>
                </c:pt>
                <c:pt idx="13">
                  <c:v>492365</c:v>
                </c:pt>
                <c:pt idx="14">
                  <c:v>126661</c:v>
                </c:pt>
                <c:pt idx="15">
                  <c:v>237803</c:v>
                </c:pt>
                <c:pt idx="16">
                  <c:v>123766</c:v>
                </c:pt>
                <c:pt idx="17">
                  <c:v>217737</c:v>
                </c:pt>
                <c:pt idx="18">
                  <c:v>15</c:v>
                </c:pt>
                <c:pt idx="19">
                  <c:v>158814</c:v>
                </c:pt>
                <c:pt idx="20">
                  <c:v>825226</c:v>
                </c:pt>
                <c:pt idx="21">
                  <c:v>218168</c:v>
                </c:pt>
                <c:pt idx="22">
                  <c:v>481069</c:v>
                </c:pt>
                <c:pt idx="23">
                  <c:v>119608</c:v>
                </c:pt>
                <c:pt idx="24">
                  <c:v>610553</c:v>
                </c:pt>
                <c:pt idx="25">
                  <c:v>6830071</c:v>
                </c:pt>
                <c:pt idx="26">
                  <c:v>998527</c:v>
                </c:pt>
                <c:pt idx="27">
                  <c:v>150759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A-4172-B094-FD897DEA7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131292"/>
        <c:axId val="52100698"/>
      </c:barChart>
      <c:catAx>
        <c:axId val="3013129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100698"/>
        <c:crosses val="autoZero"/>
        <c:auto val="1"/>
        <c:lblAlgn val="ctr"/>
        <c:lblOffset val="100"/>
        <c:noMultiLvlLbl val="0"/>
      </c:catAx>
      <c:valAx>
        <c:axId val="52100698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31292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72500000000000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total'!$E$7:$E$34</c:f>
              <c:numCache>
                <c:formatCode>#,##0</c:formatCode>
                <c:ptCount val="28"/>
                <c:pt idx="0">
                  <c:v>1305275</c:v>
                </c:pt>
                <c:pt idx="1">
                  <c:v>345971</c:v>
                </c:pt>
                <c:pt idx="2">
                  <c:v>2213910</c:v>
                </c:pt>
                <c:pt idx="3">
                  <c:v>1356737</c:v>
                </c:pt>
                <c:pt idx="4">
                  <c:v>5128097</c:v>
                </c:pt>
                <c:pt idx="5">
                  <c:v>471582</c:v>
                </c:pt>
                <c:pt idx="6">
                  <c:v>3059</c:v>
                </c:pt>
                <c:pt idx="7">
                  <c:v>6811042</c:v>
                </c:pt>
                <c:pt idx="8">
                  <c:v>4521020</c:v>
                </c:pt>
                <c:pt idx="9">
                  <c:v>3760934</c:v>
                </c:pt>
                <c:pt idx="10">
                  <c:v>1586360</c:v>
                </c:pt>
                <c:pt idx="11">
                  <c:v>11437</c:v>
                </c:pt>
                <c:pt idx="12">
                  <c:v>1001675</c:v>
                </c:pt>
                <c:pt idx="13">
                  <c:v>2016443</c:v>
                </c:pt>
                <c:pt idx="14">
                  <c:v>3278216</c:v>
                </c:pt>
                <c:pt idx="15">
                  <c:v>519963</c:v>
                </c:pt>
                <c:pt idx="16">
                  <c:v>305260</c:v>
                </c:pt>
                <c:pt idx="17">
                  <c:v>359768</c:v>
                </c:pt>
                <c:pt idx="18">
                  <c:v>92</c:v>
                </c:pt>
                <c:pt idx="19">
                  <c:v>416922</c:v>
                </c:pt>
                <c:pt idx="20">
                  <c:v>643297</c:v>
                </c:pt>
                <c:pt idx="21">
                  <c:v>185837</c:v>
                </c:pt>
                <c:pt idx="22">
                  <c:v>1671786</c:v>
                </c:pt>
                <c:pt idx="23">
                  <c:v>401360</c:v>
                </c:pt>
                <c:pt idx="24">
                  <c:v>2018260</c:v>
                </c:pt>
                <c:pt idx="25">
                  <c:v>8925121</c:v>
                </c:pt>
                <c:pt idx="26">
                  <c:v>1173032</c:v>
                </c:pt>
                <c:pt idx="27">
                  <c:v>192687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4-4DBC-85FA-561563F78FC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total'!$A$7:$A$34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total'!$D$7:$D$34</c:f>
              <c:numCache>
                <c:formatCode>#,##0</c:formatCode>
                <c:ptCount val="28"/>
                <c:pt idx="0">
                  <c:v>1599936</c:v>
                </c:pt>
                <c:pt idx="1">
                  <c:v>561665</c:v>
                </c:pt>
                <c:pt idx="2">
                  <c:v>1823234</c:v>
                </c:pt>
                <c:pt idx="3">
                  <c:v>1154102</c:v>
                </c:pt>
                <c:pt idx="4">
                  <c:v>5300089</c:v>
                </c:pt>
                <c:pt idx="5">
                  <c:v>416074</c:v>
                </c:pt>
                <c:pt idx="6">
                  <c:v>6208</c:v>
                </c:pt>
                <c:pt idx="7">
                  <c:v>6964575</c:v>
                </c:pt>
                <c:pt idx="8">
                  <c:v>5143269</c:v>
                </c:pt>
                <c:pt idx="9">
                  <c:v>5255506</c:v>
                </c:pt>
                <c:pt idx="10">
                  <c:v>1873092</c:v>
                </c:pt>
                <c:pt idx="11">
                  <c:v>0</c:v>
                </c:pt>
                <c:pt idx="12">
                  <c:v>976969</c:v>
                </c:pt>
                <c:pt idx="13">
                  <c:v>1878521</c:v>
                </c:pt>
                <c:pt idx="14">
                  <c:v>3794739</c:v>
                </c:pt>
                <c:pt idx="15">
                  <c:v>207003</c:v>
                </c:pt>
                <c:pt idx="16">
                  <c:v>313818</c:v>
                </c:pt>
                <c:pt idx="17">
                  <c:v>390213</c:v>
                </c:pt>
                <c:pt idx="18">
                  <c:v>0</c:v>
                </c:pt>
                <c:pt idx="19">
                  <c:v>398284</c:v>
                </c:pt>
                <c:pt idx="20">
                  <c:v>644933</c:v>
                </c:pt>
                <c:pt idx="21">
                  <c:v>171476</c:v>
                </c:pt>
                <c:pt idx="22">
                  <c:v>1486657</c:v>
                </c:pt>
                <c:pt idx="23">
                  <c:v>355488</c:v>
                </c:pt>
                <c:pt idx="24">
                  <c:v>2416971</c:v>
                </c:pt>
                <c:pt idx="25">
                  <c:v>8706011</c:v>
                </c:pt>
                <c:pt idx="26">
                  <c:v>1160542</c:v>
                </c:pt>
                <c:pt idx="27">
                  <c:v>213775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4-4DBC-85FA-561563F78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5254629"/>
        <c:axId val="15253604"/>
      </c:barChart>
      <c:catAx>
        <c:axId val="4525462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253604"/>
        <c:crosses val="autoZero"/>
        <c:auto val="1"/>
        <c:lblAlgn val="ctr"/>
        <c:lblOffset val="100"/>
        <c:noMultiLvlLbl val="0"/>
      </c:catAx>
      <c:valAx>
        <c:axId val="15253604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525462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GL'!$E$7:$E$34</c:f>
              <c:numCache>
                <c:formatCode>#,##0</c:formatCode>
                <c:ptCount val="28"/>
                <c:pt idx="0">
                  <c:v>918333</c:v>
                </c:pt>
                <c:pt idx="1">
                  <c:v>6</c:v>
                </c:pt>
                <c:pt idx="2">
                  <c:v>34239</c:v>
                </c:pt>
                <c:pt idx="3">
                  <c:v>107548</c:v>
                </c:pt>
                <c:pt idx="4">
                  <c:v>1808815</c:v>
                </c:pt>
                <c:pt idx="5">
                  <c:v>4009</c:v>
                </c:pt>
                <c:pt idx="6">
                  <c:v>0</c:v>
                </c:pt>
                <c:pt idx="7">
                  <c:v>231046</c:v>
                </c:pt>
                <c:pt idx="8">
                  <c:v>1411541</c:v>
                </c:pt>
                <c:pt idx="9">
                  <c:v>2406553</c:v>
                </c:pt>
                <c:pt idx="10">
                  <c:v>604897</c:v>
                </c:pt>
                <c:pt idx="11">
                  <c:v>11398</c:v>
                </c:pt>
                <c:pt idx="12">
                  <c:v>97532</c:v>
                </c:pt>
                <c:pt idx="13">
                  <c:v>31251</c:v>
                </c:pt>
                <c:pt idx="14">
                  <c:v>1993689</c:v>
                </c:pt>
                <c:pt idx="15">
                  <c:v>98383</c:v>
                </c:pt>
                <c:pt idx="16">
                  <c:v>25463</c:v>
                </c:pt>
                <c:pt idx="17">
                  <c:v>0</c:v>
                </c:pt>
                <c:pt idx="18">
                  <c:v>0</c:v>
                </c:pt>
                <c:pt idx="19">
                  <c:v>8597</c:v>
                </c:pt>
                <c:pt idx="20">
                  <c:v>0</c:v>
                </c:pt>
                <c:pt idx="21">
                  <c:v>90668</c:v>
                </c:pt>
                <c:pt idx="22">
                  <c:v>7012</c:v>
                </c:pt>
                <c:pt idx="23">
                  <c:v>0</c:v>
                </c:pt>
                <c:pt idx="24">
                  <c:v>1576134</c:v>
                </c:pt>
                <c:pt idx="25">
                  <c:v>128136</c:v>
                </c:pt>
                <c:pt idx="26">
                  <c:v>23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D5-4521-AA63-03E63347CD3F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GL'!$D$7:$D$34</c:f>
              <c:numCache>
                <c:formatCode>#,##0</c:formatCode>
                <c:ptCount val="28"/>
                <c:pt idx="0">
                  <c:v>1131060</c:v>
                </c:pt>
                <c:pt idx="1">
                  <c:v>3426</c:v>
                </c:pt>
                <c:pt idx="2">
                  <c:v>56820</c:v>
                </c:pt>
                <c:pt idx="3">
                  <c:v>128882</c:v>
                </c:pt>
                <c:pt idx="4">
                  <c:v>2356365</c:v>
                </c:pt>
                <c:pt idx="5">
                  <c:v>3278</c:v>
                </c:pt>
                <c:pt idx="6">
                  <c:v>0</c:v>
                </c:pt>
                <c:pt idx="7">
                  <c:v>292285</c:v>
                </c:pt>
                <c:pt idx="8">
                  <c:v>2161505</c:v>
                </c:pt>
                <c:pt idx="9">
                  <c:v>3138822</c:v>
                </c:pt>
                <c:pt idx="10">
                  <c:v>832181</c:v>
                </c:pt>
                <c:pt idx="11">
                  <c:v>0</c:v>
                </c:pt>
                <c:pt idx="12">
                  <c:v>120536</c:v>
                </c:pt>
                <c:pt idx="13">
                  <c:v>78962</c:v>
                </c:pt>
                <c:pt idx="14">
                  <c:v>2740976</c:v>
                </c:pt>
                <c:pt idx="15">
                  <c:v>72895</c:v>
                </c:pt>
                <c:pt idx="16">
                  <c:v>19659</c:v>
                </c:pt>
                <c:pt idx="17">
                  <c:v>0</c:v>
                </c:pt>
                <c:pt idx="18">
                  <c:v>0</c:v>
                </c:pt>
                <c:pt idx="19">
                  <c:v>3457</c:v>
                </c:pt>
                <c:pt idx="20">
                  <c:v>0</c:v>
                </c:pt>
                <c:pt idx="21">
                  <c:v>118569</c:v>
                </c:pt>
                <c:pt idx="22">
                  <c:v>4852</c:v>
                </c:pt>
                <c:pt idx="23">
                  <c:v>0</c:v>
                </c:pt>
                <c:pt idx="24">
                  <c:v>1859547</c:v>
                </c:pt>
                <c:pt idx="25">
                  <c:v>227627</c:v>
                </c:pt>
                <c:pt idx="26">
                  <c:v>0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D5-4521-AA63-03E63347C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671604"/>
        <c:axId val="46720770"/>
      </c:barChart>
      <c:catAx>
        <c:axId val="116716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6720770"/>
        <c:crosses val="autoZero"/>
        <c:auto val="1"/>
        <c:lblAlgn val="ctr"/>
        <c:lblOffset val="100"/>
        <c:noMultiLvlLbl val="0"/>
      </c:catAx>
      <c:valAx>
        <c:axId val="4672077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67160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GS'!$E$7:$E$34</c:f>
              <c:numCache>
                <c:formatCode>#,##0</c:formatCode>
                <c:ptCount val="28"/>
                <c:pt idx="0">
                  <c:v>332228</c:v>
                </c:pt>
                <c:pt idx="1">
                  <c:v>280919</c:v>
                </c:pt>
                <c:pt idx="2">
                  <c:v>1904716</c:v>
                </c:pt>
                <c:pt idx="3">
                  <c:v>540856</c:v>
                </c:pt>
                <c:pt idx="4">
                  <c:v>5140</c:v>
                </c:pt>
                <c:pt idx="5">
                  <c:v>288224</c:v>
                </c:pt>
                <c:pt idx="6">
                  <c:v>62</c:v>
                </c:pt>
                <c:pt idx="7">
                  <c:v>785895</c:v>
                </c:pt>
                <c:pt idx="8">
                  <c:v>1260605</c:v>
                </c:pt>
                <c:pt idx="9">
                  <c:v>1160768</c:v>
                </c:pt>
                <c:pt idx="10">
                  <c:v>510695</c:v>
                </c:pt>
                <c:pt idx="11">
                  <c:v>0</c:v>
                </c:pt>
                <c:pt idx="12">
                  <c:v>531364</c:v>
                </c:pt>
                <c:pt idx="13">
                  <c:v>1473290</c:v>
                </c:pt>
                <c:pt idx="14">
                  <c:v>1151411</c:v>
                </c:pt>
                <c:pt idx="15">
                  <c:v>5093</c:v>
                </c:pt>
                <c:pt idx="16">
                  <c:v>192171</c:v>
                </c:pt>
                <c:pt idx="17">
                  <c:v>5036</c:v>
                </c:pt>
                <c:pt idx="18">
                  <c:v>92</c:v>
                </c:pt>
                <c:pt idx="19">
                  <c:v>355917</c:v>
                </c:pt>
                <c:pt idx="20">
                  <c:v>82574</c:v>
                </c:pt>
                <c:pt idx="21">
                  <c:v>1981</c:v>
                </c:pt>
                <c:pt idx="22">
                  <c:v>699474</c:v>
                </c:pt>
                <c:pt idx="23">
                  <c:v>255636</c:v>
                </c:pt>
                <c:pt idx="24">
                  <c:v>50903</c:v>
                </c:pt>
                <c:pt idx="25">
                  <c:v>405438</c:v>
                </c:pt>
                <c:pt idx="26">
                  <c:v>0</c:v>
                </c:pt>
                <c:pt idx="27">
                  <c:v>33948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38-4B4F-B7C3-4F52B775F3FB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GS'!$A$7:$A$34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GS'!$D$7:$D$34</c:f>
              <c:numCache>
                <c:formatCode>#,##0</c:formatCode>
                <c:ptCount val="28"/>
                <c:pt idx="0">
                  <c:v>394915</c:v>
                </c:pt>
                <c:pt idx="1">
                  <c:v>515598</c:v>
                </c:pt>
                <c:pt idx="2">
                  <c:v>1534130</c:v>
                </c:pt>
                <c:pt idx="3">
                  <c:v>553025</c:v>
                </c:pt>
                <c:pt idx="4">
                  <c:v>0</c:v>
                </c:pt>
                <c:pt idx="5">
                  <c:v>249954</c:v>
                </c:pt>
                <c:pt idx="6">
                  <c:v>23</c:v>
                </c:pt>
                <c:pt idx="7">
                  <c:v>1091718</c:v>
                </c:pt>
                <c:pt idx="8">
                  <c:v>1108330</c:v>
                </c:pt>
                <c:pt idx="9">
                  <c:v>1894998</c:v>
                </c:pt>
                <c:pt idx="10">
                  <c:v>615711</c:v>
                </c:pt>
                <c:pt idx="11">
                  <c:v>0</c:v>
                </c:pt>
                <c:pt idx="12">
                  <c:v>559550</c:v>
                </c:pt>
                <c:pt idx="13">
                  <c:v>1240439</c:v>
                </c:pt>
                <c:pt idx="14">
                  <c:v>906668</c:v>
                </c:pt>
                <c:pt idx="15">
                  <c:v>9292</c:v>
                </c:pt>
                <c:pt idx="16">
                  <c:v>204834</c:v>
                </c:pt>
                <c:pt idx="17">
                  <c:v>10145</c:v>
                </c:pt>
                <c:pt idx="18">
                  <c:v>0</c:v>
                </c:pt>
                <c:pt idx="19">
                  <c:v>355378</c:v>
                </c:pt>
                <c:pt idx="20">
                  <c:v>39700</c:v>
                </c:pt>
                <c:pt idx="21">
                  <c:v>13</c:v>
                </c:pt>
                <c:pt idx="22">
                  <c:v>543965</c:v>
                </c:pt>
                <c:pt idx="23">
                  <c:v>225481</c:v>
                </c:pt>
                <c:pt idx="24">
                  <c:v>234411</c:v>
                </c:pt>
                <c:pt idx="25">
                  <c:v>343795</c:v>
                </c:pt>
                <c:pt idx="26">
                  <c:v>0</c:v>
                </c:pt>
                <c:pt idx="27">
                  <c:v>62947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38-4B4F-B7C3-4F52B775F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771338"/>
        <c:axId val="17626575"/>
      </c:barChart>
      <c:catAx>
        <c:axId val="3977133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626575"/>
        <c:crosses val="autoZero"/>
        <c:auto val="1"/>
        <c:lblAlgn val="ctr"/>
        <c:lblOffset val="100"/>
        <c:noMultiLvlLbl val="0"/>
      </c:catAx>
      <c:valAx>
        <c:axId val="1762657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771338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'Import total'!$AA$1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MG'!$E$7:$E$34</c:f>
              <c:numCache>
                <c:formatCode>#,##0</c:formatCode>
                <c:ptCount val="28"/>
                <c:pt idx="0">
                  <c:v>54714</c:v>
                </c:pt>
                <c:pt idx="1">
                  <c:v>65046</c:v>
                </c:pt>
                <c:pt idx="2">
                  <c:v>274955</c:v>
                </c:pt>
                <c:pt idx="3">
                  <c:v>708333</c:v>
                </c:pt>
                <c:pt idx="4">
                  <c:v>3314142</c:v>
                </c:pt>
                <c:pt idx="5">
                  <c:v>179349</c:v>
                </c:pt>
                <c:pt idx="6">
                  <c:v>2997</c:v>
                </c:pt>
                <c:pt idx="7">
                  <c:v>5794101</c:v>
                </c:pt>
                <c:pt idx="8">
                  <c:v>1848874</c:v>
                </c:pt>
                <c:pt idx="9">
                  <c:v>193613</c:v>
                </c:pt>
                <c:pt idx="10">
                  <c:v>470768</c:v>
                </c:pt>
                <c:pt idx="11">
                  <c:v>39</c:v>
                </c:pt>
                <c:pt idx="12">
                  <c:v>372779</c:v>
                </c:pt>
                <c:pt idx="13">
                  <c:v>511902</c:v>
                </c:pt>
                <c:pt idx="14">
                  <c:v>133116</c:v>
                </c:pt>
                <c:pt idx="15">
                  <c:v>416487</c:v>
                </c:pt>
                <c:pt idx="16">
                  <c:v>87626</c:v>
                </c:pt>
                <c:pt idx="17">
                  <c:v>354732</c:v>
                </c:pt>
                <c:pt idx="18">
                  <c:v>0</c:v>
                </c:pt>
                <c:pt idx="19">
                  <c:v>52408</c:v>
                </c:pt>
                <c:pt idx="20">
                  <c:v>560723</c:v>
                </c:pt>
                <c:pt idx="21">
                  <c:v>93188</c:v>
                </c:pt>
                <c:pt idx="22">
                  <c:v>965300</c:v>
                </c:pt>
                <c:pt idx="23">
                  <c:v>145724</c:v>
                </c:pt>
                <c:pt idx="24">
                  <c:v>391223</c:v>
                </c:pt>
                <c:pt idx="25">
                  <c:v>8391547</c:v>
                </c:pt>
                <c:pt idx="26">
                  <c:v>1173009</c:v>
                </c:pt>
                <c:pt idx="27">
                  <c:v>158739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D-44A2-B097-74E5FB589FA7}"/>
            </c:ext>
          </c:extLst>
        </c:ser>
        <c:ser>
          <c:idx val="1"/>
          <c:order val="1"/>
          <c:tx>
            <c:strRef>
              <c:f>'Import total'!$AA$2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'Export MG'!$A$7:$A$34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'Export MG'!$D$7:$D$34</c:f>
              <c:numCache>
                <c:formatCode>#,##0</c:formatCode>
                <c:ptCount val="28"/>
                <c:pt idx="0">
                  <c:v>73961</c:v>
                </c:pt>
                <c:pt idx="1">
                  <c:v>42641</c:v>
                </c:pt>
                <c:pt idx="2">
                  <c:v>232284</c:v>
                </c:pt>
                <c:pt idx="3">
                  <c:v>472195</c:v>
                </c:pt>
                <c:pt idx="4">
                  <c:v>2943724</c:v>
                </c:pt>
                <c:pt idx="5">
                  <c:v>162842</c:v>
                </c:pt>
                <c:pt idx="6">
                  <c:v>6185</c:v>
                </c:pt>
                <c:pt idx="7">
                  <c:v>5580572</c:v>
                </c:pt>
                <c:pt idx="8">
                  <c:v>1873434</c:v>
                </c:pt>
                <c:pt idx="9">
                  <c:v>221686</c:v>
                </c:pt>
                <c:pt idx="10">
                  <c:v>425200</c:v>
                </c:pt>
                <c:pt idx="11">
                  <c:v>0</c:v>
                </c:pt>
                <c:pt idx="12">
                  <c:v>296883</c:v>
                </c:pt>
                <c:pt idx="13">
                  <c:v>559120</c:v>
                </c:pt>
                <c:pt idx="14">
                  <c:v>147095</c:v>
                </c:pt>
                <c:pt idx="15">
                  <c:v>124816</c:v>
                </c:pt>
                <c:pt idx="16">
                  <c:v>89325</c:v>
                </c:pt>
                <c:pt idx="17">
                  <c:v>380068</c:v>
                </c:pt>
                <c:pt idx="18">
                  <c:v>0</c:v>
                </c:pt>
                <c:pt idx="19">
                  <c:v>39449</c:v>
                </c:pt>
                <c:pt idx="20">
                  <c:v>605233</c:v>
                </c:pt>
                <c:pt idx="21">
                  <c:v>52894</c:v>
                </c:pt>
                <c:pt idx="22">
                  <c:v>937840</c:v>
                </c:pt>
                <c:pt idx="23">
                  <c:v>130007</c:v>
                </c:pt>
                <c:pt idx="24">
                  <c:v>323013</c:v>
                </c:pt>
                <c:pt idx="25">
                  <c:v>8134589</c:v>
                </c:pt>
                <c:pt idx="26">
                  <c:v>1160542</c:v>
                </c:pt>
                <c:pt idx="27">
                  <c:v>150828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9D-44A2-B097-74E5FB589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7775624"/>
        <c:axId val="30749641"/>
      </c:barChart>
      <c:catAx>
        <c:axId val="77756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749641"/>
        <c:crosses val="autoZero"/>
        <c:auto val="1"/>
        <c:lblAlgn val="ctr"/>
        <c:lblOffset val="100"/>
        <c:noMultiLvlLbl val="0"/>
      </c:catAx>
      <c:valAx>
        <c:axId val="30749641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775624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475"/>
          <c:y val="3.7749999999999999E-2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43087398.836999997</c:v>
              </c:pt>
              <c:pt idx="1">
                <c:v>43953359.091999993</c:v>
              </c:pt>
              <c:pt idx="2">
                <c:v>48130491.751000002</c:v>
              </c:pt>
              <c:pt idx="3">
                <c:v>47588623.952999987</c:v>
              </c:pt>
              <c:pt idx="4">
                <c:v>47746676.803000003</c:v>
              </c:pt>
              <c:pt idx="5">
                <c:v>45304275.362000003</c:v>
              </c:pt>
              <c:pt idx="6">
                <c:v>48560458.594000012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59-4D00-BDA7-9E1D987BBFA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45802248.104000002</c:v>
              </c:pt>
              <c:pt idx="1">
                <c:v>43053947.325999998</c:v>
              </c:pt>
              <c:pt idx="2">
                <c:v>47402194.138999999</c:v>
              </c:pt>
              <c:pt idx="3">
                <c:v>49066162.273000002</c:v>
              </c:pt>
              <c:pt idx="4">
                <c:v>51164383.700000003</c:v>
              </c:pt>
              <c:pt idx="5">
                <c:v>47357704.738000013</c:v>
              </c:pt>
              <c:pt idx="6">
                <c:v>47190661.566</c:v>
              </c:pt>
              <c:pt idx="7">
                <c:v>46226834.43500001</c:v>
              </c:pt>
              <c:pt idx="8">
                <c:v>45256765.763999999</c:v>
              </c:pt>
              <c:pt idx="9">
                <c:v>46096047.083999999</c:v>
              </c:pt>
              <c:pt idx="10">
                <c:v>44621965.461999997</c:v>
              </c:pt>
              <c:pt idx="11">
                <c:v>44518895.811999992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F759-4D00-BDA7-9E1D987BB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995770"/>
        <c:axId val="58853047"/>
      </c:lineChart>
      <c:catAx>
        <c:axId val="6699577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8853047"/>
        <c:crosses val="autoZero"/>
        <c:auto val="1"/>
        <c:lblAlgn val="ctr"/>
        <c:lblOffset val="100"/>
        <c:noMultiLvlLbl val="0"/>
      </c:catAx>
      <c:valAx>
        <c:axId val="5885304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99577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14040455</c:v>
              </c:pt>
              <c:pt idx="1">
                <c:v>13776859</c:v>
              </c:pt>
              <c:pt idx="2">
                <c:v>15267631</c:v>
              </c:pt>
              <c:pt idx="3">
                <c:v>15680521</c:v>
              </c:pt>
              <c:pt idx="4">
                <c:v>14821241</c:v>
              </c:pt>
              <c:pt idx="5">
                <c:v>13342236</c:v>
              </c:pt>
              <c:pt idx="6">
                <c:v>16339671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8FF-4206-935E-EC96E4A95001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15704313</c:v>
              </c:pt>
              <c:pt idx="1">
                <c:v>14195440</c:v>
              </c:pt>
              <c:pt idx="2">
                <c:v>15149848</c:v>
              </c:pt>
              <c:pt idx="3">
                <c:v>15812280</c:v>
              </c:pt>
              <c:pt idx="4">
                <c:v>15980280</c:v>
              </c:pt>
              <c:pt idx="5">
                <c:v>14978481</c:v>
              </c:pt>
              <c:pt idx="6">
                <c:v>14898329</c:v>
              </c:pt>
              <c:pt idx="7">
                <c:v>15252986</c:v>
              </c:pt>
              <c:pt idx="8">
                <c:v>13846393</c:v>
              </c:pt>
              <c:pt idx="9">
                <c:v>13920528</c:v>
              </c:pt>
              <c:pt idx="10">
                <c:v>14422837</c:v>
              </c:pt>
              <c:pt idx="11">
                <c:v>14626282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8FF-4206-935E-EC96E4A9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78815"/>
        <c:axId val="61591517"/>
      </c:lineChart>
      <c:catAx>
        <c:axId val="727881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1591517"/>
        <c:crosses val="autoZero"/>
        <c:auto val="1"/>
        <c:lblAlgn val="ctr"/>
        <c:lblOffset val="100"/>
        <c:noMultiLvlLbl val="0"/>
      </c:catAx>
      <c:valAx>
        <c:axId val="61591517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7278815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6164104</c:v>
              </c:pt>
              <c:pt idx="1">
                <c:v>6811161</c:v>
              </c:pt>
              <c:pt idx="2">
                <c:v>7341607</c:v>
              </c:pt>
              <c:pt idx="3">
                <c:v>6633900</c:v>
              </c:pt>
              <c:pt idx="4">
                <c:v>6511369</c:v>
              </c:pt>
              <c:pt idx="5">
                <c:v>6456970</c:v>
              </c:pt>
              <c:pt idx="6">
                <c:v>6418734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61-41DB-8EBA-FAF389AB8D82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7525006</c:v>
              </c:pt>
              <c:pt idx="1">
                <c:v>6083667</c:v>
              </c:pt>
              <c:pt idx="2">
                <c:v>6618753</c:v>
              </c:pt>
              <c:pt idx="3">
                <c:v>6989586</c:v>
              </c:pt>
              <c:pt idx="4">
                <c:v>7796176</c:v>
              </c:pt>
              <c:pt idx="5">
                <c:v>6896027</c:v>
              </c:pt>
              <c:pt idx="6">
                <c:v>7253325</c:v>
              </c:pt>
              <c:pt idx="7">
                <c:v>7179789</c:v>
              </c:pt>
              <c:pt idx="8">
                <c:v>7448997</c:v>
              </c:pt>
              <c:pt idx="9">
                <c:v>7099572</c:v>
              </c:pt>
              <c:pt idx="10">
                <c:v>7013469</c:v>
              </c:pt>
              <c:pt idx="11">
                <c:v>6859220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61-41DB-8EBA-FAF389AB8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00721"/>
        <c:axId val="59344920"/>
      </c:lineChart>
      <c:catAx>
        <c:axId val="4310072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9344920"/>
        <c:crosses val="autoZero"/>
        <c:auto val="1"/>
        <c:lblAlgn val="ctr"/>
        <c:lblOffset val="100"/>
        <c:noMultiLvlLbl val="0"/>
      </c:catAx>
      <c:valAx>
        <c:axId val="59344920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310072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21730026</c:v>
              </c:pt>
              <c:pt idx="1">
                <c:v>22085215</c:v>
              </c:pt>
              <c:pt idx="2">
                <c:v>24283769</c:v>
              </c:pt>
              <c:pt idx="3">
                <c:v>24011717</c:v>
              </c:pt>
              <c:pt idx="4">
                <c:v>25172598</c:v>
              </c:pt>
              <c:pt idx="5">
                <c:v>24265827</c:v>
              </c:pt>
              <c:pt idx="6">
                <c:v>24490060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4D-46A4-B380-82CAD4B78683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21203288</c:v>
              </c:pt>
              <c:pt idx="1">
                <c:v>21601259</c:v>
              </c:pt>
              <c:pt idx="2">
                <c:v>24441186</c:v>
              </c:pt>
              <c:pt idx="3">
                <c:v>24783631</c:v>
              </c:pt>
              <c:pt idx="4">
                <c:v>26035637</c:v>
              </c:pt>
              <c:pt idx="5">
                <c:v>24141374</c:v>
              </c:pt>
              <c:pt idx="6">
                <c:v>23713925</c:v>
              </c:pt>
              <c:pt idx="7">
                <c:v>22459861</c:v>
              </c:pt>
              <c:pt idx="8">
                <c:v>22715875</c:v>
              </c:pt>
              <c:pt idx="9">
                <c:v>23689503</c:v>
              </c:pt>
              <c:pt idx="10">
                <c:v>21913756</c:v>
              </c:pt>
              <c:pt idx="11">
                <c:v>21808930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374D-46A4-B380-82CAD4B78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9957"/>
        <c:axId val="40198001"/>
      </c:lineChart>
      <c:catAx>
        <c:axId val="146995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198001"/>
        <c:crosses val="autoZero"/>
        <c:auto val="1"/>
        <c:lblAlgn val="ctr"/>
        <c:lblOffset val="100"/>
        <c:noMultiLvlLbl val="0"/>
      </c:catAx>
      <c:valAx>
        <c:axId val="40198001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46995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15061584</c:v>
              </c:pt>
              <c:pt idx="1">
                <c:v>14892136</c:v>
              </c:pt>
              <c:pt idx="2">
                <c:v>16084460</c:v>
              </c:pt>
              <c:pt idx="3">
                <c:v>16462435</c:v>
              </c:pt>
              <c:pt idx="4">
                <c:v>16956886</c:v>
              </c:pt>
              <c:pt idx="5">
                <c:v>16456633</c:v>
              </c:pt>
              <c:pt idx="6">
                <c:v>16726491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85-47BF-871F-52ADE4EEA654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14680986</c:v>
              </c:pt>
              <c:pt idx="1">
                <c:v>14982710</c:v>
              </c:pt>
              <c:pt idx="2">
                <c:v>16973279</c:v>
              </c:pt>
              <c:pt idx="3">
                <c:v>17086572</c:v>
              </c:pt>
              <c:pt idx="4">
                <c:v>17788782</c:v>
              </c:pt>
              <c:pt idx="5">
                <c:v>16928243</c:v>
              </c:pt>
              <c:pt idx="6">
                <c:v>16329235</c:v>
              </c:pt>
              <c:pt idx="7">
                <c:v>16127623</c:v>
              </c:pt>
              <c:pt idx="8">
                <c:v>15738935</c:v>
              </c:pt>
              <c:pt idx="9">
                <c:v>16295812</c:v>
              </c:pt>
              <c:pt idx="10">
                <c:v>14866761</c:v>
              </c:pt>
              <c:pt idx="11">
                <c:v>15190838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A885-47BF-871F-52ADE4EEA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872479"/>
        <c:axId val="36792116"/>
      </c:lineChart>
      <c:catAx>
        <c:axId val="4187247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6792116"/>
        <c:crosses val="autoZero"/>
        <c:auto val="1"/>
        <c:lblAlgn val="ctr"/>
        <c:lblOffset val="100"/>
        <c:noMultiLvlLbl val="0"/>
      </c:catAx>
      <c:valAx>
        <c:axId val="36792116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1872479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Sólidos!$E$7:$E$34</c:f>
              <c:numCache>
                <c:formatCode>#,##0</c:formatCode>
                <c:ptCount val="28"/>
                <c:pt idx="0">
                  <c:v>2099713</c:v>
                </c:pt>
                <c:pt idx="1">
                  <c:v>747892</c:v>
                </c:pt>
                <c:pt idx="2">
                  <c:v>2507300</c:v>
                </c:pt>
                <c:pt idx="3">
                  <c:v>1544419</c:v>
                </c:pt>
                <c:pt idx="4">
                  <c:v>190170</c:v>
                </c:pt>
                <c:pt idx="5">
                  <c:v>909865</c:v>
                </c:pt>
                <c:pt idx="6">
                  <c:v>199126</c:v>
                </c:pt>
                <c:pt idx="7">
                  <c:v>2145577</c:v>
                </c:pt>
                <c:pt idx="8">
                  <c:v>2600199</c:v>
                </c:pt>
                <c:pt idx="9">
                  <c:v>3652793</c:v>
                </c:pt>
                <c:pt idx="10">
                  <c:v>4598264</c:v>
                </c:pt>
                <c:pt idx="11">
                  <c:v>4000</c:v>
                </c:pt>
                <c:pt idx="12">
                  <c:v>1965709</c:v>
                </c:pt>
                <c:pt idx="13">
                  <c:v>8139681</c:v>
                </c:pt>
                <c:pt idx="14">
                  <c:v>3113976</c:v>
                </c:pt>
                <c:pt idx="15">
                  <c:v>268812</c:v>
                </c:pt>
                <c:pt idx="16">
                  <c:v>582655</c:v>
                </c:pt>
                <c:pt idx="17">
                  <c:v>628066</c:v>
                </c:pt>
                <c:pt idx="18">
                  <c:v>8284</c:v>
                </c:pt>
                <c:pt idx="19">
                  <c:v>480946</c:v>
                </c:pt>
                <c:pt idx="20">
                  <c:v>594760</c:v>
                </c:pt>
                <c:pt idx="21">
                  <c:v>214815</c:v>
                </c:pt>
                <c:pt idx="22">
                  <c:v>1794888</c:v>
                </c:pt>
                <c:pt idx="23">
                  <c:v>1126358</c:v>
                </c:pt>
                <c:pt idx="24">
                  <c:v>4427585</c:v>
                </c:pt>
                <c:pt idx="25">
                  <c:v>1402453</c:v>
                </c:pt>
                <c:pt idx="26">
                  <c:v>173710</c:v>
                </c:pt>
                <c:pt idx="27">
                  <c:v>215829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1-42E3-ACB5-3B07B6FB803E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Sólidos!$A$7:$A$34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Sólidos!$D$7:$D$34</c:f>
              <c:numCache>
                <c:formatCode>#,##0</c:formatCode>
                <c:ptCount val="28"/>
                <c:pt idx="0">
                  <c:v>2587192</c:v>
                </c:pt>
                <c:pt idx="1">
                  <c:v>1165200</c:v>
                </c:pt>
                <c:pt idx="2">
                  <c:v>2088605</c:v>
                </c:pt>
                <c:pt idx="3">
                  <c:v>1504546</c:v>
                </c:pt>
                <c:pt idx="4">
                  <c:v>106434</c:v>
                </c:pt>
                <c:pt idx="5">
                  <c:v>1080902</c:v>
                </c:pt>
                <c:pt idx="6">
                  <c:v>200690</c:v>
                </c:pt>
                <c:pt idx="7">
                  <c:v>2725011</c:v>
                </c:pt>
                <c:pt idx="8">
                  <c:v>2421090</c:v>
                </c:pt>
                <c:pt idx="9">
                  <c:v>5386344</c:v>
                </c:pt>
                <c:pt idx="10">
                  <c:v>4538637</c:v>
                </c:pt>
                <c:pt idx="11">
                  <c:v>2726</c:v>
                </c:pt>
                <c:pt idx="12">
                  <c:v>2252752</c:v>
                </c:pt>
                <c:pt idx="13">
                  <c:v>6862267</c:v>
                </c:pt>
                <c:pt idx="14">
                  <c:v>3070166</c:v>
                </c:pt>
                <c:pt idx="15">
                  <c:v>237243</c:v>
                </c:pt>
                <c:pt idx="16">
                  <c:v>818712</c:v>
                </c:pt>
                <c:pt idx="17">
                  <c:v>748628</c:v>
                </c:pt>
                <c:pt idx="18">
                  <c:v>7000</c:v>
                </c:pt>
                <c:pt idx="19">
                  <c:v>492642</c:v>
                </c:pt>
                <c:pt idx="20">
                  <c:v>485759</c:v>
                </c:pt>
                <c:pt idx="21">
                  <c:v>203442</c:v>
                </c:pt>
                <c:pt idx="22">
                  <c:v>1800175</c:v>
                </c:pt>
                <c:pt idx="23">
                  <c:v>1086535</c:v>
                </c:pt>
                <c:pt idx="24">
                  <c:v>5286208</c:v>
                </c:pt>
                <c:pt idx="25">
                  <c:v>1631461</c:v>
                </c:pt>
                <c:pt idx="26">
                  <c:v>144833</c:v>
                </c:pt>
                <c:pt idx="27">
                  <c:v>227340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1-42E3-ACB5-3B07B6FB8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9126689"/>
        <c:axId val="37676022"/>
      </c:barChart>
      <c:catAx>
        <c:axId val="3912668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676022"/>
        <c:crosses val="autoZero"/>
        <c:auto val="1"/>
        <c:lblAlgn val="ctr"/>
        <c:lblOffset val="100"/>
        <c:noMultiLvlLbl val="0"/>
      </c:catAx>
      <c:valAx>
        <c:axId val="3767602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12668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450000000000001"/>
          <c:y val="0.11824999999999999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1416839.25</c:v>
              </c:pt>
              <c:pt idx="1">
                <c:v>1416598</c:v>
              </c:pt>
              <c:pt idx="2">
                <c:v>1503380</c:v>
              </c:pt>
              <c:pt idx="3">
                <c:v>1566992.75</c:v>
              </c:pt>
              <c:pt idx="4">
                <c:v>1672874.25</c:v>
              </c:pt>
              <c:pt idx="5">
                <c:v>1616632.75</c:v>
              </c:pt>
              <c:pt idx="6">
                <c:v>1674102.5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7E-4735-A88B-C11224DFCD9D}"/>
            </c:ext>
          </c:extLst>
        </c:ser>
        <c:ser>
          <c:idx val="1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#,##0</c:formatCode>
              <c:ptCount val="12"/>
              <c:pt idx="0">
                <c:v>1348425.5</c:v>
              </c:pt>
              <c:pt idx="1">
                <c:v>1394121.5</c:v>
              </c:pt>
              <c:pt idx="2">
                <c:v>1558968.25</c:v>
              </c:pt>
              <c:pt idx="3">
                <c:v>1575020</c:v>
              </c:pt>
              <c:pt idx="4">
                <c:v>1679442.25</c:v>
              </c:pt>
              <c:pt idx="5">
                <c:v>1589349.5</c:v>
              </c:pt>
              <c:pt idx="6">
                <c:v>1537545.25</c:v>
              </c:pt>
              <c:pt idx="7">
                <c:v>1542783.75</c:v>
              </c:pt>
              <c:pt idx="8">
                <c:v>1502867.5</c:v>
              </c:pt>
              <c:pt idx="9">
                <c:v>1550963</c:v>
              </c:pt>
              <c:pt idx="10">
                <c:v>1422870.5</c:v>
              </c:pt>
              <c:pt idx="11">
                <c:v>1429860.5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57E-4735-A88B-C11224DFC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809866"/>
        <c:axId val="21717484"/>
      </c:lineChart>
      <c:catAx>
        <c:axId val="6280986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717484"/>
        <c:crosses val="autoZero"/>
        <c:auto val="1"/>
        <c:lblAlgn val="ctr"/>
        <c:lblOffset val="100"/>
        <c:noMultiLvlLbl val="0"/>
      </c:catAx>
      <c:valAx>
        <c:axId val="21717484"/>
        <c:scaling>
          <c:orientation val="minMax"/>
          <c:min val="0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809866"/>
        <c:crosses val="autoZero"/>
        <c:crossBetween val="midCat"/>
      </c:valAx>
      <c:spPr>
        <a:noFill/>
        <a:ln w="6350">
          <a:noFill/>
          <a:prstDash val="sysDot"/>
        </a:ln>
        <a:effectLst>
          <a:glow rad="127000">
            <a:schemeClr val="bg2"/>
          </a:glow>
        </a:effectLst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-5.9273275426035561E-2</c:v>
              </c:pt>
              <c:pt idx="1">
                <c:v>-2.043118650550579E-2</c:v>
              </c:pt>
              <c:pt idx="2">
                <c:v>-7.9785170838928554E-3</c:v>
              </c:pt>
              <c:pt idx="3">
                <c:v>-1.383884748949249E-2</c:v>
              </c:pt>
              <c:pt idx="4">
                <c:v>-2.529668076136082E-2</c:v>
              </c:pt>
              <c:pt idx="5">
                <c:v>-2.831040900844561E-2</c:v>
              </c:pt>
              <c:pt idx="6">
                <c:v>-2.013675624114708E-2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966-4340-9D27-F14593830242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3.8132099784458078E-2</c:v>
              </c:pt>
              <c:pt idx="1">
                <c:v>2.5838305418782511E-2</c:v>
              </c:pt>
              <c:pt idx="2">
                <c:v>1.606349350337721E-2</c:v>
              </c:pt>
              <c:pt idx="3">
                <c:v>2.3664549693952042E-2</c:v>
              </c:pt>
              <c:pt idx="4">
                <c:v>3.5924640040089877E-2</c:v>
              </c:pt>
              <c:pt idx="5">
                <c:v>3.5601150428503203E-2</c:v>
              </c:pt>
              <c:pt idx="6">
                <c:v>3.2583336418717357E-2</c:v>
              </c:pt>
              <c:pt idx="7">
                <c:v>3.2505402499305669E-2</c:v>
              </c:pt>
              <c:pt idx="8">
                <c:v>3.1926992873863913E-2</c:v>
              </c:pt>
              <c:pt idx="9">
                <c:v>3.0806019343518679E-2</c:v>
              </c:pt>
              <c:pt idx="10">
                <c:v>2.7195375934575109E-2</c:v>
              </c:pt>
              <c:pt idx="11">
                <c:v>2.7013461676145049E-2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1966-4340-9D27-F14593830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228709"/>
        <c:axId val="2857608"/>
      </c:lineChart>
      <c:catAx>
        <c:axId val="662287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57608"/>
        <c:crosses val="autoZero"/>
        <c:auto val="1"/>
        <c:lblAlgn val="ctr"/>
        <c:lblOffset val="100"/>
        <c:noMultiLvlLbl val="0"/>
      </c:catAx>
      <c:valAx>
        <c:axId val="285760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22870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-0.1059491109225854</c:v>
              </c:pt>
              <c:pt idx="1">
                <c:v>-6.9647364645453735E-2</c:v>
              </c:pt>
              <c:pt idx="2">
                <c:v>-4.3610952292341021E-2</c:v>
              </c:pt>
              <c:pt idx="3">
                <c:v>-3.4445451989891678E-2</c:v>
              </c:pt>
              <c:pt idx="4">
                <c:v>-4.2365466530801983E-2</c:v>
              </c:pt>
              <c:pt idx="5">
                <c:v>-5.3274502262791852E-2</c:v>
              </c:pt>
              <c:pt idx="6">
                <c:v>-3.2331243148886801E-2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1A-414B-BD2D-763425FABB0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6.10695373169583E-2</c:v>
              </c:pt>
              <c:pt idx="1">
                <c:v>1.638590785274063E-2</c:v>
              </c:pt>
              <c:pt idx="2">
                <c:v>1.544529642925241E-2</c:v>
              </c:pt>
              <c:pt idx="3">
                <c:v>1.2242028669912971E-2</c:v>
              </c:pt>
              <c:pt idx="4">
                <c:v>3.3103738176175179E-2</c:v>
              </c:pt>
              <c:pt idx="5">
                <c:v>4.554890216197105E-2</c:v>
              </c:pt>
              <c:pt idx="6">
                <c:v>3.910029365771539E-2</c:v>
              </c:pt>
              <c:pt idx="7">
                <c:v>3.8740542743572748E-2</c:v>
              </c:pt>
              <c:pt idx="8">
                <c:v>3.3682939622981627E-2</c:v>
              </c:pt>
              <c:pt idx="9">
                <c:v>2.641473504999858E-2</c:v>
              </c:pt>
              <c:pt idx="10">
                <c:v>2.358294633352576E-2</c:v>
              </c:pt>
              <c:pt idx="11">
                <c:v>2.307533091799252E-2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E71A-414B-BD2D-763425FAB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41096"/>
        <c:axId val="37318922"/>
      </c:lineChart>
      <c:catAx>
        <c:axId val="4004109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318922"/>
        <c:crosses val="autoZero"/>
        <c:auto val="1"/>
        <c:lblAlgn val="ctr"/>
        <c:lblOffset val="100"/>
        <c:noMultiLvlLbl val="0"/>
      </c:catAx>
      <c:valAx>
        <c:axId val="3731892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04109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-0.18085061991977139</c:v>
              </c:pt>
              <c:pt idx="1">
                <c:v>-4.6544435302398712E-2</c:v>
              </c:pt>
              <c:pt idx="2">
                <c:v>4.4220159302523756E-3</c:v>
              </c:pt>
              <c:pt idx="3">
                <c:v>-9.7821171552556763E-3</c:v>
              </c:pt>
              <c:pt idx="4">
                <c:v>-4.4298936732067973E-2</c:v>
              </c:pt>
              <c:pt idx="5">
                <c:v>-4.7486071977248967E-2</c:v>
              </c:pt>
              <c:pt idx="6">
                <c:v>-5.7456246158152147E-2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A9-41D7-AE55-34025A4488A4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-7.8850347392493636E-2</c:v>
              </c:pt>
              <c:pt idx="1">
                <c:v>-0.1068803563691415</c:v>
              </c:pt>
              <c:pt idx="2">
                <c:v>-0.14091989245649519</c:v>
              </c:pt>
              <c:pt idx="3">
                <c:v>-0.12894955689804791</c:v>
              </c:pt>
              <c:pt idx="4">
                <c:v>-9.5284554257235254E-2</c:v>
              </c:pt>
              <c:pt idx="5">
                <c:v>-0.11183731114824851</c:v>
              </c:pt>
              <c:pt idx="6">
                <c:v>-9.8965317033732236E-2</c:v>
              </c:pt>
              <c:pt idx="7">
                <c:v>-9.1965872414617067E-2</c:v>
              </c:pt>
              <c:pt idx="8">
                <c:v>-8.169704788940324E-2</c:v>
              </c:pt>
              <c:pt idx="9">
                <c:v>-7.4688310375760958E-2</c:v>
              </c:pt>
              <c:pt idx="10">
                <c:v>-6.7731382203297996E-2</c:v>
              </c:pt>
              <c:pt idx="11">
                <c:v>-6.3873681836189466E-2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CA9-41D7-AE55-34025A448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287447"/>
        <c:axId val="50689749"/>
      </c:lineChart>
      <c:catAx>
        <c:axId val="62287447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0689749"/>
        <c:crosses val="autoZero"/>
        <c:auto val="1"/>
        <c:lblAlgn val="ctr"/>
        <c:lblOffset val="100"/>
        <c:noMultiLvlLbl val="0"/>
      </c:catAx>
      <c:valAx>
        <c:axId val="5068974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287447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2.484227917858783E-2</c:v>
              </c:pt>
              <c:pt idx="1">
                <c:v>2.361183731251737E-2</c:v>
              </c:pt>
              <c:pt idx="2">
                <c:v>1.2688938939813489E-2</c:v>
              </c:pt>
              <c:pt idx="3">
                <c:v>8.8409825368351846E-4</c:v>
              </c:pt>
              <c:pt idx="4">
                <c:v>-6.6207258152650716E-3</c:v>
              </c:pt>
              <c:pt idx="5">
                <c:v>-4.6216141857212678E-3</c:v>
              </c:pt>
              <c:pt idx="6">
                <c:v>7.1668144283720814E-4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8D-4ACC-A8A4-D179B9B92530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6.0290945724372109E-2</c:v>
              </c:pt>
              <c:pt idx="1">
                <c:v>7.5250766179228767E-2</c:v>
              </c:pt>
              <c:pt idx="2">
                <c:v>7.2734190579708313E-2</c:v>
              </c:pt>
              <c:pt idx="3">
                <c:v>8.3516595249207848E-2</c:v>
              </c:pt>
              <c:pt idx="4">
                <c:v>8.1741247807232575E-2</c:v>
              </c:pt>
              <c:pt idx="5">
                <c:v>7.9319104041970512E-2</c:v>
              </c:pt>
              <c:pt idx="6">
                <c:v>7.2762222663875109E-2</c:v>
              </c:pt>
              <c:pt idx="7">
                <c:v>7.0907914305724074E-2</c:v>
              </c:pt>
              <c:pt idx="8">
                <c:v>6.9739974318663966E-2</c:v>
              </c:pt>
              <c:pt idx="9">
                <c:v>6.9480740676881148E-2</c:v>
              </c:pt>
              <c:pt idx="10">
                <c:v>6.1715398386098068E-2</c:v>
              </c:pt>
              <c:pt idx="11">
                <c:v>6.0955507015301169E-2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C8D-4ACC-A8A4-D179B9B92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9895218"/>
        <c:axId val="34867334"/>
      </c:lineChart>
      <c:catAx>
        <c:axId val="298952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867334"/>
        <c:crosses val="autoZero"/>
        <c:auto val="1"/>
        <c:lblAlgn val="ctr"/>
        <c:lblOffset val="100"/>
        <c:noMultiLvlLbl val="0"/>
      </c:catAx>
      <c:valAx>
        <c:axId val="348673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98952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2.5924553023890962E-2</c:v>
              </c:pt>
              <c:pt idx="1">
                <c:v>9.7770689127882893E-3</c:v>
              </c:pt>
              <c:pt idx="2">
                <c:v>-1.283949055443667E-2</c:v>
              </c:pt>
              <c:pt idx="3">
                <c:v>-1.919121043277772E-2</c:v>
              </c:pt>
              <c:pt idx="4">
                <c:v>-2.5208800008646559E-2</c:v>
              </c:pt>
              <c:pt idx="5">
                <c:v>-2.566460097367174E-2</c:v>
              </c:pt>
              <c:pt idx="6">
                <c:v>-1.855176074313691E-2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7D-4FC9-B3CE-86126F484DFF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6.3526518498685292E-2</c:v>
              </c:pt>
              <c:pt idx="1">
                <c:v>9.4217100740566551E-2</c:v>
              </c:pt>
              <c:pt idx="2">
                <c:v>0.1060968936844577</c:v>
              </c:pt>
              <c:pt idx="3">
                <c:v>0.11138305614339911</c:v>
              </c:pt>
              <c:pt idx="4">
                <c:v>0.1076459056551813</c:v>
              </c:pt>
              <c:pt idx="5">
                <c:v>0.1112022408046376</c:v>
              </c:pt>
              <c:pt idx="6">
                <c:v>0.1016086056269403</c:v>
              </c:pt>
              <c:pt idx="7">
                <c:v>9.9351523560216481E-2</c:v>
              </c:pt>
              <c:pt idx="8">
                <c:v>9.7052015589776941E-2</c:v>
              </c:pt>
              <c:pt idx="9">
                <c:v>9.407283736407912E-2</c:v>
              </c:pt>
              <c:pt idx="10">
                <c:v>8.3692875581897974E-2</c:v>
              </c:pt>
              <c:pt idx="11">
                <c:v>7.986123932034106E-2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17D-4FC9-B3CE-86126F48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9647783"/>
        <c:axId val="409523"/>
      </c:lineChart>
      <c:catAx>
        <c:axId val="4964778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09523"/>
        <c:crosses val="autoZero"/>
        <c:auto val="1"/>
        <c:lblAlgn val="ctr"/>
        <c:lblOffset val="100"/>
        <c:noMultiLvlLbl val="0"/>
      </c:catAx>
      <c:valAx>
        <c:axId val="4095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964778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70850000000000002"/>
        </c:manualLayout>
      </c:layout>
      <c:lineChart>
        <c:grouping val="standard"/>
        <c:varyColors val="0"/>
        <c:ser>
          <c:idx val="1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5.0736025090003078E-2</c:v>
              </c:pt>
              <c:pt idx="1">
                <c:v>3.3140817641411413E-2</c:v>
              </c:pt>
              <c:pt idx="2">
                <c:v>8.2068754725441728E-3</c:v>
              </c:pt>
              <c:pt idx="3">
                <c:v>4.6412977783125697E-3</c:v>
              </c:pt>
              <c:pt idx="4">
                <c:v>2.7404462228746151E-3</c:v>
              </c:pt>
              <c:pt idx="5">
                <c:v>5.2474886901254791E-3</c:v>
              </c:pt>
              <c:pt idx="6">
                <c:v>1.7275059149003621E-2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9A9-46D9-BA23-41DFD93F6E0C}"/>
            </c:ext>
          </c:extLst>
        </c:ser>
        <c:ser>
          <c:idx val="2"/>
          <c:order val="1"/>
          <c:tx>
            <c:v>2024</c:v>
          </c:tx>
          <c:spPr>
            <a:ln w="28575" cap="rnd" cmpd="sng">
              <a:solidFill>
                <a:srgbClr val="38ABD4"/>
              </a:solidFill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</c:v>
              </c:pt>
              <c:pt idx="1">
                <c:v>feb</c:v>
              </c:pt>
              <c:pt idx="2">
                <c:v>mar</c:v>
              </c:pt>
              <c:pt idx="3">
                <c:v>abr</c:v>
              </c:pt>
              <c:pt idx="4">
                <c:v>may</c:v>
              </c:pt>
              <c:pt idx="5">
                <c:v>jun</c:v>
              </c:pt>
              <c:pt idx="6">
                <c:v>jul</c:v>
              </c:pt>
              <c:pt idx="7">
                <c:v>ago</c:v>
              </c:pt>
              <c:pt idx="8">
                <c:v>sep</c:v>
              </c:pt>
              <c:pt idx="9">
                <c:v>oct</c:v>
              </c:pt>
              <c:pt idx="10">
                <c:v>nov</c:v>
              </c:pt>
              <c:pt idx="11">
                <c:v>dic</c:v>
              </c:pt>
            </c:strLit>
          </c:cat>
          <c:val>
            <c:numLit>
              <c:formatCode>0%</c:formatCode>
              <c:ptCount val="12"/>
              <c:pt idx="0">
                <c:v>6.0650997242037041E-2</c:v>
              </c:pt>
              <c:pt idx="1">
                <c:v>9.8074159074286404E-2</c:v>
              </c:pt>
              <c:pt idx="2">
                <c:v>0.1112098433494171</c:v>
              </c:pt>
              <c:pt idx="3">
                <c:v>0.12266672296046011</c:v>
              </c:pt>
              <c:pt idx="4">
                <c:v>0.12631715850024669</c:v>
              </c:pt>
              <c:pt idx="5">
                <c:v>0.13025018821638601</c:v>
              </c:pt>
              <c:pt idx="6">
                <c:v>0.1207795517342258</c:v>
              </c:pt>
              <c:pt idx="7">
                <c:v>0.11863774892386079</c:v>
              </c:pt>
              <c:pt idx="8">
                <c:v>0.1193670387107419</c:v>
              </c:pt>
              <c:pt idx="9">
                <c:v>0.1187454795406846</c:v>
              </c:pt>
              <c:pt idx="10">
                <c:v>0.1105826097099529</c:v>
              </c:pt>
              <c:pt idx="11">
                <c:v>0.107325615826835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9A9-46D9-BA23-41DFD93F6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10284"/>
        <c:axId val="3438005"/>
      </c:lineChart>
      <c:catAx>
        <c:axId val="2211028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38005"/>
        <c:crosses val="autoZero"/>
        <c:auto val="1"/>
        <c:lblAlgn val="ctr"/>
        <c:lblOffset val="100"/>
        <c:noMultiLvlLbl val="0"/>
      </c:catAx>
      <c:valAx>
        <c:axId val="3438005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11028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100" b="0" i="0" u="none" kern="1200" baseline="0">
              <a:solidFill>
                <a:srgbClr val="00206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67-429A-BD27-8673B3D17A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67-429A-BD27-8673B3D17A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67-429A-BD27-8673B3D17A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67-429A-BD27-8673B3D17A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7-429A-BD27-8673B3D17A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7-429A-BD27-8673B3D17A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67-429A-BD27-8673B3D17A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67-429A-BD27-8673B3D17A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67-429A-BD27-8673B3D17A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67-429A-BD27-8673B3D17A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67-429A-BD27-8673B3D17AD3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554.96420075399976</c:v>
              </c:pt>
              <c:pt idx="1">
                <c:v>556.15960415099983</c:v>
              </c:pt>
              <c:pt idx="2">
                <c:v>557.09193752099986</c:v>
              </c:pt>
              <c:pt idx="3">
                <c:v>556.67533589199991</c:v>
              </c:pt>
              <c:pt idx="4">
                <c:v>557.75781040299989</c:v>
              </c:pt>
              <c:pt idx="5">
                <c:v>555.04296113599992</c:v>
              </c:pt>
              <c:pt idx="6">
                <c:v>555.94237290199999</c:v>
              </c:pt>
              <c:pt idx="7">
                <c:v>556.67067051399988</c:v>
              </c:pt>
              <c:pt idx="8">
                <c:v>555.19313219399999</c:v>
              </c:pt>
              <c:pt idx="9">
                <c:v>551.77542529699986</c:v>
              </c:pt>
              <c:pt idx="10">
                <c:v>549.72199592100014</c:v>
              </c:pt>
              <c:pt idx="11">
                <c:v>551.09179294900014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D67-429A-BD27-8673B3D17A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9926758"/>
        <c:axId val="28972223"/>
      </c:lineChart>
      <c:catAx>
        <c:axId val="3992675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972223"/>
        <c:crosses val="autoZero"/>
        <c:auto val="1"/>
        <c:lblAlgn val="ctr"/>
        <c:lblOffset val="100"/>
        <c:noMultiLvlLbl val="0"/>
      </c:catAx>
      <c:valAx>
        <c:axId val="2897222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992675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95-4B59-B371-6E8943B36D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95-4B59-B371-6E8943B36D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95-4B59-B371-6E8943B36D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95-4B59-B371-6E8943B36D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95-4B59-B371-6E8943B36D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95-4B59-B371-6E8943B36D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95-4B59-B371-6E8943B36D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95-4B59-B371-6E8943B36D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95-4B59-B371-6E8943B36D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95-4B59-B371-6E8943B36D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95-4B59-B371-6E8943B36D4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179.304485</c:v>
              </c:pt>
              <c:pt idx="1">
                <c:v>179.18114800000001</c:v>
              </c:pt>
              <c:pt idx="2">
                <c:v>178.60898</c:v>
              </c:pt>
              <c:pt idx="3">
                <c:v>178.537678</c:v>
              </c:pt>
              <c:pt idx="4">
                <c:v>178.78799699999999</c:v>
              </c:pt>
              <c:pt idx="5">
                <c:v>177.12413900000001</c:v>
              </c:pt>
              <c:pt idx="6">
                <c:v>176.705558</c:v>
              </c:pt>
              <c:pt idx="7">
                <c:v>176.823341</c:v>
              </c:pt>
              <c:pt idx="8">
                <c:v>176.69158200000001</c:v>
              </c:pt>
              <c:pt idx="9">
                <c:v>175.532543</c:v>
              </c:pt>
              <c:pt idx="10">
                <c:v>173.896298</c:v>
              </c:pt>
              <c:pt idx="11">
                <c:v>175.33763999999999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9895-4B59-B371-6E8943B36D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5762276"/>
        <c:axId val="44114319"/>
      </c:lineChart>
      <c:catAx>
        <c:axId val="55762276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4114319"/>
        <c:crosses val="autoZero"/>
        <c:auto val="1"/>
        <c:lblAlgn val="ctr"/>
        <c:lblOffset val="100"/>
        <c:noMultiLvlLbl val="0"/>
      </c:catAx>
      <c:valAx>
        <c:axId val="44114319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5762276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3E-4B18-A391-C6C53CE6D2DA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E-4B18-A391-C6C53CE6D2DA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E-4B18-A391-C6C53CE6D2DA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E-4B18-A391-C6C53CE6D2D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E-4B18-A391-C6C53CE6D2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E-4B18-A391-C6C53CE6D2D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E-4B18-A391-C6C53CE6D2D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E-4B18-A391-C6C53CE6D2D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E-4B18-A391-C6C53CE6D2DA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E-4B18-A391-C6C53CE6D2D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E-4B18-A391-C6C53CE6D2DA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84.840806000000001</c:v>
              </c:pt>
              <c:pt idx="1">
                <c:v>84.871956999999995</c:v>
              </c:pt>
              <c:pt idx="2">
                <c:v>84.825072999999989</c:v>
              </c:pt>
              <c:pt idx="3">
                <c:v>84.887242999999998</c:v>
              </c:pt>
              <c:pt idx="4">
                <c:v>84.763587000000001</c:v>
              </c:pt>
              <c:pt idx="5">
                <c:v>83.402684999999991</c:v>
              </c:pt>
              <c:pt idx="6">
                <c:v>84.130178999999998</c:v>
              </c:pt>
              <c:pt idx="7">
                <c:v>84.853032999999996</c:v>
              </c:pt>
              <c:pt idx="8">
                <c:v>84.497346999999991</c:v>
              </c:pt>
              <c:pt idx="9">
                <c:v>83.21253999999999</c:v>
              </c:pt>
              <c:pt idx="10">
                <c:v>82.773482999999999</c:v>
              </c:pt>
              <c:pt idx="11">
                <c:v>81.938891999999996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A23E-4B18-A391-C6C53CE6D2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5647274"/>
        <c:axId val="27521683"/>
      </c:lineChart>
      <c:catAx>
        <c:axId val="656472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7521683"/>
        <c:crosses val="autoZero"/>
        <c:auto val="1"/>
        <c:lblAlgn val="ctr"/>
        <c:lblOffset val="100"/>
        <c:noMultiLvlLbl val="0"/>
      </c:catAx>
      <c:valAx>
        <c:axId val="2752168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5647274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general'!$E$7:$E$34</c:f>
              <c:numCache>
                <c:formatCode>#,##0</c:formatCode>
                <c:ptCount val="28"/>
                <c:pt idx="0">
                  <c:v>245549</c:v>
                </c:pt>
                <c:pt idx="1">
                  <c:v>788003</c:v>
                </c:pt>
                <c:pt idx="2">
                  <c:v>1026073</c:v>
                </c:pt>
                <c:pt idx="3">
                  <c:v>785820</c:v>
                </c:pt>
                <c:pt idx="4">
                  <c:v>39101268</c:v>
                </c:pt>
                <c:pt idx="5">
                  <c:v>1426947</c:v>
                </c:pt>
                <c:pt idx="6">
                  <c:v>9372392</c:v>
                </c:pt>
                <c:pt idx="7">
                  <c:v>28109367</c:v>
                </c:pt>
                <c:pt idx="8">
                  <c:v>4872008</c:v>
                </c:pt>
                <c:pt idx="9">
                  <c:v>535396</c:v>
                </c:pt>
                <c:pt idx="10">
                  <c:v>733764</c:v>
                </c:pt>
                <c:pt idx="11">
                  <c:v>347988</c:v>
                </c:pt>
                <c:pt idx="12">
                  <c:v>614242</c:v>
                </c:pt>
                <c:pt idx="13">
                  <c:v>968456</c:v>
                </c:pt>
                <c:pt idx="14">
                  <c:v>1117449</c:v>
                </c:pt>
                <c:pt idx="15">
                  <c:v>13043133</c:v>
                </c:pt>
                <c:pt idx="16">
                  <c:v>2498275</c:v>
                </c:pt>
                <c:pt idx="17">
                  <c:v>672591</c:v>
                </c:pt>
                <c:pt idx="18">
                  <c:v>269899</c:v>
                </c:pt>
                <c:pt idx="19">
                  <c:v>424931</c:v>
                </c:pt>
                <c:pt idx="20">
                  <c:v>1402926</c:v>
                </c:pt>
                <c:pt idx="21">
                  <c:v>5804093</c:v>
                </c:pt>
                <c:pt idx="22">
                  <c:v>2161138</c:v>
                </c:pt>
                <c:pt idx="23">
                  <c:v>965596</c:v>
                </c:pt>
                <c:pt idx="24">
                  <c:v>1190539</c:v>
                </c:pt>
                <c:pt idx="25">
                  <c:v>44147546</c:v>
                </c:pt>
                <c:pt idx="26">
                  <c:v>2940220</c:v>
                </c:pt>
                <c:pt idx="27">
                  <c:v>473603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2-4C4C-9BEB-C715C2B1A4C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 general'!$A$7:$A$34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 general'!$D$7:$D$34</c:f>
              <c:numCache>
                <c:formatCode>#,##0</c:formatCode>
                <c:ptCount val="28"/>
                <c:pt idx="0">
                  <c:v>304452</c:v>
                </c:pt>
                <c:pt idx="1">
                  <c:v>674757</c:v>
                </c:pt>
                <c:pt idx="2">
                  <c:v>858087</c:v>
                </c:pt>
                <c:pt idx="3">
                  <c:v>717173</c:v>
                </c:pt>
                <c:pt idx="4">
                  <c:v>40685478</c:v>
                </c:pt>
                <c:pt idx="5">
                  <c:v>1341051</c:v>
                </c:pt>
                <c:pt idx="6">
                  <c:v>8966152</c:v>
                </c:pt>
                <c:pt idx="7">
                  <c:v>30256051</c:v>
                </c:pt>
                <c:pt idx="8">
                  <c:v>4971556</c:v>
                </c:pt>
                <c:pt idx="9">
                  <c:v>624065</c:v>
                </c:pt>
                <c:pt idx="10">
                  <c:v>673351</c:v>
                </c:pt>
                <c:pt idx="11">
                  <c:v>340614</c:v>
                </c:pt>
                <c:pt idx="12">
                  <c:v>407305</c:v>
                </c:pt>
                <c:pt idx="13">
                  <c:v>1159781</c:v>
                </c:pt>
                <c:pt idx="14">
                  <c:v>1051137</c:v>
                </c:pt>
                <c:pt idx="15">
                  <c:v>11538849</c:v>
                </c:pt>
                <c:pt idx="16">
                  <c:v>1660046</c:v>
                </c:pt>
                <c:pt idx="17">
                  <c:v>676174</c:v>
                </c:pt>
                <c:pt idx="18">
                  <c:v>258756</c:v>
                </c:pt>
                <c:pt idx="19">
                  <c:v>343807</c:v>
                </c:pt>
                <c:pt idx="20">
                  <c:v>1488635</c:v>
                </c:pt>
                <c:pt idx="21">
                  <c:v>5130755</c:v>
                </c:pt>
                <c:pt idx="22">
                  <c:v>2173673</c:v>
                </c:pt>
                <c:pt idx="23">
                  <c:v>971444</c:v>
                </c:pt>
                <c:pt idx="24">
                  <c:v>986084</c:v>
                </c:pt>
                <c:pt idx="25">
                  <c:v>44272858</c:v>
                </c:pt>
                <c:pt idx="26">
                  <c:v>2947082</c:v>
                </c:pt>
                <c:pt idx="27">
                  <c:v>441127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92-4C4C-9BEB-C715C2B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0916375"/>
        <c:axId val="42302929"/>
      </c:barChart>
      <c:catAx>
        <c:axId val="3091637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302929"/>
        <c:crosses val="autoZero"/>
        <c:auto val="1"/>
        <c:lblAlgn val="ctr"/>
        <c:lblOffset val="100"/>
        <c:noMultiLvlLbl val="0"/>
      </c:catAx>
      <c:valAx>
        <c:axId val="42302929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91637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068-49B9-BA62-16A569594AD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68-49B9-BA62-16A569594AD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68-49B9-BA62-16A569594AD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68-49B9-BA62-16A569594AD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68-49B9-BA62-16A569594A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68-49B9-BA62-16A569594AD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68-49B9-BA62-16A569594AD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68-49B9-BA62-16A569594AD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68-49B9-BA62-16A569594AD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68-49B9-BA62-16A569594AD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68-49B9-BA62-16A569594ADC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274.98017499999997</c:v>
              </c:pt>
              <c:pt idx="1">
                <c:v>276.26904500000001</c:v>
              </c:pt>
              <c:pt idx="2">
                <c:v>277.760244</c:v>
              </c:pt>
              <c:pt idx="3">
                <c:v>277.42839700000002</c:v>
              </c:pt>
              <c:pt idx="4">
                <c:v>278.50822499999998</c:v>
              </c:pt>
              <c:pt idx="5">
                <c:v>279.034963</c:v>
              </c:pt>
              <c:pt idx="6">
                <c:v>279.51891899999998</c:v>
              </c:pt>
              <c:pt idx="7">
                <c:v>279.36150199999997</c:v>
              </c:pt>
              <c:pt idx="8">
                <c:v>278.58958799999999</c:v>
              </c:pt>
              <c:pt idx="9">
                <c:v>277.72654899999998</c:v>
              </c:pt>
              <c:pt idx="10">
                <c:v>277.85100199999999</c:v>
              </c:pt>
              <c:pt idx="11">
                <c:v>278.627137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1068-49B9-BA62-16A569594AD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2362018"/>
        <c:axId val="64330943"/>
      </c:lineChart>
      <c:catAx>
        <c:axId val="5236201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330943"/>
        <c:crosses val="autoZero"/>
        <c:auto val="1"/>
        <c:lblAlgn val="ctr"/>
        <c:lblOffset val="100"/>
        <c:noMultiLvlLbl val="0"/>
      </c:catAx>
      <c:valAx>
        <c:axId val="64330943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2362018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A-48D6-8AC3-0DFB17121A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1A-48D6-8AC3-0DFB17121A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1A-48D6-8AC3-0DFB17121A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1A-48D6-8AC3-0DFB17121A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1A-48D6-8AC3-0DFB17121A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1A-48D6-8AC3-0DFB17121A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1A-48D6-8AC3-0DFB17121A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1A-48D6-8AC3-0DFB17121A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1A-48D6-8AC3-0DFB17121A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1A-48D6-8AC3-0DFB17121A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1A-48D6-8AC3-0DFB17121AB4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190.546772</c:v>
              </c:pt>
              <c:pt idx="1">
                <c:v>191.68956</c:v>
              </c:pt>
              <c:pt idx="2">
                <c:v>192.72677100000001</c:v>
              </c:pt>
              <c:pt idx="3">
                <c:v>192.44849199999999</c:v>
              </c:pt>
              <c:pt idx="4">
                <c:v>192.98977600000001</c:v>
              </c:pt>
              <c:pt idx="5">
                <c:v>193.370374</c:v>
              </c:pt>
              <c:pt idx="6">
                <c:v>193.27979999999999</c:v>
              </c:pt>
              <c:pt idx="7">
                <c:v>192.39098100000001</c:v>
              </c:pt>
              <c:pt idx="8">
                <c:v>191.76684399999999</c:v>
              </c:pt>
              <c:pt idx="9">
                <c:v>190.93494799999999</c:v>
              </c:pt>
              <c:pt idx="10">
                <c:v>190.46333799999999</c:v>
              </c:pt>
              <c:pt idx="11">
                <c:v>190.86059399999999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261A-48D6-8AC3-0DFB17121A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716530"/>
        <c:axId val="51278760"/>
      </c:lineChart>
      <c:catAx>
        <c:axId val="3471653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1278760"/>
        <c:crosses val="autoZero"/>
        <c:auto val="1"/>
        <c:lblAlgn val="ctr"/>
        <c:lblOffset val="100"/>
        <c:noMultiLvlLbl val="0"/>
      </c:catAx>
      <c:valAx>
        <c:axId val="5127876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71653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D5-4B12-85A0-1CC1D2EE574E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D5-4B12-85A0-1CC1D2EE574E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D5-4B12-85A0-1CC1D2EE574E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5D5-4B12-85A0-1CC1D2EE574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5D5-4B12-85A0-1CC1D2EE574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5D5-4B12-85A0-1CC1D2EE574E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5D5-4B12-85A0-1CC1D2EE574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5D5-4B12-85A0-1CC1D2EE574E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5D5-4B12-85A0-1CC1D2EE574E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5D5-4B12-85A0-1CC1D2EE574E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5D5-4B12-85A0-1CC1D2EE574E}"/>
                </c:ext>
              </c:extLst>
            </c:dLbl>
            <c:numFmt formatCode="#,##0.00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#,##0.00</c:formatCode>
              <c:ptCount val="12"/>
              <c:pt idx="0">
                <c:v>17.6713825</c:v>
              </c:pt>
              <c:pt idx="1">
                <c:v>17.83876575</c:v>
              </c:pt>
              <c:pt idx="2">
                <c:v>17.9965735</c:v>
              </c:pt>
              <c:pt idx="3">
                <c:v>18.037866000000001</c:v>
              </c:pt>
              <c:pt idx="4">
                <c:v>18.132217499999999</c:v>
              </c:pt>
              <c:pt idx="5">
                <c:v>18.200631250000001</c:v>
              </c:pt>
              <c:pt idx="6">
                <c:v>18.22310775</c:v>
              </c:pt>
              <c:pt idx="7">
                <c:v>18.167519500000001</c:v>
              </c:pt>
              <c:pt idx="8">
                <c:v>18.15949225</c:v>
              </c:pt>
              <c:pt idx="9">
                <c:v>18.152924250000002</c:v>
              </c:pt>
              <c:pt idx="10">
                <c:v>18.180207500000002</c:v>
              </c:pt>
              <c:pt idx="11">
                <c:v>18.316764750000001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D5D5-4B12-85A0-1CC1D2EE57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2031923"/>
        <c:axId val="64826534"/>
      </c:lineChart>
      <c:catAx>
        <c:axId val="2203192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4826534"/>
        <c:crosses val="autoZero"/>
        <c:auto val="1"/>
        <c:lblAlgn val="ctr"/>
        <c:lblOffset val="100"/>
        <c:noMultiLvlLbl val="0"/>
      </c:catAx>
      <c:valAx>
        <c:axId val="6482653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203192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TRÁFICO TOTAL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CD-40A0-B4E0-B4D2D69277F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CD-40A0-B4E0-B4D2D69277F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CD-40A0-B4E0-B4D2D69277F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CD-40A0-B4E0-B4D2D69277F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CD-40A0-B4E0-B4D2D69277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CD-40A0-B4E0-B4D2D69277F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CD-40A0-B4E0-B4D2D69277F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CD-40A0-B4E0-B4D2D69277F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CD-40A0-B4E0-B4D2D69277F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CD-40A0-B4E0-B4D2D69277F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CD-40A0-B4E0-B4D2D69277F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1.6500834495283629E-2</c:v>
              </c:pt>
              <c:pt idx="1">
                <c:v>1.9496235368776659E-2</c:v>
              </c:pt>
              <c:pt idx="2">
                <c:v>2.4294353117627249E-2</c:v>
              </c:pt>
              <c:pt idx="3">
                <c:v>1.9760644378640571E-2</c:v>
              </c:pt>
              <c:pt idx="4">
                <c:v>2.7013461676145548E-2</c:v>
              </c:pt>
              <c:pt idx="5">
                <c:v>1.8858307778504689E-2</c:v>
              </c:pt>
              <c:pt idx="6">
                <c:v>1.9469410894732149E-2</c:v>
              </c:pt>
              <c:pt idx="7">
                <c:v>2.0961987409026349E-2</c:v>
              </c:pt>
              <c:pt idx="8">
                <c:v>1.428965474675626E-2</c:v>
              </c:pt>
              <c:pt idx="9">
                <c:v>8.8360739282480427E-4</c:v>
              </c:pt>
              <c:pt idx="10">
                <c:v>-5.6490081091452203E-3</c:v>
              </c:pt>
              <c:pt idx="11">
                <c:v>-4.4103776710487574E-3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0CD-40A0-B4E0-B4D2D69277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05181"/>
        <c:axId val="28169406"/>
      </c:lineChart>
      <c:catAx>
        <c:axId val="130518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8169406"/>
        <c:crosses val="autoZero"/>
        <c:auto val="1"/>
        <c:lblAlgn val="ctr"/>
        <c:lblOffset val="100"/>
        <c:noMultiLvlLbl val="0"/>
      </c:catAx>
      <c:valAx>
        <c:axId val="2816940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518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LÍQUIDOS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67-4633-8473-6B2B828BED1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67-4633-8473-6B2B828BED1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67-4633-8473-6B2B828BED1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67-4633-8473-6B2B828BED1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67-4633-8473-6B2B828BED1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67-4633-8473-6B2B828BED1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67-4633-8473-6B2B828BED1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67-4633-8473-6B2B828BED1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67-4633-8473-6B2B828BED1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67-4633-8473-6B2B828BED1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67-4633-8473-6B2B828BED1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1.9206978127012501E-2</c:v>
              </c:pt>
              <c:pt idx="1">
                <c:v>1.4726981860435801E-2</c:v>
              </c:pt>
              <c:pt idx="2">
                <c:v>1.238626899594039E-2</c:v>
              </c:pt>
              <c:pt idx="3">
                <c:v>1.1148513256508379E-2</c:v>
              </c:pt>
              <c:pt idx="4">
                <c:v>2.3075330917992451E-2</c:v>
              </c:pt>
              <c:pt idx="5">
                <c:v>8.3390112749728712E-3</c:v>
              </c:pt>
              <c:pt idx="6">
                <c:v>8.3775736280363236E-3</c:v>
              </c:pt>
              <c:pt idx="7">
                <c:v>7.8810855940718606E-3</c:v>
              </c:pt>
              <c:pt idx="8">
                <c:v>6.8382962711719423E-3</c:v>
              </c:pt>
              <c:pt idx="9">
                <c:v>-9.5090214177804243E-3</c:v>
              </c:pt>
              <c:pt idx="10">
                <c:v>-2.7183973021038751E-2</c:v>
              </c:pt>
              <c:pt idx="11">
                <c:v>-1.9206361580063148E-2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467-4633-8473-6B2B828BED1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4597500"/>
        <c:axId val="42589584"/>
      </c:lineChart>
      <c:catAx>
        <c:axId val="34597500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589584"/>
        <c:crosses val="autoZero"/>
        <c:auto val="1"/>
        <c:lblAlgn val="ctr"/>
        <c:lblOffset val="100"/>
        <c:noMultiLvlLbl val="0"/>
      </c:catAx>
      <c:valAx>
        <c:axId val="42589584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4597500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GRANELES SÓLIDOS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CC-4139-B652-64B85FCCCED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CC-4139-B652-64B85FCCCED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CC-4139-B652-64B85FCCCED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CC-4139-B652-64B85FCCCED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CC-4139-B652-64B85FCCCED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CC-4139-B652-64B85FCCCED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CC-4139-B652-64B85FCCCED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CC-4139-B652-64B85FCCCED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CC-4139-B652-64B85FCCCED3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CC-4139-B652-64B85FCCCED3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CC-4139-B652-64B85FCCCED3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-0.102091292487088</c:v>
              </c:pt>
              <c:pt idx="1">
                <c:v>-9.7340734805556814E-2</c:v>
              </c:pt>
              <c:pt idx="2">
                <c:v>-8.3230623548760457E-2</c:v>
              </c:pt>
              <c:pt idx="3">
                <c:v>-7.5895009075497802E-2</c:v>
              </c:pt>
              <c:pt idx="4">
                <c:v>-6.3873681836189508E-2</c:v>
              </c:pt>
              <c:pt idx="5">
                <c:v>-7.2303938416846208E-2</c:v>
              </c:pt>
              <c:pt idx="6">
                <c:v>-5.3851810791412873E-2</c:v>
              </c:pt>
              <c:pt idx="7">
                <c:v>-2.7239897545253969E-2</c:v>
              </c:pt>
              <c:pt idx="8">
                <c:v>-2.335512090347458E-2</c:v>
              </c:pt>
              <c:pt idx="9">
                <c:v>-4.1987791283637541E-2</c:v>
              </c:pt>
              <c:pt idx="10">
                <c:v>-2.9277401142625059E-2</c:v>
              </c:pt>
              <c:pt idx="11">
                <c:v>-3.7681706536375259E-2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BFCC-4139-B652-64B85FCCCED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62925811"/>
        <c:axId val="30181451"/>
      </c:lineChart>
      <c:catAx>
        <c:axId val="62925811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0181451"/>
        <c:crosses val="autoZero"/>
        <c:auto val="1"/>
        <c:lblAlgn val="ctr"/>
        <c:lblOffset val="100"/>
        <c:noMultiLvlLbl val="0"/>
      </c:catAx>
      <c:valAx>
        <c:axId val="3018145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925811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 GENERAL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2A-4CEB-B231-49B76D677F9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2A-4CEB-B231-49B76D677F9C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2A-4CEB-B231-49B76D677F9C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2A-4CEB-B231-49B76D677F9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2A-4CEB-B231-49B76D677F9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2A-4CEB-B231-49B76D677F9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2A-4CEB-B231-49B76D677F9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2A-4CEB-B231-49B76D677F9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2A-4CEB-B231-49B76D677F9C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2A-4CEB-B231-49B76D677F9C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2A-4CEB-B231-49B76D677F9C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5.6483718442880623E-2</c:v>
              </c:pt>
              <c:pt idx="1">
                <c:v>6.3358675346498333E-2</c:v>
              </c:pt>
              <c:pt idx="2">
                <c:v>6.8702135116166199E-2</c:v>
              </c:pt>
              <c:pt idx="3">
                <c:v>5.7535493199258061E-2</c:v>
              </c:pt>
              <c:pt idx="4">
                <c:v>6.0955507015301107E-2</c:v>
              </c:pt>
              <c:pt idx="5">
                <c:v>5.810228962315931E-2</c:v>
              </c:pt>
              <c:pt idx="6">
                <c:v>5.2791529985188962E-2</c:v>
              </c:pt>
              <c:pt idx="7">
                <c:v>4.6037559436151641E-2</c:v>
              </c:pt>
              <c:pt idx="8">
                <c:v>3.3342141550471507E-2</c:v>
              </c:pt>
              <c:pt idx="9">
                <c:v>2.3203333218103479E-2</c:v>
              </c:pt>
              <c:pt idx="10">
                <c:v>1.7926893717656298E-2</c:v>
              </c:pt>
              <c:pt idx="11">
                <c:v>1.7775678898018621E-2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F2A-4CEB-B231-49B76D677F9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25064505"/>
        <c:axId val="17769571"/>
      </c:lineChart>
      <c:catAx>
        <c:axId val="25064505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7769571"/>
        <c:crosses val="autoZero"/>
        <c:auto val="1"/>
        <c:lblAlgn val="ctr"/>
        <c:lblOffset val="100"/>
        <c:noMultiLvlLbl val="0"/>
      </c:catAx>
      <c:valAx>
        <c:axId val="1776957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064505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MERCANCÍAS EN CONTENEDORES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ED-4F20-AEC5-777CE9983100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ED-4F20-AEC5-777CE9983100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D-4F20-AEC5-777CE998310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D-4F20-AEC5-777CE998310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D-4F20-AEC5-777CE998310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D-4F20-AEC5-777CE9983100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D-4F20-AEC5-777CE9983100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ED-4F20-AEC5-777CE9983100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ED-4F20-AEC5-777CE9983100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ED-4F20-AEC5-777CE9983100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ED-4F20-AEC5-777CE9983100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7.7063439517779428E-2</c:v>
              </c:pt>
              <c:pt idx="1">
                <c:v>8.6737282963357559E-2</c:v>
              </c:pt>
              <c:pt idx="2">
                <c:v>9.2949367184870665E-2</c:v>
              </c:pt>
              <c:pt idx="3">
                <c:v>7.9493255363599205E-2</c:v>
              </c:pt>
              <c:pt idx="4">
                <c:v>7.9861239320340963E-2</c:v>
              </c:pt>
              <c:pt idx="5">
                <c:v>7.6707693825816339E-2</c:v>
              </c:pt>
              <c:pt idx="6">
                <c:v>6.6245543373948737E-2</c:v>
              </c:pt>
              <c:pt idx="7">
                <c:v>5.0222876857871447E-2</c:v>
              </c:pt>
              <c:pt idx="8">
                <c:v>3.5997449363312443E-2</c:v>
              </c:pt>
              <c:pt idx="9">
                <c:v>2.3017824266734151E-2</c:v>
              </c:pt>
              <c:pt idx="10">
                <c:v>1.004842154938246E-2</c:v>
              </c:pt>
              <c:pt idx="11">
                <c:v>8.2271257016912226E-3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FAED-4F20-AEC5-777CE99831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9364219"/>
        <c:axId val="12499401"/>
      </c:lineChart>
      <c:catAx>
        <c:axId val="936421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2499401"/>
        <c:crosses val="autoZero"/>
        <c:auto val="1"/>
        <c:lblAlgn val="ctr"/>
        <c:lblOffset val="100"/>
        <c:noMultiLvlLbl val="0"/>
      </c:catAx>
      <c:valAx>
        <c:axId val="12499401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9364219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600" b="1" i="0" u="none" kern="1200" spc="0" baseline="0">
                <a:solidFill>
                  <a:srgbClr val="002060"/>
                </a:solidFill>
                <a:latin typeface="Arial"/>
                <a:ea typeface="Arial"/>
              </a:defRPr>
            </a:pPr>
            <a:r>
              <a:rPr lang="en-US"/>
              <a:t>TEUS</a:t>
            </a:r>
          </a:p>
        </c:rich>
      </c:tx>
      <c:overlay val="0"/>
      <c:spPr>
        <a:noFill/>
        <a:ln w="6350"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3"/>
          <c:y val="0.127"/>
          <c:w val="0.82099999999999995"/>
          <c:h val="0.66825000000000001"/>
        </c:manualLayout>
      </c:layout>
      <c:lineChart>
        <c:grouping val="standard"/>
        <c:varyColors val="0"/>
        <c:ser>
          <c:idx val="2"/>
          <c:order val="0"/>
          <c:tx>
            <c:v>2025</c:v>
          </c:tx>
          <c:spPr>
            <a:ln w="38100" cap="rnd" cmpd="sng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C9-4B7D-B6FB-3360FD08419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C9-4B7D-B6FB-3360FD08419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C9-4B7D-B6FB-3360FD08419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C9-4B7D-B6FB-3360FD08419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C9-4B7D-B6FB-3360FD08419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C9-4B7D-B6FB-3360FD08419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C9-4B7D-B6FB-3360FD08419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C9-4B7D-B6FB-3360FD08419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BC9-4B7D-B6FB-3360FD08419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C9-4B7D-B6FB-3360FD08419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C9-4B7D-B6FB-3360FD084194}"/>
                </c:ext>
              </c:extLst>
            </c:dLbl>
            <c:numFmt formatCode="0.00%;[Red]\-0.0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 algn="ctr">
                  <a:defRPr lang="en-US" sz="1000" b="0" i="0" u="non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2"/>
              <c:pt idx="0">
                <c:v>ago.-24</c:v>
              </c:pt>
              <c:pt idx="1">
                <c:v>sep.-24</c:v>
              </c:pt>
              <c:pt idx="2">
                <c:v>oct.-24</c:v>
              </c:pt>
              <c:pt idx="3">
                <c:v>nov.-24</c:v>
              </c:pt>
              <c:pt idx="4">
                <c:v>dic.-24</c:v>
              </c:pt>
              <c:pt idx="5">
                <c:v>ene.-25</c:v>
              </c:pt>
              <c:pt idx="6">
                <c:v>feb.-25</c:v>
              </c:pt>
              <c:pt idx="7">
                <c:v>mar.-25</c:v>
              </c:pt>
              <c:pt idx="8">
                <c:v>abr.-25</c:v>
              </c:pt>
              <c:pt idx="9">
                <c:v>may.-25</c:v>
              </c:pt>
              <c:pt idx="10">
                <c:v>jun.-25</c:v>
              </c:pt>
              <c:pt idx="11">
                <c:v>jul.-25</c:v>
              </c:pt>
            </c:strLit>
          </c:cat>
          <c:val>
            <c:numLit>
              <c:formatCode>0.00%</c:formatCode>
              <c:ptCount val="12"/>
              <c:pt idx="0">
                <c:v>8.7396385062163962E-2</c:v>
              </c:pt>
              <c:pt idx="1">
                <c:v>0.1020878751010806</c:v>
              </c:pt>
              <c:pt idx="2">
                <c:v>0.11180481033933171</c:v>
              </c:pt>
              <c:pt idx="3">
                <c:v>0.1040515405789391</c:v>
              </c:pt>
              <c:pt idx="4">
                <c:v>0.107325615826835</c:v>
              </c:pt>
              <c:pt idx="5">
                <c:v>0.10629421281402281</c:v>
              </c:pt>
              <c:pt idx="6">
                <c:v>9.6474125171742378E-2</c:v>
              </c:pt>
              <c:pt idx="7">
                <c:v>8.1060256704749492E-2</c:v>
              </c:pt>
              <c:pt idx="8">
                <c:v>6.7146079972993863E-2</c:v>
              </c:pt>
              <c:pt idx="9">
                <c:v>5.4042658479942267E-2</c:v>
              </c:pt>
              <c:pt idx="10">
                <c:v>4.3119413576204871E-2</c:v>
              </c:pt>
              <c:pt idx="11">
                <c:v>4.5118836650312591E-2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6BC9-4B7D-B6FB-3360FD0841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37211933"/>
        <c:axId val="32116592"/>
      </c:lineChart>
      <c:catAx>
        <c:axId val="3721193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10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2116592"/>
        <c:crosses val="autoZero"/>
        <c:auto val="1"/>
        <c:lblAlgn val="ctr"/>
        <c:lblOffset val="100"/>
        <c:noMultiLvlLbl val="0"/>
      </c:catAx>
      <c:valAx>
        <c:axId val="3211659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prstDash val="sysDash"/>
              <a:round/>
            </a:ln>
            <a:effectLst/>
          </c:spPr>
        </c:majorGridlines>
        <c:numFmt formatCode="0%;[Red]\-0%" sourceLinked="0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7211933"/>
        <c:crosses val="autoZero"/>
        <c:crossBetween val="midCat"/>
      </c:valAx>
      <c:spPr>
        <a:noFill/>
        <a:ln w="6350" cap="flat" cmpd="sng">
          <a:solidFill>
            <a:schemeClr val="tx1">
              <a:lumMod val="15000"/>
              <a:lumOff val="85000"/>
            </a:schemeClr>
          </a:solidFill>
          <a:prstDash val="sysDot"/>
          <a:bevel/>
        </a:ln>
        <a:effectLst/>
      </c:spPr>
    </c:plotArea>
    <c:plotVisOnly val="1"/>
    <c:dispBlanksAs val="zero"/>
    <c:showDLblsOverMax val="1"/>
  </c:chart>
  <c:spPr>
    <a:solidFill>
      <a:schemeClr val="bg1"/>
    </a:solidFill>
    <a:ln w="12700" cap="flat" cmpd="sng">
      <a:solidFill>
        <a:schemeClr val="tx1"/>
      </a:solidFill>
      <a:round/>
    </a:ln>
    <a:effectLst/>
  </c:spPr>
  <c:txPr>
    <a:bodyPr rot="0" vert="horz" wrap="square"/>
    <a:lstStyle/>
    <a:p>
      <a:pPr>
        <a:defRPr lang="en-US" sz="1000" u="none" baseline="0">
          <a:solidFill>
            <a:srgbClr val="00206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contenedores'!$E$7:$E$34</c:f>
              <c:numCache>
                <c:formatCode>#,##0</c:formatCode>
                <c:ptCount val="28"/>
                <c:pt idx="0">
                  <c:v>20</c:v>
                </c:pt>
                <c:pt idx="1">
                  <c:v>713593</c:v>
                </c:pt>
                <c:pt idx="2">
                  <c:v>188852</c:v>
                </c:pt>
                <c:pt idx="3">
                  <c:v>0</c:v>
                </c:pt>
                <c:pt idx="4">
                  <c:v>31265063</c:v>
                </c:pt>
                <c:pt idx="5">
                  <c:v>935996</c:v>
                </c:pt>
                <c:pt idx="6">
                  <c:v>179764</c:v>
                </c:pt>
                <c:pt idx="7">
                  <c:v>20990469</c:v>
                </c:pt>
                <c:pt idx="8">
                  <c:v>2819420</c:v>
                </c:pt>
                <c:pt idx="9">
                  <c:v>318579</c:v>
                </c:pt>
                <c:pt idx="10">
                  <c:v>722639</c:v>
                </c:pt>
                <c:pt idx="11">
                  <c:v>39702</c:v>
                </c:pt>
                <c:pt idx="12">
                  <c:v>199716</c:v>
                </c:pt>
                <c:pt idx="13">
                  <c:v>594582</c:v>
                </c:pt>
                <c:pt idx="14">
                  <c:v>646754</c:v>
                </c:pt>
                <c:pt idx="15">
                  <c:v>9496575</c:v>
                </c:pt>
                <c:pt idx="16">
                  <c:v>2245329</c:v>
                </c:pt>
                <c:pt idx="17">
                  <c:v>269453</c:v>
                </c:pt>
                <c:pt idx="18">
                  <c:v>18714</c:v>
                </c:pt>
                <c:pt idx="19">
                  <c:v>969</c:v>
                </c:pt>
                <c:pt idx="20">
                  <c:v>14</c:v>
                </c:pt>
                <c:pt idx="21">
                  <c:v>2694543</c:v>
                </c:pt>
                <c:pt idx="22">
                  <c:v>824236</c:v>
                </c:pt>
                <c:pt idx="23">
                  <c:v>625346</c:v>
                </c:pt>
                <c:pt idx="24">
                  <c:v>85558</c:v>
                </c:pt>
                <c:pt idx="25">
                  <c:v>34745954</c:v>
                </c:pt>
                <c:pt idx="26">
                  <c:v>1850020</c:v>
                </c:pt>
                <c:pt idx="27">
                  <c:v>168765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BB-4B86-86C5-25CE0FDF229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'Mercancías contenedores'!$A$7:$A$34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'Mercancías contenedores'!$D$7:$D$34</c:f>
              <c:numCache>
                <c:formatCode>#,##0</c:formatCode>
                <c:ptCount val="28"/>
                <c:pt idx="0">
                  <c:v>33</c:v>
                </c:pt>
                <c:pt idx="1">
                  <c:v>633903</c:v>
                </c:pt>
                <c:pt idx="2">
                  <c:v>154983</c:v>
                </c:pt>
                <c:pt idx="3">
                  <c:v>0</c:v>
                </c:pt>
                <c:pt idx="4">
                  <c:v>33475116</c:v>
                </c:pt>
                <c:pt idx="5">
                  <c:v>936181</c:v>
                </c:pt>
                <c:pt idx="6">
                  <c:v>189360</c:v>
                </c:pt>
                <c:pt idx="7">
                  <c:v>23202159</c:v>
                </c:pt>
                <c:pt idx="8">
                  <c:v>2966851</c:v>
                </c:pt>
                <c:pt idx="9">
                  <c:v>409191</c:v>
                </c:pt>
                <c:pt idx="10">
                  <c:v>651216</c:v>
                </c:pt>
                <c:pt idx="11">
                  <c:v>40337</c:v>
                </c:pt>
                <c:pt idx="12">
                  <c:v>80624</c:v>
                </c:pt>
                <c:pt idx="13">
                  <c:v>640538</c:v>
                </c:pt>
                <c:pt idx="14">
                  <c:v>481870</c:v>
                </c:pt>
                <c:pt idx="15">
                  <c:v>8714147</c:v>
                </c:pt>
                <c:pt idx="16">
                  <c:v>1346987</c:v>
                </c:pt>
                <c:pt idx="17">
                  <c:v>285667</c:v>
                </c:pt>
                <c:pt idx="18">
                  <c:v>23441</c:v>
                </c:pt>
                <c:pt idx="19">
                  <c:v>1833</c:v>
                </c:pt>
                <c:pt idx="20">
                  <c:v>0</c:v>
                </c:pt>
                <c:pt idx="21">
                  <c:v>2472786</c:v>
                </c:pt>
                <c:pt idx="22">
                  <c:v>757756</c:v>
                </c:pt>
                <c:pt idx="23">
                  <c:v>626061</c:v>
                </c:pt>
                <c:pt idx="24">
                  <c:v>77190</c:v>
                </c:pt>
                <c:pt idx="25">
                  <c:v>34723401</c:v>
                </c:pt>
                <c:pt idx="26">
                  <c:v>1716215</c:v>
                </c:pt>
                <c:pt idx="27">
                  <c:v>161961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BB-4B86-86C5-25CE0FDF2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6085"/>
        <c:axId val="13635382"/>
      </c:barChart>
      <c:catAx>
        <c:axId val="110608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635382"/>
        <c:crosses val="autoZero"/>
        <c:auto val="1"/>
        <c:lblAlgn val="ctr"/>
        <c:lblOffset val="100"/>
        <c:noMultiLvlLbl val="0"/>
      </c:catAx>
      <c:valAx>
        <c:axId val="136353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0608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Pesca!$E$7:$E$34</c:f>
              <c:numCache>
                <c:formatCode>#,##0</c:formatCode>
                <c:ptCount val="28"/>
                <c:pt idx="0">
                  <c:v>16164.937</c:v>
                </c:pt>
                <c:pt idx="1">
                  <c:v>555.95299999999997</c:v>
                </c:pt>
                <c:pt idx="2">
                  <c:v>3100.251999999999</c:v>
                </c:pt>
                <c:pt idx="3">
                  <c:v>8011.1530000000002</c:v>
                </c:pt>
                <c:pt idx="4">
                  <c:v>694.66300000000001</c:v>
                </c:pt>
                <c:pt idx="5">
                  <c:v>7288.2330000000011</c:v>
                </c:pt>
                <c:pt idx="6">
                  <c:v>1154.326</c:v>
                </c:pt>
                <c:pt idx="7">
                  <c:v>943.57799999999997</c:v>
                </c:pt>
                <c:pt idx="8">
                  <c:v>0</c:v>
                </c:pt>
                <c:pt idx="9">
                  <c:v>233.42400000000001</c:v>
                </c:pt>
                <c:pt idx="10">
                  <c:v>1364.3040000000001</c:v>
                </c:pt>
                <c:pt idx="11">
                  <c:v>17.030999999999999</c:v>
                </c:pt>
                <c:pt idx="12">
                  <c:v>74.447999999999993</c:v>
                </c:pt>
                <c:pt idx="13">
                  <c:v>10647.472</c:v>
                </c:pt>
                <c:pt idx="14">
                  <c:v>82.848000000000013</c:v>
                </c:pt>
                <c:pt idx="15">
                  <c:v>367.68600000000009</c:v>
                </c:pt>
                <c:pt idx="16">
                  <c:v>13.367000000000001</c:v>
                </c:pt>
                <c:pt idx="17">
                  <c:v>1140.1769999999999</c:v>
                </c:pt>
                <c:pt idx="18">
                  <c:v>0</c:v>
                </c:pt>
                <c:pt idx="19">
                  <c:v>509.26400000000001</c:v>
                </c:pt>
                <c:pt idx="20">
                  <c:v>11891.642</c:v>
                </c:pt>
                <c:pt idx="21">
                  <c:v>1010.406000000001</c:v>
                </c:pt>
                <c:pt idx="22">
                  <c:v>1918.45</c:v>
                </c:pt>
                <c:pt idx="23">
                  <c:v>0</c:v>
                </c:pt>
                <c:pt idx="24">
                  <c:v>741.74</c:v>
                </c:pt>
                <c:pt idx="25">
                  <c:v>578.05999999999995</c:v>
                </c:pt>
                <c:pt idx="26">
                  <c:v>16064.977999999999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06-4191-A40C-292979D56C7D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Pesca!$A$7:$A$34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Pesca!$D$7:$D$34</c:f>
              <c:numCache>
                <c:formatCode>#,##0</c:formatCode>
                <c:ptCount val="28"/>
                <c:pt idx="0">
                  <c:v>14273.912</c:v>
                </c:pt>
                <c:pt idx="1">
                  <c:v>487.70499999999998</c:v>
                </c:pt>
                <c:pt idx="2">
                  <c:v>2153.2959999999998</c:v>
                </c:pt>
                <c:pt idx="3">
                  <c:v>7000.3939999999984</c:v>
                </c:pt>
                <c:pt idx="4">
                  <c:v>655.00900000000001</c:v>
                </c:pt>
                <c:pt idx="5">
                  <c:v>6681.7419999999984</c:v>
                </c:pt>
                <c:pt idx="6">
                  <c:v>1178.7629999999999</c:v>
                </c:pt>
                <c:pt idx="7">
                  <c:v>1934.2760000000001</c:v>
                </c:pt>
                <c:pt idx="8">
                  <c:v>0</c:v>
                </c:pt>
                <c:pt idx="9">
                  <c:v>232.358</c:v>
                </c:pt>
                <c:pt idx="10">
                  <c:v>1720.412</c:v>
                </c:pt>
                <c:pt idx="11">
                  <c:v>19.39</c:v>
                </c:pt>
                <c:pt idx="12">
                  <c:v>74.64500000000001</c:v>
                </c:pt>
                <c:pt idx="13">
                  <c:v>7880.3339999999998</c:v>
                </c:pt>
                <c:pt idx="14">
                  <c:v>65.524999999999991</c:v>
                </c:pt>
                <c:pt idx="15">
                  <c:v>532.78800000000012</c:v>
                </c:pt>
                <c:pt idx="16">
                  <c:v>114.94</c:v>
                </c:pt>
                <c:pt idx="17">
                  <c:v>1303.7670000000001</c:v>
                </c:pt>
                <c:pt idx="18">
                  <c:v>0</c:v>
                </c:pt>
                <c:pt idx="19">
                  <c:v>456.74099999999987</c:v>
                </c:pt>
                <c:pt idx="20">
                  <c:v>11075.46</c:v>
                </c:pt>
                <c:pt idx="21">
                  <c:v>1723.4670000000001</c:v>
                </c:pt>
                <c:pt idx="22">
                  <c:v>2730.7619999999988</c:v>
                </c:pt>
                <c:pt idx="23">
                  <c:v>0</c:v>
                </c:pt>
                <c:pt idx="24">
                  <c:v>1324.3489999999999</c:v>
                </c:pt>
                <c:pt idx="25">
                  <c:v>1291.6079999999999</c:v>
                </c:pt>
                <c:pt idx="26">
                  <c:v>17973.203000000001</c:v>
                </c:pt>
                <c:pt idx="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06-4191-A40C-292979D56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6777793"/>
        <c:axId val="42940710"/>
      </c:barChart>
      <c:catAx>
        <c:axId val="66777793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2940710"/>
        <c:crosses val="autoZero"/>
        <c:auto val="1"/>
        <c:lblAlgn val="ctr"/>
        <c:lblOffset val="100"/>
        <c:noMultiLvlLbl val="0"/>
      </c:catAx>
      <c:valAx>
        <c:axId val="42940710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6777793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Avituallamiento!$E$7:$E$34</c:f>
              <c:numCache>
                <c:formatCode>#,##0</c:formatCode>
                <c:ptCount val="28"/>
                <c:pt idx="0">
                  <c:v>39899</c:v>
                </c:pt>
                <c:pt idx="1">
                  <c:v>9643</c:v>
                </c:pt>
                <c:pt idx="2">
                  <c:v>46632</c:v>
                </c:pt>
                <c:pt idx="3">
                  <c:v>29650</c:v>
                </c:pt>
                <c:pt idx="4">
                  <c:v>1713400</c:v>
                </c:pt>
                <c:pt idx="5">
                  <c:v>71574</c:v>
                </c:pt>
                <c:pt idx="6">
                  <c:v>76912</c:v>
                </c:pt>
                <c:pt idx="7">
                  <c:v>1004061</c:v>
                </c:pt>
                <c:pt idx="8">
                  <c:v>14539</c:v>
                </c:pt>
                <c:pt idx="9">
                  <c:v>146087</c:v>
                </c:pt>
                <c:pt idx="10">
                  <c:v>13604</c:v>
                </c:pt>
                <c:pt idx="11">
                  <c:v>425366</c:v>
                </c:pt>
                <c:pt idx="12">
                  <c:v>9933</c:v>
                </c:pt>
                <c:pt idx="13">
                  <c:v>0</c:v>
                </c:pt>
                <c:pt idx="14">
                  <c:v>61890</c:v>
                </c:pt>
                <c:pt idx="15">
                  <c:v>1766069</c:v>
                </c:pt>
                <c:pt idx="16">
                  <c:v>37987</c:v>
                </c:pt>
                <c:pt idx="17">
                  <c:v>14728</c:v>
                </c:pt>
                <c:pt idx="18">
                  <c:v>770</c:v>
                </c:pt>
                <c:pt idx="19">
                  <c:v>14907</c:v>
                </c:pt>
                <c:pt idx="20">
                  <c:v>18840</c:v>
                </c:pt>
                <c:pt idx="21">
                  <c:v>453028</c:v>
                </c:pt>
                <c:pt idx="22">
                  <c:v>30953</c:v>
                </c:pt>
                <c:pt idx="23">
                  <c:v>22108</c:v>
                </c:pt>
                <c:pt idx="24">
                  <c:v>60316</c:v>
                </c:pt>
                <c:pt idx="25">
                  <c:v>348780</c:v>
                </c:pt>
                <c:pt idx="26">
                  <c:v>75216</c:v>
                </c:pt>
                <c:pt idx="27">
                  <c:v>4313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8-4374-9DF4-3EB6F12B69B5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Avituallamiento!$A$7:$A$34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Avituallamiento!$D$7:$D$34</c:f>
              <c:numCache>
                <c:formatCode>#,##0</c:formatCode>
                <c:ptCount val="28"/>
                <c:pt idx="0">
                  <c:v>33045</c:v>
                </c:pt>
                <c:pt idx="1">
                  <c:v>13954</c:v>
                </c:pt>
                <c:pt idx="2">
                  <c:v>53187</c:v>
                </c:pt>
                <c:pt idx="3">
                  <c:v>26416</c:v>
                </c:pt>
                <c:pt idx="4">
                  <c:v>2086505</c:v>
                </c:pt>
                <c:pt idx="5">
                  <c:v>65650</c:v>
                </c:pt>
                <c:pt idx="6">
                  <c:v>93393</c:v>
                </c:pt>
                <c:pt idx="7">
                  <c:v>1025978</c:v>
                </c:pt>
                <c:pt idx="8">
                  <c:v>85511</c:v>
                </c:pt>
                <c:pt idx="9">
                  <c:v>112790</c:v>
                </c:pt>
                <c:pt idx="10">
                  <c:v>18274</c:v>
                </c:pt>
                <c:pt idx="11">
                  <c:v>300378</c:v>
                </c:pt>
                <c:pt idx="12">
                  <c:v>7953</c:v>
                </c:pt>
                <c:pt idx="13">
                  <c:v>20508</c:v>
                </c:pt>
                <c:pt idx="14">
                  <c:v>93954</c:v>
                </c:pt>
                <c:pt idx="15">
                  <c:v>1734785</c:v>
                </c:pt>
                <c:pt idx="16">
                  <c:v>44887</c:v>
                </c:pt>
                <c:pt idx="17">
                  <c:v>16138</c:v>
                </c:pt>
                <c:pt idx="18">
                  <c:v>3273</c:v>
                </c:pt>
                <c:pt idx="19">
                  <c:v>15102</c:v>
                </c:pt>
                <c:pt idx="20">
                  <c:v>15892</c:v>
                </c:pt>
                <c:pt idx="21">
                  <c:v>508709</c:v>
                </c:pt>
                <c:pt idx="22">
                  <c:v>32579</c:v>
                </c:pt>
                <c:pt idx="23">
                  <c:v>18984</c:v>
                </c:pt>
                <c:pt idx="24">
                  <c:v>65563</c:v>
                </c:pt>
                <c:pt idx="25">
                  <c:v>351638</c:v>
                </c:pt>
                <c:pt idx="26">
                  <c:v>74761</c:v>
                </c:pt>
                <c:pt idx="27">
                  <c:v>5915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8-4374-9DF4-3EB6F12B6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7664135"/>
        <c:axId val="56929795"/>
      </c:barChart>
      <c:catAx>
        <c:axId val="47664135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56929795"/>
        <c:crosses val="autoZero"/>
        <c:auto val="1"/>
        <c:lblAlgn val="ctr"/>
        <c:lblOffset val="100"/>
        <c:noMultiLvlLbl val="0"/>
      </c:catAx>
      <c:valAx>
        <c:axId val="56929795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664135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850000000000002"/>
          <c:y val="3.925E-2"/>
          <c:w val="0.65175000000000005"/>
          <c:h val="0.934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'Total tráfico'!$AA$1</c:f>
              <c:strCache>
                <c:ptCount val="1"/>
                <c:pt idx="0">
                  <c:v>Acumulado 2025</c:v>
                </c:pt>
              </c:strCache>
            </c:strRef>
          </c:tx>
          <c:spPr>
            <a:solidFill>
              <a:srgbClr val="0A0A4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combustibles'!$E$7:$E$34</c:f>
              <c:numCache>
                <c:formatCode>#,##0</c:formatCode>
                <c:ptCount val="28"/>
                <c:pt idx="0">
                  <c:v>21381</c:v>
                </c:pt>
                <c:pt idx="1">
                  <c:v>943</c:v>
                </c:pt>
                <c:pt idx="2">
                  <c:v>19407</c:v>
                </c:pt>
                <c:pt idx="3">
                  <c:v>8209</c:v>
                </c:pt>
                <c:pt idx="4">
                  <c:v>1638374</c:v>
                </c:pt>
                <c:pt idx="5">
                  <c:v>17584</c:v>
                </c:pt>
                <c:pt idx="6">
                  <c:v>153</c:v>
                </c:pt>
                <c:pt idx="7">
                  <c:v>812653</c:v>
                </c:pt>
                <c:pt idx="8">
                  <c:v>12067</c:v>
                </c:pt>
                <c:pt idx="9">
                  <c:v>23457</c:v>
                </c:pt>
                <c:pt idx="10">
                  <c:v>0</c:v>
                </c:pt>
                <c:pt idx="11">
                  <c:v>404440</c:v>
                </c:pt>
                <c:pt idx="12">
                  <c:v>5036</c:v>
                </c:pt>
                <c:pt idx="13">
                  <c:v>0</c:v>
                </c:pt>
                <c:pt idx="14">
                  <c:v>45555</c:v>
                </c:pt>
                <c:pt idx="15">
                  <c:v>1595545</c:v>
                </c:pt>
                <c:pt idx="16">
                  <c:v>16820</c:v>
                </c:pt>
                <c:pt idx="17">
                  <c:v>9664</c:v>
                </c:pt>
                <c:pt idx="18">
                  <c:v>0</c:v>
                </c:pt>
                <c:pt idx="19">
                  <c:v>9936</c:v>
                </c:pt>
                <c:pt idx="20">
                  <c:v>6139</c:v>
                </c:pt>
                <c:pt idx="21">
                  <c:v>379555</c:v>
                </c:pt>
                <c:pt idx="22">
                  <c:v>18710</c:v>
                </c:pt>
                <c:pt idx="23">
                  <c:v>9741</c:v>
                </c:pt>
                <c:pt idx="24">
                  <c:v>21000</c:v>
                </c:pt>
                <c:pt idx="25">
                  <c:v>283682</c:v>
                </c:pt>
                <c:pt idx="26">
                  <c:v>41855</c:v>
                </c:pt>
                <c:pt idx="27">
                  <c:v>1342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3D-420E-94E7-BC7F2EE6DBA0}"/>
            </c:ext>
          </c:extLst>
        </c:ser>
        <c:ser>
          <c:idx val="1"/>
          <c:order val="1"/>
          <c:tx>
            <c:strRef>
              <c:f>'Total tráfico'!$AA$2</c:f>
              <c:strCache>
                <c:ptCount val="1"/>
                <c:pt idx="0">
                  <c:v>Acumulado 2024</c:v>
                </c:pt>
              </c:strCache>
            </c:strRef>
          </c:tx>
          <c:spPr>
            <a:solidFill>
              <a:srgbClr val="38ABD4"/>
            </a:solidFill>
            <a:ln w="6350">
              <a:noFill/>
            </a:ln>
            <a:effectLst/>
          </c:spPr>
          <c:invertIfNegative val="0"/>
          <c:cat>
            <c:strRef>
              <c:f>'Avi. combustibles'!$A$7:$A$34</c:f>
              <c:strCache>
                <c:ptCount val="28"/>
                <c:pt idx="0">
                  <c:v>A Coruña</c:v>
                </c:pt>
                <c:pt idx="1">
                  <c:v>Alicante</c:v>
                </c:pt>
                <c:pt idx="2">
                  <c:v>Almería</c:v>
                </c:pt>
                <c:pt idx="3">
                  <c:v>Avilés</c:v>
                </c:pt>
                <c:pt idx="4">
                  <c:v>Bahía de Algeciras</c:v>
                </c:pt>
                <c:pt idx="5">
                  <c:v>Bahía de Cádiz</c:v>
                </c:pt>
                <c:pt idx="6">
                  <c:v>Baleares</c:v>
                </c:pt>
                <c:pt idx="7">
                  <c:v>Barcelona</c:v>
                </c:pt>
                <c:pt idx="8">
                  <c:v>Bilbao</c:v>
                </c:pt>
                <c:pt idx="9">
                  <c:v>Cartagena</c:v>
                </c:pt>
                <c:pt idx="10">
                  <c:v>Castellón</c:v>
                </c:pt>
                <c:pt idx="11">
                  <c:v>Ceuta</c:v>
                </c:pt>
                <c:pt idx="12">
                  <c:v>Ferrol-San Cibrao</c:v>
                </c:pt>
                <c:pt idx="13">
                  <c:v>Gijón</c:v>
                </c:pt>
                <c:pt idx="14">
                  <c:v>Huelva</c:v>
                </c:pt>
                <c:pt idx="15">
                  <c:v>Las Palmas</c:v>
                </c:pt>
                <c:pt idx="16">
                  <c:v>Málaga</c:v>
                </c:pt>
                <c:pt idx="17">
                  <c:v>Marín y Ría de Pontevedra</c:v>
                </c:pt>
                <c:pt idx="18">
                  <c:v>Melilla</c:v>
                </c:pt>
                <c:pt idx="19">
                  <c:v>Motril</c:v>
                </c:pt>
                <c:pt idx="20">
                  <c:v>Pasaia</c:v>
                </c:pt>
                <c:pt idx="21">
                  <c:v>Santa Cruz de Tenerife</c:v>
                </c:pt>
                <c:pt idx="22">
                  <c:v>Santander</c:v>
                </c:pt>
                <c:pt idx="23">
                  <c:v>Sevilla</c:v>
                </c:pt>
                <c:pt idx="24">
                  <c:v>Tarragona</c:v>
                </c:pt>
                <c:pt idx="25">
                  <c:v>Valencia</c:v>
                </c:pt>
                <c:pt idx="26">
                  <c:v>Vigo</c:v>
                </c:pt>
                <c:pt idx="27">
                  <c:v>Vilagarcía</c:v>
                </c:pt>
              </c:strCache>
            </c:strRef>
          </c:cat>
          <c:val>
            <c:numRef>
              <c:f>'Avi. combustibles'!$D$7:$D$34</c:f>
              <c:numCache>
                <c:formatCode>#,##0</c:formatCode>
                <c:ptCount val="28"/>
                <c:pt idx="0">
                  <c:v>14648</c:v>
                </c:pt>
                <c:pt idx="1">
                  <c:v>660</c:v>
                </c:pt>
                <c:pt idx="2">
                  <c:v>23367</c:v>
                </c:pt>
                <c:pt idx="3">
                  <c:v>7733</c:v>
                </c:pt>
                <c:pt idx="4">
                  <c:v>1992629</c:v>
                </c:pt>
                <c:pt idx="5">
                  <c:v>16801</c:v>
                </c:pt>
                <c:pt idx="6">
                  <c:v>558</c:v>
                </c:pt>
                <c:pt idx="7">
                  <c:v>876445</c:v>
                </c:pt>
                <c:pt idx="8">
                  <c:v>45093</c:v>
                </c:pt>
                <c:pt idx="9">
                  <c:v>5015</c:v>
                </c:pt>
                <c:pt idx="10">
                  <c:v>0</c:v>
                </c:pt>
                <c:pt idx="11">
                  <c:v>286639</c:v>
                </c:pt>
                <c:pt idx="12">
                  <c:v>4520</c:v>
                </c:pt>
                <c:pt idx="13">
                  <c:v>20508</c:v>
                </c:pt>
                <c:pt idx="14">
                  <c:v>77019</c:v>
                </c:pt>
                <c:pt idx="15">
                  <c:v>1581113</c:v>
                </c:pt>
                <c:pt idx="16">
                  <c:v>20832</c:v>
                </c:pt>
                <c:pt idx="17">
                  <c:v>9048</c:v>
                </c:pt>
                <c:pt idx="18">
                  <c:v>0</c:v>
                </c:pt>
                <c:pt idx="19">
                  <c:v>9206</c:v>
                </c:pt>
                <c:pt idx="20">
                  <c:v>6294</c:v>
                </c:pt>
                <c:pt idx="21">
                  <c:v>423893</c:v>
                </c:pt>
                <c:pt idx="22">
                  <c:v>20023</c:v>
                </c:pt>
                <c:pt idx="23">
                  <c:v>8996</c:v>
                </c:pt>
                <c:pt idx="24">
                  <c:v>19476</c:v>
                </c:pt>
                <c:pt idx="25">
                  <c:v>311565</c:v>
                </c:pt>
                <c:pt idx="26">
                  <c:v>39940</c:v>
                </c:pt>
                <c:pt idx="27">
                  <c:v>1769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3D-420E-94E7-BC7F2EE6D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62077859"/>
        <c:axId val="35389882"/>
      </c:barChart>
      <c:catAx>
        <c:axId val="62077859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35389882"/>
        <c:crosses val="autoZero"/>
        <c:auto val="1"/>
        <c:lblAlgn val="ctr"/>
        <c:lblOffset val="100"/>
        <c:noMultiLvlLbl val="0"/>
      </c:catAx>
      <c:valAx>
        <c:axId val="35389882"/>
        <c:scaling>
          <c:orientation val="minMax"/>
        </c:scaling>
        <c:delete val="0"/>
        <c:axPos val="t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high"/>
        <c:spPr>
          <a:noFill/>
          <a:ln w="6350" cap="flat" cmpd="sng">
            <a:solidFill>
              <a:schemeClr val="bg1">
                <a:lumMod val="8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kern="1200" baseline="0">
                <a:solidFill>
                  <a:schemeClr val="bg2">
                    <a:lumMod val="50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2077859"/>
        <c:crosses val="autoZero"/>
        <c:crossBetween val="between"/>
      </c:valAx>
      <c:spPr>
        <a:noFill/>
        <a:ln w="6350" cap="flat" cmpd="sng">
          <a:solidFill>
            <a:schemeClr val="bg1">
              <a:lumMod val="8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71699999999999997"/>
          <c:y val="0.04"/>
          <c:w val="0.19775000000000001"/>
          <c:h val="5.8500000000000003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kern="1200" baseline="0">
              <a:solidFill>
                <a:schemeClr val="bg2">
                  <a:lumMod val="50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1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  <a:effectLst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6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8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1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5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7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8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19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2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2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9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image" Target="../media/image9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image" Target="../media/image9.pn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9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image" Target="../media/image9.pn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image" Target="../media/image9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image" Target="../media/image11.png"/><Relationship Id="rId6" Type="http://schemas.openxmlformats.org/officeDocument/2006/relationships/chart" Target="../charts/chart39.xml"/><Relationship Id="rId5" Type="http://schemas.openxmlformats.org/officeDocument/2006/relationships/chart" Target="../charts/chart38.xml"/><Relationship Id="rId4" Type="http://schemas.openxmlformats.org/officeDocument/2006/relationships/chart" Target="../charts/chart37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7" Type="http://schemas.openxmlformats.org/officeDocument/2006/relationships/chart" Target="../charts/chart46.xml"/><Relationship Id="rId2" Type="http://schemas.openxmlformats.org/officeDocument/2006/relationships/chart" Target="../charts/chart41.xml"/><Relationship Id="rId1" Type="http://schemas.openxmlformats.org/officeDocument/2006/relationships/image" Target="../media/image12.png"/><Relationship Id="rId6" Type="http://schemas.openxmlformats.org/officeDocument/2006/relationships/chart" Target="../charts/chart45.xml"/><Relationship Id="rId5" Type="http://schemas.openxmlformats.org/officeDocument/2006/relationships/chart" Target="../charts/chart44.xml"/><Relationship Id="rId4" Type="http://schemas.openxmlformats.org/officeDocument/2006/relationships/chart" Target="../charts/chart43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7" Type="http://schemas.openxmlformats.org/officeDocument/2006/relationships/chart" Target="../charts/chart52.xml"/><Relationship Id="rId2" Type="http://schemas.openxmlformats.org/officeDocument/2006/relationships/chart" Target="../charts/chart47.xml"/><Relationship Id="rId1" Type="http://schemas.openxmlformats.org/officeDocument/2006/relationships/image" Target="../media/image13.png"/><Relationship Id="rId6" Type="http://schemas.openxmlformats.org/officeDocument/2006/relationships/chart" Target="../charts/chart51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7" Type="http://schemas.openxmlformats.org/officeDocument/2006/relationships/chart" Target="../charts/chart58.xml"/><Relationship Id="rId2" Type="http://schemas.openxmlformats.org/officeDocument/2006/relationships/chart" Target="../charts/chart53.xml"/><Relationship Id="rId1" Type="http://schemas.openxmlformats.org/officeDocument/2006/relationships/image" Target="../media/image13.png"/><Relationship Id="rId6" Type="http://schemas.openxmlformats.org/officeDocument/2006/relationships/chart" Target="../charts/chart57.xml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9050" y="800100"/>
          <a:ext cx="4972050" cy="4381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8782050"/>
          <a:ext cx="4953000" cy="28575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686752</xdr:colOff>
      <xdr:row>3</xdr:row>
      <xdr:rowOff>140813</xdr:rowOff>
    </xdr:from>
    <xdr:to>
      <xdr:col>10</xdr:col>
      <xdr:colOff>788242</xdr:colOff>
      <xdr:row>6</xdr:row>
      <xdr:rowOff>167224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14375"/>
          <a:ext cx="4219575" cy="60007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CxnSpPr/>
      </xdr:nvCxnSpPr>
      <xdr:spPr>
        <a:xfrm flipH="1">
          <a:off x="8667750" y="0"/>
          <a:ext cx="0" cy="941070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CxnSpPr/>
      </xdr:nvCxnSpPr>
      <xdr:spPr>
        <a:xfrm flipH="1" flipV="1">
          <a:off x="9525" y="1943100"/>
          <a:ext cx="12934950" cy="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>
        <a:xfrm flipH="1">
          <a:off x="0" y="8458200"/>
          <a:ext cx="12944475" cy="19050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26</xdr:row>
      <xdr:rowOff>138260</xdr:rowOff>
    </xdr:to>
    <xdr:sp macro="" textlink="">
      <xdr:nvSpPr>
        <xdr:cNvPr id="10" name="CuadroTexto 8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0" y="4552950"/>
          <a:ext cx="9982200" cy="533400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DEL TRÁFICO PORTUARIO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3" name="Imagen 2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2" name="Imagen 1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160020</xdr:colOff>
      <xdr:row>0</xdr:row>
      <xdr:rowOff>7620</xdr:rowOff>
    </xdr:from>
    <xdr:to>
      <xdr:col>8</xdr:col>
      <xdr:colOff>777240</xdr:colOff>
      <xdr:row>2</xdr:row>
      <xdr:rowOff>98880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62800" y="9525"/>
          <a:ext cx="3705225" cy="5238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131445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12</xdr:col>
      <xdr:colOff>878885</xdr:colOff>
      <xdr:row>1</xdr:row>
      <xdr:rowOff>245408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77550" y="0"/>
          <a:ext cx="3371850" cy="50482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135255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76B0A82C-E6A4-452A-821D-F6B4EA0A1736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3" name="CuadroTexto 10">
          <a:extLst>
            <a:ext uri="{FF2B5EF4-FFF2-40B4-BE49-F238E27FC236}">
              <a16:creationId xmlns:a16="http://schemas.microsoft.com/office/drawing/2014/main" id="{DF92AB55-FAF4-4735-9F6D-3E47964F7368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oneCellAnchor>
    <xdr:from>
      <xdr:col>6</xdr:col>
      <xdr:colOff>685800</xdr:colOff>
      <xdr:row>3</xdr:row>
      <xdr:rowOff>142875</xdr:rowOff>
    </xdr:from>
    <xdr:ext cx="4333875" cy="571500"/>
    <xdr:pic>
      <xdr:nvPicPr>
        <xdr:cNvPr id="4" name="Imagen 3">
          <a:extLst>
            <a:ext uri="{FF2B5EF4-FFF2-40B4-BE49-F238E27FC236}">
              <a16:creationId xmlns:a16="http://schemas.microsoft.com/office/drawing/2014/main" id="{B92DEF31-CC34-4493-A38E-88EDF97D53F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43975" y="683895"/>
          <a:ext cx="4333875" cy="571500"/>
        </a:xfrm>
        <a:prstGeom prst="rect">
          <a:avLst/>
        </a:prstGeom>
      </xdr:spPr>
    </xdr:pic>
    <xdr:clientData/>
  </xdr:one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A4B324E7-BD85-451A-A34D-CDF213F433F5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CCAD936-EB69-407E-8AC5-E37F138FE0F1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9B070B9-57D6-4257-8927-276221575CD6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23</xdr:row>
      <xdr:rowOff>174788</xdr:rowOff>
    </xdr:from>
    <xdr:to>
      <xdr:col>7</xdr:col>
      <xdr:colOff>912282</xdr:colOff>
      <xdr:row>27</xdr:row>
      <xdr:rowOff>5399</xdr:rowOff>
    </xdr:to>
    <xdr:sp macro="" textlink="">
      <xdr:nvSpPr>
        <xdr:cNvPr id="8" name="CuadroTexto 8">
          <a:extLst>
            <a:ext uri="{FF2B5EF4-FFF2-40B4-BE49-F238E27FC236}">
              <a16:creationId xmlns:a16="http://schemas.microsoft.com/office/drawing/2014/main" id="{BF3743E9-1CF7-476B-B5F6-FC9D7A087DDF}"/>
            </a:ext>
          </a:extLst>
        </xdr:cNvPr>
        <xdr:cNvSpPr txBox="1"/>
      </xdr:nvSpPr>
      <xdr:spPr>
        <a:xfrm>
          <a:off x="0" y="4333403"/>
          <a:ext cx="10227732" cy="56022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914400" rtl="0" eaLnBrk="1" fontAlgn="auto" latinLnBrk="0" hangingPunct="1">
            <a:lnSpc>
              <a:spcPct val="8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</a:pPr>
          <a:r>
            <a:rPr lang="es-ES" sz="3600" b="0" i="0" u="none" kern="1200" spc="-150" baseline="0">
              <a:ln>
                <a:noFill/>
              </a:ln>
              <a:solidFill>
                <a:srgbClr val="0A0943"/>
              </a:solidFill>
              <a:effectLst/>
              <a:latin typeface="Archivo" pitchFamily="2" charset="77"/>
              <a:ea typeface="+mn-ea"/>
              <a:cs typeface="Archivo" pitchFamily="2" charset="77"/>
            </a:rPr>
            <a:t>RESUMEN DE IMPORT-EXPORT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76201</xdr:colOff>
      <xdr:row>0</xdr:row>
      <xdr:rowOff>6132</xdr:rowOff>
    </xdr:from>
    <xdr:to>
      <xdr:col>13</xdr:col>
      <xdr:colOff>701040</xdr:colOff>
      <xdr:row>2</xdr:row>
      <xdr:rowOff>93372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82A406E-3405-4AF3-B16D-C540F18B8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1" y="8037"/>
          <a:ext cx="3752849" cy="53682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2C6ECADB-C985-40F7-AE31-672659F5A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77015</xdr:colOff>
      <xdr:row>0</xdr:row>
      <xdr:rowOff>0</xdr:rowOff>
    </xdr:from>
    <xdr:to>
      <xdr:col>13</xdr:col>
      <xdr:colOff>703175</xdr:colOff>
      <xdr:row>2</xdr:row>
      <xdr:rowOff>95769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FCB28B-536B-4661-97BE-93D44EF2C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2265" y="0"/>
          <a:ext cx="3754170" cy="539634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732154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E0171C45-E486-4961-A8EB-2E047B7C4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876E2DF-7D22-486F-B1D1-BD12CDD2E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734059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FDD2494-AF4A-4700-B863-ACEDADBFA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3843</xdr:rowOff>
    </xdr:from>
    <xdr:to>
      <xdr:col>13</xdr:col>
      <xdr:colOff>703296</xdr:colOff>
      <xdr:row>2</xdr:row>
      <xdr:rowOff>92123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8BC481B-5922-4E00-B219-82D4206F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5748"/>
          <a:ext cx="3755106" cy="53786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735964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269A6A-94B6-4CD4-8848-52A2F9684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24AB731-D1DE-461A-89FD-62229A065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29DA9EC-D0A0-451E-A81B-415B43FA3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3F3F7D2-057D-419A-8594-BD7111A4C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743584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CA01799-DF64-4465-848E-D2DEC64045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A17AA6-AC7D-459B-80DD-595FFFBC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1B18A4F-AEB1-4195-AB0F-EA230084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76200</xdr:colOff>
      <xdr:row>0</xdr:row>
      <xdr:rowOff>1670</xdr:rowOff>
    </xdr:from>
    <xdr:to>
      <xdr:col>13</xdr:col>
      <xdr:colOff>702360</xdr:colOff>
      <xdr:row>2</xdr:row>
      <xdr:rowOff>97438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5C25D4-F6A3-4BCD-AB7E-B1C3EB5E5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1450" y="1670"/>
          <a:ext cx="3754170" cy="539633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739774</xdr:colOff>
      <xdr:row>34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42941249-2D9A-4552-9F16-85CB3BF86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314324</xdr:colOff>
      <xdr:row>0</xdr:row>
      <xdr:rowOff>0</xdr:rowOff>
    </xdr:from>
    <xdr:to>
      <xdr:col>13</xdr:col>
      <xdr:colOff>362849</xdr:colOff>
      <xdr:row>2</xdr:row>
      <xdr:rowOff>78076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58700" y="0"/>
          <a:ext cx="3657600" cy="50482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16193</xdr:colOff>
      <xdr:row>4</xdr:row>
      <xdr:rowOff>40007</xdr:rowOff>
    </xdr:from>
    <xdr:to>
      <xdr:col>3</xdr:col>
      <xdr:colOff>46052</xdr:colOff>
      <xdr:row>6</xdr:row>
      <xdr:rowOff>99853</xdr:rowOff>
    </xdr:to>
    <xdr:sp macro="" textlink="">
      <xdr:nvSpPr>
        <xdr:cNvPr id="2" name="CuadroTexto 10">
          <a:extLst>
            <a:ext uri="{FF2B5EF4-FFF2-40B4-BE49-F238E27FC236}">
              <a16:creationId xmlns:a16="http://schemas.microsoft.com/office/drawing/2014/main" id="{645D2606-B48B-42F9-848E-7C267C6CC85B}"/>
            </a:ext>
          </a:extLst>
        </xdr:cNvPr>
        <xdr:cNvSpPr txBox="1"/>
      </xdr:nvSpPr>
      <xdr:spPr>
        <a:xfrm>
          <a:off x="20003" y="763907"/>
          <a:ext cx="5104779" cy="417986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200" b="1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Dirección de Planificación y</a:t>
          </a:r>
          <a:r>
            <a:rPr lang="es-ES" sz="1200" b="1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 Desarrollo</a:t>
          </a:r>
        </a:p>
        <a:p>
          <a:pPr>
            <a:lnSpc>
              <a:spcPct val="90000"/>
            </a:lnSpc>
          </a:pPr>
          <a:r>
            <a:rPr lang="es-ES" sz="1200" baseline="0">
              <a:solidFill>
                <a:srgbClr val="0A0943"/>
              </a:solidFill>
              <a:latin typeface="Archivo" panose="020B0503020202020B04" pitchFamily="34" charset="0"/>
              <a:cs typeface="Archivo" pitchFamily="2" charset="77"/>
            </a:rPr>
            <a:t>Departamento de Estadística</a:t>
          </a:r>
          <a:endParaRPr lang="es-ES" sz="1200">
            <a:solidFill>
              <a:srgbClr val="0A0943"/>
            </a:solidFill>
            <a:latin typeface="Archivo" panose="020B0503020202020B04" pitchFamily="34" charset="0"/>
            <a:cs typeface="Archivo" pitchFamily="2" charset="77"/>
          </a:endParaRPr>
        </a:p>
      </xdr:txBody>
    </xdr:sp>
    <xdr:clientData/>
  </xdr:twoCellAnchor>
  <xdr:twoCellAnchor>
    <xdr:from>
      <xdr:col>0</xdr:col>
      <xdr:colOff>0</xdr:colOff>
      <xdr:row>24</xdr:row>
      <xdr:rowOff>157164</xdr:rowOff>
    </xdr:from>
    <xdr:to>
      <xdr:col>6</xdr:col>
      <xdr:colOff>403436</xdr:colOff>
      <xdr:row>27</xdr:row>
      <xdr:rowOff>123176</xdr:rowOff>
    </xdr:to>
    <xdr:sp macro="" textlink="">
      <xdr:nvSpPr>
        <xdr:cNvPr id="3" name="CuadroTexto 8">
          <a:extLst>
            <a:ext uri="{FF2B5EF4-FFF2-40B4-BE49-F238E27FC236}">
              <a16:creationId xmlns:a16="http://schemas.microsoft.com/office/drawing/2014/main" id="{812C71BC-B57C-4CD2-ACEA-10CA18720D0C}"/>
            </a:ext>
          </a:extLst>
        </xdr:cNvPr>
        <xdr:cNvSpPr txBox="1"/>
      </xdr:nvSpPr>
      <xdr:spPr>
        <a:xfrm>
          <a:off x="0" y="4502469"/>
          <a:ext cx="8657801" cy="50893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80000"/>
            </a:lnSpc>
          </a:pPr>
          <a:r>
            <a:rPr lang="es-ES" sz="3600" spc="-150">
              <a:solidFill>
                <a:srgbClr val="0A0943"/>
              </a:solidFill>
              <a:latin typeface="Archivo" pitchFamily="2" charset="77"/>
              <a:cs typeface="Archivo" pitchFamily="2" charset="77"/>
            </a:rPr>
            <a:t>GRÁFICOS DEL TRÁFICO PORTUARIO</a:t>
          </a:r>
        </a:p>
      </xdr:txBody>
    </xdr:sp>
    <xdr:clientData/>
  </xdr:twoCellAnchor>
  <xdr:twoCellAnchor>
    <xdr:from>
      <xdr:col>0</xdr:col>
      <xdr:colOff>0</xdr:colOff>
      <xdr:row>44</xdr:row>
      <xdr:rowOff>129064</xdr:rowOff>
    </xdr:from>
    <xdr:to>
      <xdr:col>3</xdr:col>
      <xdr:colOff>10810</xdr:colOff>
      <xdr:row>46</xdr:row>
      <xdr:rowOff>33236</xdr:rowOff>
    </xdr:to>
    <xdr:sp macro="" textlink="">
      <xdr:nvSpPr>
        <xdr:cNvPr id="4" name="CuadroTexto 10">
          <a:extLst>
            <a:ext uri="{FF2B5EF4-FFF2-40B4-BE49-F238E27FC236}">
              <a16:creationId xmlns:a16="http://schemas.microsoft.com/office/drawing/2014/main" id="{343BE64F-089A-4752-875C-6C7A4AF0B68E}"/>
            </a:ext>
          </a:extLst>
        </xdr:cNvPr>
        <xdr:cNvSpPr txBox="1"/>
      </xdr:nvSpPr>
      <xdr:spPr>
        <a:xfrm>
          <a:off x="0" y="8352949"/>
          <a:ext cx="5089540" cy="260407"/>
        </a:xfrm>
        <a:prstGeom prst="rect">
          <a:avLst/>
        </a:prstGeom>
        <a:noFill/>
      </xdr:spPr>
      <xdr:txBody>
        <a:bodyPr wrap="square">
          <a:spAutoFit/>
        </a:bodyPr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s-ES" sz="1050">
              <a:solidFill>
                <a:srgbClr val="0A0943"/>
              </a:solidFill>
              <a:latin typeface="Gambetta" pitchFamily="2" charset="77"/>
              <a:cs typeface="Archivo" pitchFamily="2" charset="77"/>
            </a:rPr>
            <a:t>Datos mensuales facilitados por las AA.PP., sujetos a posibles modificaciones</a:t>
          </a:r>
        </a:p>
      </xdr:txBody>
    </xdr:sp>
    <xdr:clientData/>
  </xdr:twoCellAnchor>
  <xdr:twoCellAnchor editAs="oneCell">
    <xdr:from>
      <xdr:col>6</xdr:col>
      <xdr:colOff>698490</xdr:colOff>
      <xdr:row>3</xdr:row>
      <xdr:rowOff>137159</xdr:rowOff>
    </xdr:from>
    <xdr:to>
      <xdr:col>11</xdr:col>
      <xdr:colOff>0</xdr:colOff>
      <xdr:row>7</xdr:row>
      <xdr:rowOff>20384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EEC8D4C-C093-4D69-9DBD-40FEB140671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60475" y="676274"/>
          <a:ext cx="4345950" cy="607125"/>
        </a:xfrm>
        <a:prstGeom prst="rect">
          <a:avLst/>
        </a:prstGeom>
      </xdr:spPr>
    </xdr:pic>
    <xdr:clientData/>
  </xdr:twoCellAnchor>
  <xdr:twoCellAnchor>
    <xdr:from>
      <xdr:col>6</xdr:col>
      <xdr:colOff>633064</xdr:colOff>
      <xdr:row>0</xdr:row>
      <xdr:rowOff>0</xdr:rowOff>
    </xdr:from>
    <xdr:to>
      <xdr:col>6</xdr:col>
      <xdr:colOff>635317</xdr:colOff>
      <xdr:row>48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B4F155A-78AF-4C39-BA5B-EF49721EFD17}"/>
            </a:ext>
          </a:extLst>
        </xdr:cNvPr>
        <xdr:cNvCxnSpPr/>
      </xdr:nvCxnSpPr>
      <xdr:spPr>
        <a:xfrm flipH="1">
          <a:off x="8887429" y="0"/>
          <a:ext cx="2253" cy="8943975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11907</xdr:colOff>
      <xdr:row>10</xdr:row>
      <xdr:rowOff>39528</xdr:rowOff>
    </xdr:from>
    <xdr:to>
      <xdr:col>10</xdr:col>
      <xdr:colOff>1049655</xdr:colOff>
      <xdr:row>10</xdr:row>
      <xdr:rowOff>43815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F722039-5235-4FC6-A176-E1DF1369568A}"/>
            </a:ext>
          </a:extLst>
        </xdr:cNvPr>
        <xdr:cNvCxnSpPr/>
      </xdr:nvCxnSpPr>
      <xdr:spPr>
        <a:xfrm flipH="1" flipV="1">
          <a:off x="15717" y="1849278"/>
          <a:ext cx="13288803" cy="6192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0</xdr:colOff>
      <xdr:row>43</xdr:row>
      <xdr:rowOff>0</xdr:rowOff>
    </xdr:from>
    <xdr:to>
      <xdr:col>10</xdr:col>
      <xdr:colOff>1047750</xdr:colOff>
      <xdr:row>43</xdr:row>
      <xdr:rowOff>19526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E34C6A4B-2ED1-41C0-83C7-26DDC9CFFC3D}"/>
            </a:ext>
          </a:extLst>
        </xdr:cNvPr>
        <xdr:cNvCxnSpPr/>
      </xdr:nvCxnSpPr>
      <xdr:spPr>
        <a:xfrm flipH="1">
          <a:off x="0" y="8039100"/>
          <a:ext cx="13302615" cy="15716"/>
        </a:xfrm>
        <a:prstGeom prst="line">
          <a:avLst/>
        </a:prstGeom>
        <a:ln w="15875">
          <a:solidFill>
            <a:srgbClr val="0A0943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119744</xdr:colOff>
      <xdr:row>0</xdr:row>
      <xdr:rowOff>10886</xdr:rowOff>
    </xdr:from>
    <xdr:to>
      <xdr:col>23</xdr:col>
      <xdr:colOff>769944</xdr:colOff>
      <xdr:row>3</xdr:row>
      <xdr:rowOff>66305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DC2E937-F991-4E1A-85C7-64B892B534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4999" y="12791"/>
          <a:ext cx="5637490" cy="750744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C807F71-D4DA-46B9-A306-981A09584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C01BEF0-5A04-43D9-BE48-968F8FC6E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73600BD-FBCA-40AD-9301-81D943719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21742E8-DB55-497A-BD7B-9C5279F9A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D6BAE8E-E017-44E9-B56E-20B2FEB07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04E0E5D-1C72-4478-B4BA-C0238339D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CE0B22C-5C34-4860-B1A0-DCDB7C02A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408C3EE-1B43-4E4D-9FFC-EA3F141B70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98C258D-91E2-4B4C-9E36-57D21DB5B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8A86EB4-3C05-434E-B0BE-71F7E87B1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80A215B-784A-4DE4-B901-726A0B35B3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CD5E9E0-D56E-4AFC-8DD6-BA2EB824A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08E022-2CE1-4000-B17A-989832C7E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116758</xdr:colOff>
      <xdr:row>0</xdr:row>
      <xdr:rowOff>0</xdr:rowOff>
    </xdr:from>
    <xdr:to>
      <xdr:col>23</xdr:col>
      <xdr:colOff>758801</xdr:colOff>
      <xdr:row>3</xdr:row>
      <xdr:rowOff>56332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7ECEF23-EE93-4F5A-B816-9435B1A1E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10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91781B0-226A-4177-9B66-1A2A89053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58424C73-1086-4EC7-94BA-2F2CF64109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DF3A217-6E7D-4897-9044-6A6DB3DED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BC23E38-B70E-499F-9C97-3CCF4C22A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5C3EE11-1E0F-464B-A80C-577B58889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743BA1B-AFFB-4868-A053-BB7DC29BB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411480</xdr:colOff>
      <xdr:row>6</xdr:row>
      <xdr:rowOff>106680</xdr:rowOff>
    </xdr:from>
    <xdr:to>
      <xdr:col>9</xdr:col>
      <xdr:colOff>205740</xdr:colOff>
      <xdr:row>31</xdr:row>
      <xdr:rowOff>55245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709469A1-96EF-4306-A202-469CB809EBEA}"/>
            </a:ext>
          </a:extLst>
        </xdr:cNvPr>
        <xdr:cNvSpPr>
          <a:spLocks noChangeAspect="1" noChangeArrowheads="1"/>
        </xdr:cNvSpPr>
      </xdr:nvSpPr>
      <xdr:spPr bwMode="auto">
        <a:xfrm>
          <a:off x="657225" y="1371600"/>
          <a:ext cx="5581650" cy="4716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16</xdr:col>
      <xdr:colOff>117548</xdr:colOff>
      <xdr:row>0</xdr:row>
      <xdr:rowOff>0</xdr:rowOff>
    </xdr:from>
    <xdr:to>
      <xdr:col>23</xdr:col>
      <xdr:colOff>759591</xdr:colOff>
      <xdr:row>3</xdr:row>
      <xdr:rowOff>60142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A4E4DF1-B746-47BA-8B24-6014D45C1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80898" y="0"/>
          <a:ext cx="5633143" cy="751657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7</xdr:col>
      <xdr:colOff>746358</xdr:colOff>
      <xdr:row>31</xdr:row>
      <xdr:rowOff>108000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C3EA336E-9EEB-427B-8CA2-1A9CB0AAE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7</xdr:row>
      <xdr:rowOff>0</xdr:rowOff>
    </xdr:from>
    <xdr:to>
      <xdr:col>15</xdr:col>
      <xdr:colOff>746357</xdr:colOff>
      <xdr:row>31</xdr:row>
      <xdr:rowOff>108000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7870D4C-950D-45BB-A8C4-7EF574E8B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7</xdr:row>
      <xdr:rowOff>0</xdr:rowOff>
    </xdr:from>
    <xdr:to>
      <xdr:col>23</xdr:col>
      <xdr:colOff>746357</xdr:colOff>
      <xdr:row>31</xdr:row>
      <xdr:rowOff>108000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85B683-6293-4F45-82AE-8F13FABF0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33</xdr:row>
      <xdr:rowOff>0</xdr:rowOff>
    </xdr:from>
    <xdr:to>
      <xdr:col>7</xdr:col>
      <xdr:colOff>746358</xdr:colOff>
      <xdr:row>57</xdr:row>
      <xdr:rowOff>108000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1C75A4F-0133-4BB6-8888-6832252E6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15</xdr:col>
      <xdr:colOff>746357</xdr:colOff>
      <xdr:row>57</xdr:row>
      <xdr:rowOff>108000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574DA18-B700-4A11-85BC-EAF3FEA5E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0</xdr:colOff>
      <xdr:row>33</xdr:row>
      <xdr:rowOff>0</xdr:rowOff>
    </xdr:from>
    <xdr:to>
      <xdr:col>23</xdr:col>
      <xdr:colOff>746357</xdr:colOff>
      <xdr:row>57</xdr:row>
      <xdr:rowOff>108000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E640DFC-321E-4FD6-8CF2-56EC406E4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114299</xdr:colOff>
      <xdr:row>0</xdr:row>
      <xdr:rowOff>0</xdr:rowOff>
    </xdr:from>
    <xdr:to>
      <xdr:col>13</xdr:col>
      <xdr:colOff>751259</xdr:colOff>
      <xdr:row>2</xdr:row>
      <xdr:rowOff>84268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753109</xdr:colOff>
      <xdr:row>33</xdr:row>
      <xdr:rowOff>146685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117812</xdr:colOff>
      <xdr:row>0</xdr:row>
      <xdr:rowOff>848</xdr:rowOff>
    </xdr:from>
    <xdr:to>
      <xdr:col>13</xdr:col>
      <xdr:colOff>755361</xdr:colOff>
      <xdr:row>2</xdr:row>
      <xdr:rowOff>82792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751204</xdr:colOff>
      <xdr:row>33</xdr:row>
      <xdr:rowOff>144780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113661</xdr:colOff>
      <xdr:row>0</xdr:row>
      <xdr:rowOff>1</xdr:rowOff>
    </xdr:from>
    <xdr:to>
      <xdr:col>13</xdr:col>
      <xdr:colOff>750621</xdr:colOff>
      <xdr:row>2</xdr:row>
      <xdr:rowOff>81864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749299</xdr:colOff>
      <xdr:row>33</xdr:row>
      <xdr:rowOff>142875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745489</xdr:colOff>
      <xdr:row>33</xdr:row>
      <xdr:rowOff>140970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5" name="Imagen 4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0</xdr:rowOff>
    </xdr:from>
    <xdr:to>
      <xdr:col>13</xdr:col>
      <xdr:colOff>741679</xdr:colOff>
      <xdr:row>33</xdr:row>
      <xdr:rowOff>139065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114300</xdr:colOff>
      <xdr:row>0</xdr:row>
      <xdr:rowOff>0</xdr:rowOff>
    </xdr:from>
    <xdr:to>
      <xdr:col>13</xdr:col>
      <xdr:colOff>751260</xdr:colOff>
      <xdr:row>2</xdr:row>
      <xdr:rowOff>81863</xdr:rowOff>
    </xdr:to>
    <xdr:pic>
      <xdr:nvPicPr>
        <xdr:cNvPr id="4" name="Imagen 3" descr="Imagen que contiene Gráfico&#10;&#10;Descripción generada automáticamente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00" y="0"/>
          <a:ext cx="3686175" cy="5143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C7A26-3668-428B-87E5-5BA94B1B370D}">
  <sheetPr codeName="Hoja1">
    <pageSetUpPr fitToPage="1"/>
  </sheetPr>
  <dimension ref="A1:K51"/>
  <sheetViews>
    <sheetView tabSelected="1"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149"/>
      <c r="B48" s="150"/>
      <c r="C48" s="150"/>
      <c r="D48" s="25"/>
      <c r="E48" s="19"/>
      <c r="F48" s="19"/>
      <c r="G48" s="150"/>
      <c r="H48" s="150"/>
      <c r="I48" s="150"/>
      <c r="J48" s="150"/>
      <c r="K48" s="1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8513D-1C66-476D-8F0B-19206539D84E}">
  <sheetPr codeName="Hoja1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48146</v>
      </c>
      <c r="C7" s="189">
        <v>53846</v>
      </c>
      <c r="D7" s="189">
        <v>304452</v>
      </c>
      <c r="E7" s="189">
        <v>245549</v>
      </c>
      <c r="F7" s="190">
        <v>-19.34722057992721</v>
      </c>
      <c r="G7" s="13"/>
    </row>
    <row r="8" spans="1:14" ht="15.6" customHeight="1">
      <c r="A8" s="188" t="s">
        <v>11</v>
      </c>
      <c r="B8" s="189">
        <v>98636</v>
      </c>
      <c r="C8" s="189">
        <v>104889</v>
      </c>
      <c r="D8" s="189">
        <v>674757</v>
      </c>
      <c r="E8" s="189">
        <v>788003</v>
      </c>
      <c r="F8" s="190">
        <v>16.78322714695808</v>
      </c>
      <c r="G8" s="6"/>
    </row>
    <row r="9" spans="1:14" ht="15.6" customHeight="1">
      <c r="A9" s="188" t="s">
        <v>8</v>
      </c>
      <c r="B9" s="189">
        <v>132755</v>
      </c>
      <c r="C9" s="189">
        <v>136751</v>
      </c>
      <c r="D9" s="189">
        <v>858087</v>
      </c>
      <c r="E9" s="189">
        <v>1026073</v>
      </c>
      <c r="F9" s="190">
        <v>19.576802818362239</v>
      </c>
      <c r="G9" s="6"/>
    </row>
    <row r="10" spans="1:14" ht="15.6" customHeight="1">
      <c r="A10" s="188" t="s">
        <v>10</v>
      </c>
      <c r="B10" s="189">
        <v>89308</v>
      </c>
      <c r="C10" s="189">
        <v>111296</v>
      </c>
      <c r="D10" s="189">
        <v>717173</v>
      </c>
      <c r="E10" s="189">
        <v>785820</v>
      </c>
      <c r="F10" s="190">
        <v>9.5718885122557538</v>
      </c>
    </row>
    <row r="11" spans="1:14" ht="15.6" customHeight="1">
      <c r="A11" s="188" t="s">
        <v>9</v>
      </c>
      <c r="B11" s="189">
        <v>5556426</v>
      </c>
      <c r="C11" s="189">
        <v>5497909</v>
      </c>
      <c r="D11" s="189">
        <v>40685478</v>
      </c>
      <c r="E11" s="189">
        <v>39101268</v>
      </c>
      <c r="F11" s="190">
        <v>-3.8937971922070029</v>
      </c>
    </row>
    <row r="12" spans="1:14" ht="15.6" customHeight="1">
      <c r="A12" s="188" t="s">
        <v>6</v>
      </c>
      <c r="B12" s="189">
        <v>201457</v>
      </c>
      <c r="C12" s="189">
        <v>196672</v>
      </c>
      <c r="D12" s="189">
        <v>1341051</v>
      </c>
      <c r="E12" s="189">
        <v>1426947</v>
      </c>
      <c r="F12" s="190">
        <v>6.405125532138598</v>
      </c>
    </row>
    <row r="13" spans="1:14" ht="15.6" customHeight="1">
      <c r="A13" s="188" t="s">
        <v>175</v>
      </c>
      <c r="B13" s="189">
        <v>1479694</v>
      </c>
      <c r="C13" s="189">
        <v>1550468</v>
      </c>
      <c r="D13" s="189">
        <v>8966152</v>
      </c>
      <c r="E13" s="189">
        <v>9372392</v>
      </c>
      <c r="F13" s="190">
        <v>4.530817679646745</v>
      </c>
    </row>
    <row r="14" spans="1:14" ht="15.6" customHeight="1">
      <c r="A14" s="188" t="s">
        <v>148</v>
      </c>
      <c r="B14" s="189">
        <v>4359200</v>
      </c>
      <c r="C14" s="189">
        <v>4318126</v>
      </c>
      <c r="D14" s="189">
        <v>30256051</v>
      </c>
      <c r="E14" s="189">
        <v>28109367</v>
      </c>
      <c r="F14" s="190">
        <v>-7.0950567871530854</v>
      </c>
    </row>
    <row r="15" spans="1:14" ht="15.6" customHeight="1">
      <c r="A15" s="188" t="s">
        <v>145</v>
      </c>
      <c r="B15" s="189">
        <v>697736</v>
      </c>
      <c r="C15" s="189">
        <v>674765</v>
      </c>
      <c r="D15" s="189">
        <v>4971556</v>
      </c>
      <c r="E15" s="189">
        <v>4872008</v>
      </c>
      <c r="F15" s="190">
        <v>-2.002350974222153</v>
      </c>
    </row>
    <row r="16" spans="1:14" ht="15.6" customHeight="1">
      <c r="A16" s="188" t="s">
        <v>144</v>
      </c>
      <c r="B16" s="189">
        <v>84272</v>
      </c>
      <c r="C16" s="189">
        <v>82394</v>
      </c>
      <c r="D16" s="189">
        <v>624065</v>
      </c>
      <c r="E16" s="189">
        <v>535396</v>
      </c>
      <c r="F16" s="190">
        <v>-14.208295610232909</v>
      </c>
      <c r="G16" s="1"/>
    </row>
    <row r="17" spans="1:7" ht="15.6" customHeight="1">
      <c r="A17" s="188" t="s">
        <v>150</v>
      </c>
      <c r="B17" s="189">
        <v>122660</v>
      </c>
      <c r="C17" s="189">
        <v>102887</v>
      </c>
      <c r="D17" s="189">
        <v>673351</v>
      </c>
      <c r="E17" s="189">
        <v>733764</v>
      </c>
      <c r="F17" s="190">
        <v>8.9719923190134097</v>
      </c>
      <c r="G17" s="2"/>
    </row>
    <row r="18" spans="1:7" ht="15.6" customHeight="1">
      <c r="A18" s="188" t="s">
        <v>147</v>
      </c>
      <c r="B18" s="189">
        <v>53688</v>
      </c>
      <c r="C18" s="189">
        <v>56939</v>
      </c>
      <c r="D18" s="189">
        <v>340614</v>
      </c>
      <c r="E18" s="189">
        <v>347988</v>
      </c>
      <c r="F18" s="190">
        <v>2.1649139495146978</v>
      </c>
    </row>
    <row r="19" spans="1:7" ht="15.6" customHeight="1">
      <c r="A19" s="188" t="s">
        <v>143</v>
      </c>
      <c r="B19" s="189">
        <v>56194</v>
      </c>
      <c r="C19" s="189">
        <v>74131</v>
      </c>
      <c r="D19" s="189">
        <v>407305</v>
      </c>
      <c r="E19" s="189">
        <v>614242</v>
      </c>
      <c r="F19" s="190">
        <v>50.806398153717737</v>
      </c>
    </row>
    <row r="20" spans="1:7" ht="15.6" customHeight="1">
      <c r="A20" s="188" t="s">
        <v>142</v>
      </c>
      <c r="B20" s="189">
        <v>161294</v>
      </c>
      <c r="C20" s="189">
        <v>123202</v>
      </c>
      <c r="D20" s="189">
        <v>1159781</v>
      </c>
      <c r="E20" s="189">
        <v>968456</v>
      </c>
      <c r="F20" s="190">
        <v>-16.49664893630781</v>
      </c>
    </row>
    <row r="21" spans="1:7" ht="15.6" customHeight="1">
      <c r="A21" s="188" t="s">
        <v>149</v>
      </c>
      <c r="B21" s="189">
        <v>113475</v>
      </c>
      <c r="C21" s="189">
        <v>171252</v>
      </c>
      <c r="D21" s="189">
        <v>1051137</v>
      </c>
      <c r="E21" s="189">
        <v>1117449</v>
      </c>
      <c r="F21" s="190">
        <v>6.3085972618222002</v>
      </c>
    </row>
    <row r="22" spans="1:7" ht="15.6" customHeight="1">
      <c r="A22" s="188" t="s">
        <v>146</v>
      </c>
      <c r="B22" s="189">
        <v>1594567</v>
      </c>
      <c r="C22" s="189">
        <v>2054459</v>
      </c>
      <c r="D22" s="189">
        <v>11538849</v>
      </c>
      <c r="E22" s="189">
        <v>13043133</v>
      </c>
      <c r="F22" s="190">
        <v>13.036690227942151</v>
      </c>
    </row>
    <row r="23" spans="1:7" ht="15.6" customHeight="1">
      <c r="A23" s="188" t="s">
        <v>165</v>
      </c>
      <c r="B23" s="189">
        <v>235144</v>
      </c>
      <c r="C23" s="189">
        <v>351638</v>
      </c>
      <c r="D23" s="189">
        <v>1660046</v>
      </c>
      <c r="E23" s="189">
        <v>2498275</v>
      </c>
      <c r="F23" s="190">
        <v>50.49432365127231</v>
      </c>
    </row>
    <row r="24" spans="1:7" ht="15.6" customHeight="1">
      <c r="A24" s="188" t="s">
        <v>141</v>
      </c>
      <c r="B24" s="189">
        <v>103027</v>
      </c>
      <c r="C24" s="189">
        <v>101545</v>
      </c>
      <c r="D24" s="189">
        <v>676174</v>
      </c>
      <c r="E24" s="189">
        <v>672591</v>
      </c>
      <c r="F24" s="190">
        <v>-0.5298931931721711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35447</v>
      </c>
      <c r="C26" s="189">
        <v>30490</v>
      </c>
      <c r="D26" s="189">
        <v>343807</v>
      </c>
      <c r="E26" s="189">
        <v>424931</v>
      </c>
      <c r="F26" s="190">
        <v>23.59579647883842</v>
      </c>
    </row>
    <row r="27" spans="1:7" ht="15.6" customHeight="1">
      <c r="A27" s="188" t="s">
        <v>173</v>
      </c>
      <c r="B27" s="189">
        <v>209391</v>
      </c>
      <c r="C27" s="189">
        <v>194749</v>
      </c>
      <c r="D27" s="189">
        <v>1488635</v>
      </c>
      <c r="E27" s="189">
        <v>1402926</v>
      </c>
      <c r="F27" s="190">
        <v>-5.7575564191356534</v>
      </c>
    </row>
    <row r="28" spans="1:7" ht="15.6" customHeight="1">
      <c r="A28" s="188" t="s">
        <v>177</v>
      </c>
      <c r="B28" s="189">
        <v>769814</v>
      </c>
      <c r="C28" s="189">
        <v>821855</v>
      </c>
      <c r="D28" s="189">
        <v>5130755</v>
      </c>
      <c r="E28" s="189">
        <v>5804093</v>
      </c>
      <c r="F28" s="190">
        <v>13.1235656350771</v>
      </c>
    </row>
    <row r="29" spans="1:7" ht="15.6" customHeight="1">
      <c r="A29" s="188" t="s">
        <v>178</v>
      </c>
      <c r="B29" s="189">
        <v>322814</v>
      </c>
      <c r="C29" s="189">
        <v>287736</v>
      </c>
      <c r="D29" s="189">
        <v>2173673</v>
      </c>
      <c r="E29" s="189">
        <v>2161138</v>
      </c>
      <c r="F29" s="190">
        <v>-0.57667367630733679</v>
      </c>
    </row>
    <row r="30" spans="1:7" ht="15.6" customHeight="1">
      <c r="A30" s="188" t="s">
        <v>179</v>
      </c>
      <c r="B30" s="189">
        <v>123678</v>
      </c>
      <c r="C30" s="189">
        <v>144538</v>
      </c>
      <c r="D30" s="189">
        <v>971444</v>
      </c>
      <c r="E30" s="189">
        <v>965596</v>
      </c>
      <c r="F30" s="190">
        <v>-0.60199043897537763</v>
      </c>
    </row>
    <row r="31" spans="1:7" ht="15.6" customHeight="1">
      <c r="A31" s="188" t="s">
        <v>180</v>
      </c>
      <c r="B31" s="189">
        <v>147115</v>
      </c>
      <c r="C31" s="189">
        <v>167665</v>
      </c>
      <c r="D31" s="189">
        <v>986084</v>
      </c>
      <c r="E31" s="189">
        <v>1190539</v>
      </c>
      <c r="F31" s="190">
        <v>20.73403482867586</v>
      </c>
    </row>
    <row r="32" spans="1:7" ht="15.6" customHeight="1">
      <c r="A32" s="188" t="s">
        <v>181</v>
      </c>
      <c r="B32" s="189">
        <v>6351341</v>
      </c>
      <c r="C32" s="189">
        <v>6542196</v>
      </c>
      <c r="D32" s="189">
        <v>44272858</v>
      </c>
      <c r="E32" s="189">
        <v>44147546</v>
      </c>
      <c r="F32" s="190">
        <v>-0.28304474944897612</v>
      </c>
    </row>
    <row r="33" spans="1:6" ht="15.6" customHeight="1">
      <c r="A33" s="188" t="s">
        <v>182</v>
      </c>
      <c r="B33" s="189">
        <v>463199</v>
      </c>
      <c r="C33" s="189">
        <v>421146</v>
      </c>
      <c r="D33" s="189">
        <v>2947082</v>
      </c>
      <c r="E33" s="189">
        <v>2940220</v>
      </c>
      <c r="F33" s="190">
        <v>-0.23284048424848439</v>
      </c>
    </row>
    <row r="34" spans="1:6" ht="15.6" customHeight="1">
      <c r="A34" s="188" t="s">
        <v>183</v>
      </c>
      <c r="B34" s="189">
        <v>64299</v>
      </c>
      <c r="C34" s="189">
        <v>75401</v>
      </c>
      <c r="D34" s="189">
        <v>441127</v>
      </c>
      <c r="E34" s="189">
        <v>473603</v>
      </c>
      <c r="F34" s="190">
        <v>7.3620521981198106</v>
      </c>
    </row>
    <row r="35" spans="1:6" ht="15.6" customHeight="1">
      <c r="A35" s="156" t="s">
        <v>153</v>
      </c>
      <c r="B35" s="76">
        <f>SUM(B7:B34)</f>
        <v>23713925</v>
      </c>
      <c r="C35" s="77">
        <f>SUM(C7:C34)</f>
        <v>24490060</v>
      </c>
      <c r="D35" s="76">
        <f>SUM(D7:D34)</f>
        <v>165920300</v>
      </c>
      <c r="E35" s="78">
        <f>SUM(E7:E34)</f>
        <v>166039212</v>
      </c>
      <c r="F35" s="177">
        <f>E35*100/D35-100</f>
        <v>7.1668144283734136E-2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59" priority="2">
      <formula>MOD(ROW(),2)=0</formula>
    </cfRule>
  </conditionalFormatting>
  <conditionalFormatting sqref="F7:F35">
    <cfRule type="expression" dxfId="5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AB32-92CD-4921-84B8-73CC55849C8B}">
  <sheetPr codeName="Hoja1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7</v>
      </c>
      <c r="D7" s="189">
        <v>33</v>
      </c>
      <c r="E7" s="189">
        <v>20</v>
      </c>
      <c r="F7" s="190">
        <v>-39.393939393939391</v>
      </c>
      <c r="G7" s="13"/>
    </row>
    <row r="8" spans="1:14" ht="15.6" customHeight="1">
      <c r="A8" s="188" t="s">
        <v>11</v>
      </c>
      <c r="B8" s="189">
        <v>93023</v>
      </c>
      <c r="C8" s="189">
        <v>97962</v>
      </c>
      <c r="D8" s="189">
        <v>633903</v>
      </c>
      <c r="E8" s="189">
        <v>713593</v>
      </c>
      <c r="F8" s="190">
        <v>12.57132400383024</v>
      </c>
      <c r="G8" s="6"/>
    </row>
    <row r="9" spans="1:14" ht="15.6" customHeight="1">
      <c r="A9" s="188" t="s">
        <v>8</v>
      </c>
      <c r="B9" s="189">
        <v>24736</v>
      </c>
      <c r="C9" s="189">
        <v>22020</v>
      </c>
      <c r="D9" s="189">
        <v>154983</v>
      </c>
      <c r="E9" s="189">
        <v>188852</v>
      </c>
      <c r="F9" s="190">
        <v>21.85336456256492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4717326</v>
      </c>
      <c r="C11" s="189">
        <v>4538051</v>
      </c>
      <c r="D11" s="189">
        <v>33475116</v>
      </c>
      <c r="E11" s="189">
        <v>31265063</v>
      </c>
      <c r="F11" s="190">
        <v>-6.6020771966854426</v>
      </c>
    </row>
    <row r="12" spans="1:14" ht="15.6" customHeight="1">
      <c r="A12" s="188" t="s">
        <v>6</v>
      </c>
      <c r="B12" s="189">
        <v>137014</v>
      </c>
      <c r="C12" s="189">
        <v>137286</v>
      </c>
      <c r="D12" s="189">
        <v>936181</v>
      </c>
      <c r="E12" s="189">
        <v>935996</v>
      </c>
      <c r="F12" s="190">
        <v>-1.9761135934189159E-2</v>
      </c>
    </row>
    <row r="13" spans="1:14" ht="15.6" customHeight="1">
      <c r="A13" s="188" t="s">
        <v>175</v>
      </c>
      <c r="B13" s="189">
        <v>32003</v>
      </c>
      <c r="C13" s="189">
        <v>30520</v>
      </c>
      <c r="D13" s="189">
        <v>189360</v>
      </c>
      <c r="E13" s="189">
        <v>179764</v>
      </c>
      <c r="F13" s="190">
        <v>-5.0675961132234866</v>
      </c>
    </row>
    <row r="14" spans="1:14" ht="15.6" customHeight="1">
      <c r="A14" s="188" t="s">
        <v>148</v>
      </c>
      <c r="B14" s="189">
        <v>3268615</v>
      </c>
      <c r="C14" s="189">
        <v>3195089</v>
      </c>
      <c r="D14" s="189">
        <v>23202159</v>
      </c>
      <c r="E14" s="189">
        <v>20990469</v>
      </c>
      <c r="F14" s="190">
        <v>-9.5322594763702853</v>
      </c>
    </row>
    <row r="15" spans="1:14" ht="15.6" customHeight="1">
      <c r="A15" s="188" t="s">
        <v>145</v>
      </c>
      <c r="B15" s="189">
        <v>411376</v>
      </c>
      <c r="C15" s="189">
        <v>432800</v>
      </c>
      <c r="D15" s="189">
        <v>2966851</v>
      </c>
      <c r="E15" s="189">
        <v>2819420</v>
      </c>
      <c r="F15" s="190">
        <v>-4.9692755045669657</v>
      </c>
    </row>
    <row r="16" spans="1:14" ht="15.6" customHeight="1">
      <c r="A16" s="188" t="s">
        <v>144</v>
      </c>
      <c r="B16" s="189">
        <v>58392</v>
      </c>
      <c r="C16" s="189">
        <v>43694</v>
      </c>
      <c r="D16" s="189">
        <v>409191</v>
      </c>
      <c r="E16" s="189">
        <v>318579</v>
      </c>
      <c r="F16" s="190">
        <v>-22.1441820567901</v>
      </c>
      <c r="G16" s="1"/>
    </row>
    <row r="17" spans="1:7" ht="15.6" customHeight="1">
      <c r="A17" s="188" t="s">
        <v>150</v>
      </c>
      <c r="B17" s="189">
        <v>120754</v>
      </c>
      <c r="C17" s="189">
        <v>99333</v>
      </c>
      <c r="D17" s="189">
        <v>651216</v>
      </c>
      <c r="E17" s="189">
        <v>722639</v>
      </c>
      <c r="F17" s="190">
        <v>10.967635930321119</v>
      </c>
      <c r="G17" s="2"/>
    </row>
    <row r="18" spans="1:7" ht="15.6" customHeight="1">
      <c r="A18" s="188" t="s">
        <v>147</v>
      </c>
      <c r="B18" s="189">
        <v>5378</v>
      </c>
      <c r="C18" s="189">
        <v>5785</v>
      </c>
      <c r="D18" s="189">
        <v>40337</v>
      </c>
      <c r="E18" s="189">
        <v>39702</v>
      </c>
      <c r="F18" s="190">
        <v>-1.574237052829915</v>
      </c>
    </row>
    <row r="19" spans="1:7" ht="15.6" customHeight="1">
      <c r="A19" s="188" t="s">
        <v>143</v>
      </c>
      <c r="B19" s="189">
        <v>12385</v>
      </c>
      <c r="C19" s="189">
        <v>12589</v>
      </c>
      <c r="D19" s="189">
        <v>80624</v>
      </c>
      <c r="E19" s="189">
        <v>199716</v>
      </c>
      <c r="F19" s="190">
        <v>147.71283984917639</v>
      </c>
    </row>
    <row r="20" spans="1:7" ht="15.6" customHeight="1">
      <c r="A20" s="188" t="s">
        <v>142</v>
      </c>
      <c r="B20" s="189">
        <v>91589</v>
      </c>
      <c r="C20" s="189">
        <v>89051</v>
      </c>
      <c r="D20" s="189">
        <v>640538</v>
      </c>
      <c r="E20" s="189">
        <v>594582</v>
      </c>
      <c r="F20" s="190">
        <v>-7.1745938570389276</v>
      </c>
    </row>
    <row r="21" spans="1:7" ht="15.6" customHeight="1">
      <c r="A21" s="188" t="s">
        <v>149</v>
      </c>
      <c r="B21" s="189">
        <v>59431</v>
      </c>
      <c r="C21" s="189">
        <v>106559</v>
      </c>
      <c r="D21" s="189">
        <v>481870</v>
      </c>
      <c r="E21" s="189">
        <v>646754</v>
      </c>
      <c r="F21" s="190">
        <v>34.217527548923982</v>
      </c>
    </row>
    <row r="22" spans="1:7" ht="15.6" customHeight="1">
      <c r="A22" s="188" t="s">
        <v>146</v>
      </c>
      <c r="B22" s="189">
        <v>1168211</v>
      </c>
      <c r="C22" s="189">
        <v>1531506</v>
      </c>
      <c r="D22" s="189">
        <v>8714147</v>
      </c>
      <c r="E22" s="189">
        <v>9496575</v>
      </c>
      <c r="F22" s="190">
        <v>8.9788248924421339</v>
      </c>
    </row>
    <row r="23" spans="1:7" ht="15.6" customHeight="1">
      <c r="A23" s="188" t="s">
        <v>165</v>
      </c>
      <c r="B23" s="189">
        <v>199001</v>
      </c>
      <c r="C23" s="189">
        <v>314638</v>
      </c>
      <c r="D23" s="189">
        <v>1346987</v>
      </c>
      <c r="E23" s="189">
        <v>2245329</v>
      </c>
      <c r="F23" s="190">
        <v>66.692700078026007</v>
      </c>
    </row>
    <row r="24" spans="1:7" ht="15.6" customHeight="1">
      <c r="A24" s="188" t="s">
        <v>141</v>
      </c>
      <c r="B24" s="189">
        <v>50431</v>
      </c>
      <c r="C24" s="189">
        <v>43856</v>
      </c>
      <c r="D24" s="189">
        <v>285667</v>
      </c>
      <c r="E24" s="189">
        <v>269453</v>
      </c>
      <c r="F24" s="190">
        <v>-5.6758393514126624</v>
      </c>
    </row>
    <row r="25" spans="1:7" ht="15.6" customHeight="1">
      <c r="A25" s="188" t="s">
        <v>140</v>
      </c>
      <c r="B25" s="189">
        <v>3429</v>
      </c>
      <c r="C25" s="189">
        <v>2769</v>
      </c>
      <c r="D25" s="189">
        <v>23441</v>
      </c>
      <c r="E25" s="189">
        <v>18714</v>
      </c>
      <c r="F25" s="190">
        <v>-20.165521948722329</v>
      </c>
    </row>
    <row r="26" spans="1:7" ht="15.6" customHeight="1">
      <c r="A26" s="188" t="s">
        <v>152</v>
      </c>
      <c r="B26" s="189">
        <v>239</v>
      </c>
      <c r="C26" s="189">
        <v>60</v>
      </c>
      <c r="D26" s="189">
        <v>1833</v>
      </c>
      <c r="E26" s="189">
        <v>969</v>
      </c>
      <c r="F26" s="190">
        <v>-47.135842880523732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14</v>
      </c>
      <c r="F27" s="190" t="s">
        <v>151</v>
      </c>
    </row>
    <row r="28" spans="1:7" ht="15.6" customHeight="1">
      <c r="A28" s="188" t="s">
        <v>177</v>
      </c>
      <c r="B28" s="189">
        <v>345918</v>
      </c>
      <c r="C28" s="189">
        <v>359954</v>
      </c>
      <c r="D28" s="189">
        <v>2472786</v>
      </c>
      <c r="E28" s="189">
        <v>2694543</v>
      </c>
      <c r="F28" s="190">
        <v>8.967900982939895</v>
      </c>
    </row>
    <row r="29" spans="1:7" ht="15.6" customHeight="1">
      <c r="A29" s="188" t="s">
        <v>178</v>
      </c>
      <c r="B29" s="189">
        <v>121023</v>
      </c>
      <c r="C29" s="189">
        <v>110768</v>
      </c>
      <c r="D29" s="189">
        <v>757756</v>
      </c>
      <c r="E29" s="189">
        <v>824236</v>
      </c>
      <c r="F29" s="190">
        <v>8.7732726629680258</v>
      </c>
    </row>
    <row r="30" spans="1:7" ht="15.6" customHeight="1">
      <c r="A30" s="188" t="s">
        <v>179</v>
      </c>
      <c r="B30" s="189">
        <v>90630</v>
      </c>
      <c r="C30" s="189">
        <v>99133</v>
      </c>
      <c r="D30" s="189">
        <v>626061</v>
      </c>
      <c r="E30" s="189">
        <v>625346</v>
      </c>
      <c r="F30" s="190">
        <v>-0.1142061236844398</v>
      </c>
    </row>
    <row r="31" spans="1:7" ht="15.6" customHeight="1">
      <c r="A31" s="188" t="s">
        <v>180</v>
      </c>
      <c r="B31" s="189">
        <v>11529</v>
      </c>
      <c r="C31" s="189">
        <v>13951</v>
      </c>
      <c r="D31" s="189">
        <v>77190</v>
      </c>
      <c r="E31" s="189">
        <v>85558</v>
      </c>
      <c r="F31" s="190">
        <v>10.84078248477782</v>
      </c>
    </row>
    <row r="32" spans="1:7" ht="15.6" customHeight="1">
      <c r="A32" s="188" t="s">
        <v>181</v>
      </c>
      <c r="B32" s="189">
        <v>4988662</v>
      </c>
      <c r="C32" s="189">
        <v>5143790</v>
      </c>
      <c r="D32" s="189">
        <v>34723401</v>
      </c>
      <c r="E32" s="189">
        <v>34745954</v>
      </c>
      <c r="F32" s="190">
        <v>6.4950435010672436E-2</v>
      </c>
    </row>
    <row r="33" spans="1:6" ht="15.6" customHeight="1">
      <c r="A33" s="188" t="s">
        <v>182</v>
      </c>
      <c r="B33" s="189">
        <v>292467</v>
      </c>
      <c r="C33" s="189">
        <v>270369</v>
      </c>
      <c r="D33" s="189">
        <v>1716215</v>
      </c>
      <c r="E33" s="189">
        <v>1850020</v>
      </c>
      <c r="F33" s="190">
        <v>7.7965173361146469</v>
      </c>
    </row>
    <row r="34" spans="1:6" ht="15.6" customHeight="1">
      <c r="A34" s="188" t="s">
        <v>183</v>
      </c>
      <c r="B34" s="189">
        <v>25673</v>
      </c>
      <c r="C34" s="189">
        <v>24951</v>
      </c>
      <c r="D34" s="189">
        <v>161961</v>
      </c>
      <c r="E34" s="189">
        <v>168765</v>
      </c>
      <c r="F34" s="190">
        <v>4.2010113545853613</v>
      </c>
    </row>
    <row r="35" spans="1:6" ht="15.6" customHeight="1">
      <c r="A35" s="156" t="s">
        <v>153</v>
      </c>
      <c r="B35" s="76">
        <f>SUM(B7:B34)</f>
        <v>16329235</v>
      </c>
      <c r="C35" s="77">
        <f>SUM(C7:C34)</f>
        <v>16726491</v>
      </c>
      <c r="D35" s="178">
        <f>SUM(D7:D34)</f>
        <v>114769807</v>
      </c>
      <c r="E35" s="78">
        <f>SUM(E7:E34)</f>
        <v>112640625</v>
      </c>
      <c r="F35" s="140">
        <f>E35*100/D35-100</f>
        <v>-1.8551760743136896</v>
      </c>
    </row>
    <row r="36" spans="1:6" ht="15.6" customHeight="1">
      <c r="A36" s="73" t="s">
        <v>52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7" priority="2">
      <formula>MOD(ROW(),2)=0</formula>
    </cfRule>
  </conditionalFormatting>
  <conditionalFormatting sqref="F7:F35">
    <cfRule type="expression" dxfId="5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4B9C3-B203-45CF-84D5-F6326FC8062D}">
  <sheetPr codeName="Hoja1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5100.5619999999999</v>
      </c>
      <c r="C7" s="189">
        <v>4699.5330000000004</v>
      </c>
      <c r="D7" s="189">
        <v>14273.912</v>
      </c>
      <c r="E7" s="189">
        <v>16164.937</v>
      </c>
      <c r="F7" s="190">
        <v>13.24812006687446</v>
      </c>
      <c r="G7" s="37"/>
    </row>
    <row r="8" spans="1:14" ht="15.6" customHeight="1">
      <c r="A8" s="188" t="s">
        <v>11</v>
      </c>
      <c r="B8" s="189">
        <v>177.464</v>
      </c>
      <c r="C8" s="189">
        <v>0</v>
      </c>
      <c r="D8" s="189">
        <v>487.70499999999998</v>
      </c>
      <c r="E8" s="189">
        <v>555.95299999999997</v>
      </c>
      <c r="F8" s="190">
        <v>13.993705211141959</v>
      </c>
      <c r="G8" s="6"/>
    </row>
    <row r="9" spans="1:14" ht="15.6" customHeight="1">
      <c r="A9" s="188" t="s">
        <v>8</v>
      </c>
      <c r="B9" s="189">
        <v>556.73300000000006</v>
      </c>
      <c r="C9" s="189">
        <v>605.98500000000001</v>
      </c>
      <c r="D9" s="189">
        <v>2153.2959999999998</v>
      </c>
      <c r="E9" s="189">
        <v>3100.251999999999</v>
      </c>
      <c r="F9" s="190">
        <v>43.977047280076619</v>
      </c>
      <c r="G9" s="6"/>
    </row>
    <row r="10" spans="1:14" ht="15.6" customHeight="1">
      <c r="A10" s="188" t="s">
        <v>10</v>
      </c>
      <c r="B10" s="189">
        <v>1105.752</v>
      </c>
      <c r="C10" s="189">
        <v>1597.4970000000001</v>
      </c>
      <c r="D10" s="189">
        <v>7000.3939999999984</v>
      </c>
      <c r="E10" s="189">
        <v>8011.1530000000002</v>
      </c>
      <c r="F10" s="190">
        <v>14.438601598710029</v>
      </c>
    </row>
    <row r="11" spans="1:14" ht="15.6" customHeight="1">
      <c r="A11" s="188" t="s">
        <v>9</v>
      </c>
      <c r="B11" s="189">
        <v>82.613</v>
      </c>
      <c r="C11" s="189">
        <v>130.78200000000001</v>
      </c>
      <c r="D11" s="189">
        <v>655.00900000000001</v>
      </c>
      <c r="E11" s="189">
        <v>694.66300000000001</v>
      </c>
      <c r="F11" s="190">
        <v>6.0539626173075476</v>
      </c>
    </row>
    <row r="12" spans="1:14" ht="15.6" customHeight="1">
      <c r="A12" s="188" t="s">
        <v>6</v>
      </c>
      <c r="B12" s="189">
        <v>1009.9640000000001</v>
      </c>
      <c r="C12" s="189">
        <v>1487.1669999999999</v>
      </c>
      <c r="D12" s="189">
        <v>6681.7419999999984</v>
      </c>
      <c r="E12" s="189">
        <v>7288.2330000000011</v>
      </c>
      <c r="F12" s="190">
        <v>9.0768395427420501</v>
      </c>
    </row>
    <row r="13" spans="1:14" ht="15.6" customHeight="1">
      <c r="A13" s="188" t="s">
        <v>175</v>
      </c>
      <c r="B13" s="189">
        <v>213.51</v>
      </c>
      <c r="C13" s="189">
        <v>130.423</v>
      </c>
      <c r="D13" s="189">
        <v>1178.7629999999999</v>
      </c>
      <c r="E13" s="189">
        <v>1154.326</v>
      </c>
      <c r="F13" s="190">
        <v>-2.0731054503747122</v>
      </c>
    </row>
    <row r="14" spans="1:14" ht="15.6" customHeight="1">
      <c r="A14" s="188" t="s">
        <v>148</v>
      </c>
      <c r="B14" s="189">
        <v>545.23099999999999</v>
      </c>
      <c r="C14" s="189">
        <v>95.334000000000003</v>
      </c>
      <c r="D14" s="189">
        <v>1934.2760000000001</v>
      </c>
      <c r="E14" s="189">
        <v>943.57799999999997</v>
      </c>
      <c r="F14" s="190">
        <v>-51.218026796589527</v>
      </c>
    </row>
    <row r="15" spans="1:14" ht="15.6" customHeight="1">
      <c r="A15" s="188" t="s">
        <v>145</v>
      </c>
      <c r="B15" s="189">
        <v>0</v>
      </c>
      <c r="C15" s="189">
        <v>0</v>
      </c>
      <c r="D15" s="189">
        <v>0</v>
      </c>
      <c r="E15" s="189">
        <v>0</v>
      </c>
      <c r="F15" s="190" t="s">
        <v>151</v>
      </c>
    </row>
    <row r="16" spans="1:14" ht="15.6" customHeight="1">
      <c r="A16" s="188" t="s">
        <v>144</v>
      </c>
      <c r="B16" s="189">
        <v>61.255000000000003</v>
      </c>
      <c r="C16" s="189">
        <v>74.203999999999994</v>
      </c>
      <c r="D16" s="189">
        <v>232.358</v>
      </c>
      <c r="E16" s="189">
        <v>233.42400000000001</v>
      </c>
      <c r="F16" s="190">
        <v>0.45877482161149891</v>
      </c>
      <c r="G16" s="1"/>
    </row>
    <row r="17" spans="1:7" ht="15.6" customHeight="1">
      <c r="A17" s="188" t="s">
        <v>150</v>
      </c>
      <c r="B17" s="189">
        <v>380.44299999999998</v>
      </c>
      <c r="C17" s="189">
        <v>188.2</v>
      </c>
      <c r="D17" s="189">
        <v>1720.412</v>
      </c>
      <c r="E17" s="189">
        <v>1364.3040000000001</v>
      </c>
      <c r="F17" s="190">
        <v>-20.698995356926119</v>
      </c>
      <c r="G17" s="2"/>
    </row>
    <row r="18" spans="1:7" ht="15.6" customHeight="1">
      <c r="A18" s="188" t="s">
        <v>147</v>
      </c>
      <c r="B18" s="189">
        <v>9.0709999999999997</v>
      </c>
      <c r="C18" s="189">
        <v>6.1079999999999997</v>
      </c>
      <c r="D18" s="189">
        <v>19.39</v>
      </c>
      <c r="E18" s="189">
        <v>17.030999999999999</v>
      </c>
      <c r="F18" s="190">
        <v>-12.166064981949461</v>
      </c>
    </row>
    <row r="19" spans="1:7" ht="15.6" customHeight="1">
      <c r="A19" s="188" t="s">
        <v>143</v>
      </c>
      <c r="B19" s="189">
        <v>10.130000000000001</v>
      </c>
      <c r="C19" s="189">
        <v>7.69</v>
      </c>
      <c r="D19" s="189">
        <v>74.64500000000001</v>
      </c>
      <c r="E19" s="189">
        <v>74.447999999999993</v>
      </c>
      <c r="F19" s="190">
        <v>-0.26391586844398768</v>
      </c>
    </row>
    <row r="20" spans="1:7" ht="15.6" customHeight="1">
      <c r="A20" s="188" t="s">
        <v>142</v>
      </c>
      <c r="B20" s="189">
        <v>738.44299999999998</v>
      </c>
      <c r="C20" s="189">
        <v>984.55099999999982</v>
      </c>
      <c r="D20" s="189">
        <v>7880.3339999999998</v>
      </c>
      <c r="E20" s="189">
        <v>10647.472</v>
      </c>
      <c r="F20" s="190">
        <v>35.114476112306868</v>
      </c>
    </row>
    <row r="21" spans="1:7" ht="15.6" customHeight="1">
      <c r="A21" s="188" t="s">
        <v>149</v>
      </c>
      <c r="B21" s="189">
        <v>9.9789999999999992</v>
      </c>
      <c r="C21" s="189">
        <v>12.195</v>
      </c>
      <c r="D21" s="189">
        <v>65.524999999999991</v>
      </c>
      <c r="E21" s="189">
        <v>82.848000000000013</v>
      </c>
      <c r="F21" s="190">
        <v>26.43723769553608</v>
      </c>
    </row>
    <row r="22" spans="1:7" ht="15.6" customHeight="1">
      <c r="A22" s="188" t="s">
        <v>146</v>
      </c>
      <c r="B22" s="189">
        <v>73.563000000000002</v>
      </c>
      <c r="C22" s="189">
        <v>89.093999999999994</v>
      </c>
      <c r="D22" s="189">
        <v>532.78800000000012</v>
      </c>
      <c r="E22" s="189">
        <v>367.68600000000009</v>
      </c>
      <c r="F22" s="190">
        <v>-30.988310547534869</v>
      </c>
    </row>
    <row r="23" spans="1:7" ht="15.6" customHeight="1">
      <c r="A23" s="188" t="s">
        <v>165</v>
      </c>
      <c r="B23" s="189">
        <v>14.762</v>
      </c>
      <c r="C23" s="189">
        <v>2.0619999999999998</v>
      </c>
      <c r="D23" s="189">
        <v>114.94</v>
      </c>
      <c r="E23" s="189">
        <v>13.367000000000001</v>
      </c>
      <c r="F23" s="190">
        <v>-88.370454149991303</v>
      </c>
    </row>
    <row r="24" spans="1:7" ht="15.6" customHeight="1">
      <c r="A24" s="188" t="s">
        <v>141</v>
      </c>
      <c r="B24" s="189">
        <v>253.17099999999999</v>
      </c>
      <c r="C24" s="189">
        <v>138.04</v>
      </c>
      <c r="D24" s="189">
        <v>1303.7670000000001</v>
      </c>
      <c r="E24" s="189">
        <v>1140.1769999999999</v>
      </c>
      <c r="F24" s="190">
        <v>-12.547487396137511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94.188000000000002</v>
      </c>
      <c r="C26" s="189">
        <v>90.703000000000003</v>
      </c>
      <c r="D26" s="189">
        <v>456.74099999999987</v>
      </c>
      <c r="E26" s="189">
        <v>509.26400000000001</v>
      </c>
      <c r="F26" s="190">
        <v>11.49951504244201</v>
      </c>
    </row>
    <row r="27" spans="1:7" ht="15.6" customHeight="1">
      <c r="A27" s="188" t="s">
        <v>173</v>
      </c>
      <c r="B27" s="189">
        <v>984.99</v>
      </c>
      <c r="C27" s="189">
        <v>1047.2560000000001</v>
      </c>
      <c r="D27" s="189">
        <v>11075.46</v>
      </c>
      <c r="E27" s="189">
        <v>11891.642</v>
      </c>
      <c r="F27" s="190">
        <v>7.3692830816959543</v>
      </c>
    </row>
    <row r="28" spans="1:7" ht="15.6" customHeight="1">
      <c r="A28" s="188" t="s">
        <v>177</v>
      </c>
      <c r="B28" s="189">
        <v>189.86799999999999</v>
      </c>
      <c r="C28" s="189">
        <v>138.898</v>
      </c>
      <c r="D28" s="189">
        <v>1723.4670000000001</v>
      </c>
      <c r="E28" s="189">
        <v>1010.406000000001</v>
      </c>
      <c r="F28" s="190">
        <v>-41.373638137544837</v>
      </c>
    </row>
    <row r="29" spans="1:7" ht="15.6" customHeight="1">
      <c r="A29" s="188" t="s">
        <v>178</v>
      </c>
      <c r="B29" s="189">
        <v>347.12299999999999</v>
      </c>
      <c r="C29" s="189">
        <v>271.99200000000002</v>
      </c>
      <c r="D29" s="189">
        <v>2730.7619999999988</v>
      </c>
      <c r="E29" s="189">
        <v>1918.45</v>
      </c>
      <c r="F29" s="190">
        <v>-29.74671538566891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311.98</v>
      </c>
      <c r="C31" s="189">
        <v>151.23599999999999</v>
      </c>
      <c r="D31" s="189">
        <v>1324.3489999999999</v>
      </c>
      <c r="E31" s="189">
        <v>741.74</v>
      </c>
      <c r="F31" s="190">
        <v>-43.992104800169749</v>
      </c>
    </row>
    <row r="32" spans="1:7" ht="15.6" customHeight="1">
      <c r="A32" s="188" t="s">
        <v>181</v>
      </c>
      <c r="B32" s="189">
        <v>128.42599999999999</v>
      </c>
      <c r="C32" s="189">
        <v>47.753</v>
      </c>
      <c r="D32" s="189">
        <v>1291.6079999999999</v>
      </c>
      <c r="E32" s="189">
        <v>578.05999999999995</v>
      </c>
      <c r="F32" s="190">
        <v>-55.244934995757212</v>
      </c>
    </row>
    <row r="33" spans="1:6" ht="15.6" customHeight="1">
      <c r="A33" s="188" t="s">
        <v>182</v>
      </c>
      <c r="B33" s="189">
        <v>3029.3449999999998</v>
      </c>
      <c r="C33" s="189">
        <v>2469.8910000000001</v>
      </c>
      <c r="D33" s="189">
        <v>17973.203000000001</v>
      </c>
      <c r="E33" s="189">
        <v>16064.977999999999</v>
      </c>
      <c r="F33" s="190">
        <v>-10.617055846973971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15428.565999999995</v>
      </c>
      <c r="C35" s="77">
        <f>SUM(C7:C34)</f>
        <v>14466.594000000001</v>
      </c>
      <c r="D35" s="76">
        <f>SUM(D7:D34)</f>
        <v>82884.84599999999</v>
      </c>
      <c r="E35" s="78">
        <f>SUM(E7:E34)</f>
        <v>84568.392000000022</v>
      </c>
      <c r="F35" s="140">
        <f>E35*100/D35-100</f>
        <v>2.0311867382851148</v>
      </c>
    </row>
    <row r="36" spans="1:6" ht="15.6" customHeight="1">
      <c r="A36" s="73" t="s">
        <v>86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55" priority="2">
      <formula>MOD(ROW(),2)=0</formula>
    </cfRule>
  </conditionalFormatting>
  <conditionalFormatting sqref="F7:F35">
    <cfRule type="expression" dxfId="5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96B234-2C8D-48B9-A434-ABCAA8D68F2C}">
  <sheetPr codeName="Hoja1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3481</v>
      </c>
      <c r="C7" s="189">
        <v>5052</v>
      </c>
      <c r="D7" s="189">
        <v>33045</v>
      </c>
      <c r="E7" s="189">
        <v>39899</v>
      </c>
      <c r="F7" s="190">
        <v>20.741413224390978</v>
      </c>
      <c r="G7" s="37"/>
    </row>
    <row r="8" spans="1:14" ht="15.6" customHeight="1">
      <c r="A8" s="188" t="s">
        <v>11</v>
      </c>
      <c r="B8" s="189">
        <v>3134</v>
      </c>
      <c r="C8" s="189">
        <v>1386</v>
      </c>
      <c r="D8" s="189">
        <v>13954</v>
      </c>
      <c r="E8" s="189">
        <v>9643</v>
      </c>
      <c r="F8" s="190">
        <v>-30.894367206535762</v>
      </c>
      <c r="G8" s="6"/>
    </row>
    <row r="9" spans="1:14" ht="15.6" customHeight="1">
      <c r="A9" s="188" t="s">
        <v>8</v>
      </c>
      <c r="B9" s="189">
        <v>15855</v>
      </c>
      <c r="C9" s="189">
        <v>12949</v>
      </c>
      <c r="D9" s="189">
        <v>53187</v>
      </c>
      <c r="E9" s="189">
        <v>46632</v>
      </c>
      <c r="F9" s="190">
        <v>-12.324440182751429</v>
      </c>
      <c r="G9" s="6"/>
    </row>
    <row r="10" spans="1:14" ht="15.6" customHeight="1">
      <c r="A10" s="188" t="s">
        <v>10</v>
      </c>
      <c r="B10" s="189">
        <v>4687</v>
      </c>
      <c r="C10" s="189">
        <v>5431</v>
      </c>
      <c r="D10" s="189">
        <v>26416</v>
      </c>
      <c r="E10" s="189">
        <v>29650</v>
      </c>
      <c r="F10" s="190">
        <v>12.242580254391269</v>
      </c>
    </row>
    <row r="11" spans="1:14" ht="15.6" customHeight="1">
      <c r="A11" s="188" t="s">
        <v>9</v>
      </c>
      <c r="B11" s="189">
        <v>296445</v>
      </c>
      <c r="C11" s="189">
        <v>262158</v>
      </c>
      <c r="D11" s="189">
        <v>2086505</v>
      </c>
      <c r="E11" s="189">
        <v>1713400</v>
      </c>
      <c r="F11" s="190">
        <v>-17.88181672222208</v>
      </c>
    </row>
    <row r="12" spans="1:14" ht="15.6" customHeight="1">
      <c r="A12" s="188" t="s">
        <v>6</v>
      </c>
      <c r="B12" s="189">
        <v>12099</v>
      </c>
      <c r="C12" s="189">
        <v>15446</v>
      </c>
      <c r="D12" s="189">
        <v>65650</v>
      </c>
      <c r="E12" s="189">
        <v>71574</v>
      </c>
      <c r="F12" s="190">
        <v>9.0236100533130212</v>
      </c>
    </row>
    <row r="13" spans="1:14" ht="15.6" customHeight="1">
      <c r="A13" s="188" t="s">
        <v>175</v>
      </c>
      <c r="B13" s="189">
        <v>20500</v>
      </c>
      <c r="C13" s="189">
        <v>15863</v>
      </c>
      <c r="D13" s="189">
        <v>93393</v>
      </c>
      <c r="E13" s="189">
        <v>76912</v>
      </c>
      <c r="F13" s="190">
        <v>-17.646932853639999</v>
      </c>
    </row>
    <row r="14" spans="1:14" ht="15.6" customHeight="1">
      <c r="A14" s="188" t="s">
        <v>148</v>
      </c>
      <c r="B14" s="189">
        <v>183266</v>
      </c>
      <c r="C14" s="189">
        <v>161949</v>
      </c>
      <c r="D14" s="189">
        <v>1025978</v>
      </c>
      <c r="E14" s="189">
        <v>1004061</v>
      </c>
      <c r="F14" s="190">
        <v>-2.136205649633808</v>
      </c>
    </row>
    <row r="15" spans="1:14" ht="15.6" customHeight="1">
      <c r="A15" s="188" t="s">
        <v>145</v>
      </c>
      <c r="B15" s="189">
        <v>13931</v>
      </c>
      <c r="C15" s="189">
        <v>2311</v>
      </c>
      <c r="D15" s="189">
        <v>85511</v>
      </c>
      <c r="E15" s="189">
        <v>14539</v>
      </c>
      <c r="F15" s="190">
        <v>-82.997509092397465</v>
      </c>
    </row>
    <row r="16" spans="1:14" ht="15.6" customHeight="1">
      <c r="A16" s="188" t="s">
        <v>144</v>
      </c>
      <c r="B16" s="189">
        <v>17750</v>
      </c>
      <c r="C16" s="189">
        <v>22790</v>
      </c>
      <c r="D16" s="189">
        <v>112790</v>
      </c>
      <c r="E16" s="189">
        <v>146087</v>
      </c>
      <c r="F16" s="190">
        <v>29.521234151963831</v>
      </c>
      <c r="G16" s="1"/>
    </row>
    <row r="17" spans="1:7" ht="15.6" customHeight="1">
      <c r="A17" s="188" t="s">
        <v>150</v>
      </c>
      <c r="B17" s="189">
        <v>3412</v>
      </c>
      <c r="C17" s="189">
        <v>2731</v>
      </c>
      <c r="D17" s="189">
        <v>18274</v>
      </c>
      <c r="E17" s="189">
        <v>13604</v>
      </c>
      <c r="F17" s="190">
        <v>-25.555433949874139</v>
      </c>
      <c r="G17" s="2"/>
    </row>
    <row r="18" spans="1:7" ht="15.6" customHeight="1">
      <c r="A18" s="188" t="s">
        <v>147</v>
      </c>
      <c r="B18" s="189">
        <v>42866</v>
      </c>
      <c r="C18" s="189">
        <v>51337</v>
      </c>
      <c r="D18" s="189">
        <v>300378</v>
      </c>
      <c r="E18" s="189">
        <v>425366</v>
      </c>
      <c r="F18" s="190">
        <v>41.61023776708015</v>
      </c>
    </row>
    <row r="19" spans="1:7" ht="15.6" customHeight="1">
      <c r="A19" s="188" t="s">
        <v>143</v>
      </c>
      <c r="B19" s="189">
        <v>1172</v>
      </c>
      <c r="C19" s="189">
        <v>2882</v>
      </c>
      <c r="D19" s="189">
        <v>7953</v>
      </c>
      <c r="E19" s="189">
        <v>9933</v>
      </c>
      <c r="F19" s="190">
        <v>24.896265560165968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16889</v>
      </c>
      <c r="C21" s="189">
        <v>6443</v>
      </c>
      <c r="D21" s="189">
        <v>93954</v>
      </c>
      <c r="E21" s="189">
        <v>61890</v>
      </c>
      <c r="F21" s="190">
        <v>-34.127338910530682</v>
      </c>
    </row>
    <row r="22" spans="1:7" ht="15.6" customHeight="1">
      <c r="A22" s="188" t="s">
        <v>146</v>
      </c>
      <c r="B22" s="189">
        <v>229102</v>
      </c>
      <c r="C22" s="189">
        <v>247301</v>
      </c>
      <c r="D22" s="189">
        <v>1734785</v>
      </c>
      <c r="E22" s="189">
        <v>1766069</v>
      </c>
      <c r="F22" s="190">
        <v>1.803335860063356</v>
      </c>
    </row>
    <row r="23" spans="1:7" ht="15.6" customHeight="1">
      <c r="A23" s="188" t="s">
        <v>165</v>
      </c>
      <c r="B23" s="189">
        <v>7863</v>
      </c>
      <c r="C23" s="189">
        <v>4932</v>
      </c>
      <c r="D23" s="189">
        <v>44887</v>
      </c>
      <c r="E23" s="189">
        <v>37987</v>
      </c>
      <c r="F23" s="190">
        <v>-15.37193396751843</v>
      </c>
    </row>
    <row r="24" spans="1:7" ht="15.6" customHeight="1">
      <c r="A24" s="188" t="s">
        <v>141</v>
      </c>
      <c r="B24" s="189">
        <v>3174</v>
      </c>
      <c r="C24" s="189">
        <v>1271</v>
      </c>
      <c r="D24" s="189">
        <v>16138</v>
      </c>
      <c r="E24" s="189">
        <v>14728</v>
      </c>
      <c r="F24" s="190">
        <v>-8.7371421489651766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3273</v>
      </c>
      <c r="E25" s="189">
        <v>770</v>
      </c>
      <c r="F25" s="190">
        <v>-76.474182706996643</v>
      </c>
    </row>
    <row r="26" spans="1:7" ht="15.6" customHeight="1">
      <c r="A26" s="188" t="s">
        <v>152</v>
      </c>
      <c r="B26" s="189">
        <v>3204</v>
      </c>
      <c r="C26" s="189">
        <v>3435</v>
      </c>
      <c r="D26" s="189">
        <v>15102</v>
      </c>
      <c r="E26" s="189">
        <v>14907</v>
      </c>
      <c r="F26" s="190">
        <v>-1.291219705999211</v>
      </c>
    </row>
    <row r="27" spans="1:7" ht="15.6" customHeight="1">
      <c r="A27" s="188" t="s">
        <v>173</v>
      </c>
      <c r="B27" s="189">
        <v>2639</v>
      </c>
      <c r="C27" s="189">
        <v>2443</v>
      </c>
      <c r="D27" s="189">
        <v>15892</v>
      </c>
      <c r="E27" s="189">
        <v>18840</v>
      </c>
      <c r="F27" s="190">
        <v>18.550213944122831</v>
      </c>
    </row>
    <row r="28" spans="1:7" ht="15.6" customHeight="1">
      <c r="A28" s="188" t="s">
        <v>177</v>
      </c>
      <c r="B28" s="189">
        <v>46386</v>
      </c>
      <c r="C28" s="189">
        <v>45977</v>
      </c>
      <c r="D28" s="189">
        <v>508709</v>
      </c>
      <c r="E28" s="189">
        <v>453028</v>
      </c>
      <c r="F28" s="190">
        <v>-10.945550403079171</v>
      </c>
    </row>
    <row r="29" spans="1:7" ht="15.6" customHeight="1">
      <c r="A29" s="188" t="s">
        <v>178</v>
      </c>
      <c r="B29" s="189">
        <v>4448</v>
      </c>
      <c r="C29" s="189">
        <v>4155</v>
      </c>
      <c r="D29" s="189">
        <v>32579</v>
      </c>
      <c r="E29" s="189">
        <v>30953</v>
      </c>
      <c r="F29" s="190">
        <v>-4.990945087326196</v>
      </c>
    </row>
    <row r="30" spans="1:7" ht="15.6" customHeight="1">
      <c r="A30" s="188" t="s">
        <v>179</v>
      </c>
      <c r="B30" s="189">
        <v>2373</v>
      </c>
      <c r="C30" s="189">
        <v>2629</v>
      </c>
      <c r="D30" s="189">
        <v>18984</v>
      </c>
      <c r="E30" s="189">
        <v>22108</v>
      </c>
      <c r="F30" s="190">
        <v>16.45596291613991</v>
      </c>
    </row>
    <row r="31" spans="1:7" ht="15.6" customHeight="1">
      <c r="A31" s="188" t="s">
        <v>180</v>
      </c>
      <c r="B31" s="189">
        <v>10289</v>
      </c>
      <c r="C31" s="189">
        <v>8669</v>
      </c>
      <c r="D31" s="189">
        <v>65563</v>
      </c>
      <c r="E31" s="189">
        <v>60316</v>
      </c>
      <c r="F31" s="190">
        <v>-8.0029894910238966</v>
      </c>
    </row>
    <row r="32" spans="1:7" ht="15.6" customHeight="1">
      <c r="A32" s="188" t="s">
        <v>181</v>
      </c>
      <c r="B32" s="189">
        <v>46789</v>
      </c>
      <c r="C32" s="189">
        <v>54016</v>
      </c>
      <c r="D32" s="189">
        <v>351638</v>
      </c>
      <c r="E32" s="189">
        <v>348780</v>
      </c>
      <c r="F32" s="190">
        <v>-0.81276767584846255</v>
      </c>
    </row>
    <row r="33" spans="1:6" ht="15.6" customHeight="1">
      <c r="A33" s="188" t="s">
        <v>182</v>
      </c>
      <c r="B33" s="189">
        <v>8815</v>
      </c>
      <c r="C33" s="189">
        <v>10055</v>
      </c>
      <c r="D33" s="189">
        <v>74761</v>
      </c>
      <c r="E33" s="189">
        <v>75216</v>
      </c>
      <c r="F33" s="190">
        <v>0.6086060914113034</v>
      </c>
    </row>
    <row r="34" spans="1:6" ht="15.6" customHeight="1">
      <c r="A34" s="188" t="s">
        <v>183</v>
      </c>
      <c r="B34" s="189">
        <v>976</v>
      </c>
      <c r="C34" s="189">
        <v>945</v>
      </c>
      <c r="D34" s="189">
        <v>5915</v>
      </c>
      <c r="E34" s="189">
        <v>4313</v>
      </c>
      <c r="F34" s="190">
        <v>-27.083685545224</v>
      </c>
    </row>
    <row r="35" spans="1:6" ht="15.6" customHeight="1">
      <c r="A35" s="156" t="s">
        <v>153</v>
      </c>
      <c r="B35" s="76">
        <f>SUM(B7:B34)</f>
        <v>1009420</v>
      </c>
      <c r="C35" s="77">
        <f>SUM(C7:C34)</f>
        <v>954556</v>
      </c>
      <c r="D35" s="178">
        <f>SUM(D7:D34)</f>
        <v>6925722</v>
      </c>
      <c r="E35" s="178">
        <f>SUM(E7:E34)</f>
        <v>6511205</v>
      </c>
      <c r="F35" s="140">
        <f>E35*100/D35-100</f>
        <v>-5.9851810396085767</v>
      </c>
    </row>
    <row r="36" spans="1:6" ht="15.6" customHeight="1">
      <c r="A36" s="73" t="s">
        <v>160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53" priority="2">
      <formula>MOD(ROW(),2)=0</formula>
    </cfRule>
  </conditionalFormatting>
  <conditionalFormatting sqref="F7:F35">
    <cfRule type="expression" dxfId="5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E434A-49DB-4E05-A0C5-D735F4BAC101}">
  <sheetPr codeName="Hoja1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62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2428</v>
      </c>
      <c r="C7" s="189">
        <v>4074</v>
      </c>
      <c r="D7" s="189">
        <v>14648</v>
      </c>
      <c r="E7" s="189">
        <v>21381</v>
      </c>
      <c r="F7" s="190">
        <v>45.965319497542339</v>
      </c>
      <c r="G7" s="37"/>
    </row>
    <row r="8" spans="1:14" ht="15.6" customHeight="1">
      <c r="A8" s="188" t="s">
        <v>11</v>
      </c>
      <c r="B8" s="189">
        <v>126</v>
      </c>
      <c r="C8" s="189">
        <v>216</v>
      </c>
      <c r="D8" s="189">
        <v>660</v>
      </c>
      <c r="E8" s="189">
        <v>943</v>
      </c>
      <c r="F8" s="190">
        <v>42.878787878787882</v>
      </c>
      <c r="G8" s="6"/>
    </row>
    <row r="9" spans="1:14" ht="15.6" customHeight="1">
      <c r="A9" s="188" t="s">
        <v>8</v>
      </c>
      <c r="B9" s="189">
        <v>6500</v>
      </c>
      <c r="C9" s="189">
        <v>5774</v>
      </c>
      <c r="D9" s="189">
        <v>23367</v>
      </c>
      <c r="E9" s="189">
        <v>19407</v>
      </c>
      <c r="F9" s="190">
        <v>-16.946976505328021</v>
      </c>
      <c r="G9" s="6"/>
    </row>
    <row r="10" spans="1:14" ht="15.6" customHeight="1">
      <c r="A10" s="188" t="s">
        <v>10</v>
      </c>
      <c r="B10" s="189">
        <v>888</v>
      </c>
      <c r="C10" s="189">
        <v>1214</v>
      </c>
      <c r="D10" s="189">
        <v>7733</v>
      </c>
      <c r="E10" s="189">
        <v>8209</v>
      </c>
      <c r="F10" s="190">
        <v>6.155437734385103</v>
      </c>
    </row>
    <row r="11" spans="1:14" ht="15.6" customHeight="1">
      <c r="A11" s="188" t="s">
        <v>9</v>
      </c>
      <c r="B11" s="189">
        <v>282159</v>
      </c>
      <c r="C11" s="189">
        <v>248373</v>
      </c>
      <c r="D11" s="189">
        <v>1992629</v>
      </c>
      <c r="E11" s="189">
        <v>1638374</v>
      </c>
      <c r="F11" s="190">
        <v>-17.778271820795538</v>
      </c>
    </row>
    <row r="12" spans="1:14" ht="15.6" customHeight="1">
      <c r="A12" s="188" t="s">
        <v>6</v>
      </c>
      <c r="B12" s="189">
        <v>1498</v>
      </c>
      <c r="C12" s="189">
        <v>3021</v>
      </c>
      <c r="D12" s="189">
        <v>16801</v>
      </c>
      <c r="E12" s="189">
        <v>17584</v>
      </c>
      <c r="F12" s="190">
        <v>4.6604368787572099</v>
      </c>
    </row>
    <row r="13" spans="1:14" ht="15.6" customHeight="1">
      <c r="A13" s="188" t="s">
        <v>175</v>
      </c>
      <c r="B13" s="189">
        <v>40</v>
      </c>
      <c r="C13" s="189">
        <v>31</v>
      </c>
      <c r="D13" s="189">
        <v>558</v>
      </c>
      <c r="E13" s="189">
        <v>153</v>
      </c>
      <c r="F13" s="190">
        <v>-72.58064516129032</v>
      </c>
    </row>
    <row r="14" spans="1:14" ht="15.6" customHeight="1">
      <c r="A14" s="188" t="s">
        <v>148</v>
      </c>
      <c r="B14" s="189">
        <v>155201</v>
      </c>
      <c r="C14" s="189">
        <v>131536</v>
      </c>
      <c r="D14" s="189">
        <v>876445</v>
      </c>
      <c r="E14" s="189">
        <v>812653</v>
      </c>
      <c r="F14" s="190">
        <v>-7.2784943721511297</v>
      </c>
    </row>
    <row r="15" spans="1:14" ht="15.6" customHeight="1">
      <c r="A15" s="188" t="s">
        <v>145</v>
      </c>
      <c r="B15" s="189">
        <v>7383</v>
      </c>
      <c r="C15" s="189">
        <v>1730</v>
      </c>
      <c r="D15" s="189">
        <v>45093</v>
      </c>
      <c r="E15" s="189">
        <v>12067</v>
      </c>
      <c r="F15" s="190">
        <v>-73.239748963253717</v>
      </c>
    </row>
    <row r="16" spans="1:14" ht="15.6" customHeight="1">
      <c r="A16" s="188" t="s">
        <v>144</v>
      </c>
      <c r="B16" s="189">
        <v>753</v>
      </c>
      <c r="C16" s="189">
        <v>3776</v>
      </c>
      <c r="D16" s="189">
        <v>5015</v>
      </c>
      <c r="E16" s="189">
        <v>23457</v>
      </c>
      <c r="F16" s="190">
        <v>367.73678963110672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40468</v>
      </c>
      <c r="C18" s="189">
        <v>48949</v>
      </c>
      <c r="D18" s="189">
        <v>286639</v>
      </c>
      <c r="E18" s="189">
        <v>404440</v>
      </c>
      <c r="F18" s="190">
        <v>41.097338464061067</v>
      </c>
    </row>
    <row r="19" spans="1:7" ht="15.6" customHeight="1">
      <c r="A19" s="188" t="s">
        <v>143</v>
      </c>
      <c r="B19" s="189">
        <v>763</v>
      </c>
      <c r="C19" s="189">
        <v>1467</v>
      </c>
      <c r="D19" s="189">
        <v>4520</v>
      </c>
      <c r="E19" s="189">
        <v>5036</v>
      </c>
      <c r="F19" s="190">
        <v>11.41592920353982</v>
      </c>
    </row>
    <row r="20" spans="1:7" ht="15.6" customHeight="1">
      <c r="A20" s="188" t="s">
        <v>142</v>
      </c>
      <c r="B20" s="189">
        <v>7875</v>
      </c>
      <c r="C20" s="189">
        <v>0</v>
      </c>
      <c r="D20" s="189">
        <v>20508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13275</v>
      </c>
      <c r="C21" s="189">
        <v>4898</v>
      </c>
      <c r="D21" s="189">
        <v>77019</v>
      </c>
      <c r="E21" s="189">
        <v>45555</v>
      </c>
      <c r="F21" s="190">
        <v>-40.852257235227668</v>
      </c>
    </row>
    <row r="22" spans="1:7" ht="15.6" customHeight="1">
      <c r="A22" s="188" t="s">
        <v>146</v>
      </c>
      <c r="B22" s="189">
        <v>211392</v>
      </c>
      <c r="C22" s="189">
        <v>222464</v>
      </c>
      <c r="D22" s="189">
        <v>1581113</v>
      </c>
      <c r="E22" s="189">
        <v>1595545</v>
      </c>
      <c r="F22" s="190">
        <v>0.91277473526560016</v>
      </c>
    </row>
    <row r="23" spans="1:7" ht="15.6" customHeight="1">
      <c r="A23" s="188" t="s">
        <v>165</v>
      </c>
      <c r="B23" s="189">
        <v>3582</v>
      </c>
      <c r="C23" s="189">
        <v>1552</v>
      </c>
      <c r="D23" s="189">
        <v>20832</v>
      </c>
      <c r="E23" s="189">
        <v>16820</v>
      </c>
      <c r="F23" s="190">
        <v>-19.25883256528418</v>
      </c>
    </row>
    <row r="24" spans="1:7" ht="15.6" customHeight="1">
      <c r="A24" s="188" t="s">
        <v>141</v>
      </c>
      <c r="B24" s="189">
        <v>2103</v>
      </c>
      <c r="C24" s="189">
        <v>641</v>
      </c>
      <c r="D24" s="189">
        <v>9048</v>
      </c>
      <c r="E24" s="189">
        <v>9664</v>
      </c>
      <c r="F24" s="190">
        <v>6.8081343943412937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2137</v>
      </c>
      <c r="C26" s="189">
        <v>2382</v>
      </c>
      <c r="D26" s="189">
        <v>9206</v>
      </c>
      <c r="E26" s="189">
        <v>9936</v>
      </c>
      <c r="F26" s="190">
        <v>7.9296111231805346</v>
      </c>
    </row>
    <row r="27" spans="1:7" ht="15.6" customHeight="1">
      <c r="A27" s="188" t="s">
        <v>173</v>
      </c>
      <c r="B27" s="189">
        <v>1220</v>
      </c>
      <c r="C27" s="189">
        <v>1181</v>
      </c>
      <c r="D27" s="189">
        <v>6294</v>
      </c>
      <c r="E27" s="189">
        <v>6139</v>
      </c>
      <c r="F27" s="190">
        <v>-2.4626628535112758</v>
      </c>
    </row>
    <row r="28" spans="1:7" ht="15.6" customHeight="1">
      <c r="A28" s="188" t="s">
        <v>177</v>
      </c>
      <c r="B28" s="189">
        <v>41089</v>
      </c>
      <c r="C28" s="189">
        <v>42193</v>
      </c>
      <c r="D28" s="189">
        <v>423893</v>
      </c>
      <c r="E28" s="189">
        <v>379555</v>
      </c>
      <c r="F28" s="190">
        <v>-10.45971506960483</v>
      </c>
    </row>
    <row r="29" spans="1:7" ht="15.6" customHeight="1">
      <c r="A29" s="188" t="s">
        <v>178</v>
      </c>
      <c r="B29" s="189">
        <v>2336</v>
      </c>
      <c r="C29" s="189">
        <v>2544</v>
      </c>
      <c r="D29" s="189">
        <v>20023</v>
      </c>
      <c r="E29" s="189">
        <v>18710</v>
      </c>
      <c r="F29" s="190">
        <v>-6.5574589222394186</v>
      </c>
    </row>
    <row r="30" spans="1:7" ht="15.6" customHeight="1">
      <c r="A30" s="188" t="s">
        <v>179</v>
      </c>
      <c r="B30" s="189">
        <v>1112</v>
      </c>
      <c r="C30" s="189">
        <v>1527</v>
      </c>
      <c r="D30" s="189">
        <v>8996</v>
      </c>
      <c r="E30" s="189">
        <v>9741</v>
      </c>
      <c r="F30" s="190">
        <v>8.2814584259671022</v>
      </c>
    </row>
    <row r="31" spans="1:7" ht="15.6" customHeight="1">
      <c r="A31" s="188" t="s">
        <v>180</v>
      </c>
      <c r="B31" s="189">
        <v>1439</v>
      </c>
      <c r="C31" s="189">
        <v>2514</v>
      </c>
      <c r="D31" s="189">
        <v>19476</v>
      </c>
      <c r="E31" s="189">
        <v>21000</v>
      </c>
      <c r="F31" s="190">
        <v>7.825015403573631</v>
      </c>
    </row>
    <row r="32" spans="1:7" ht="15.6" customHeight="1">
      <c r="A32" s="188" t="s">
        <v>181</v>
      </c>
      <c r="B32" s="189">
        <v>38999</v>
      </c>
      <c r="C32" s="189">
        <v>45645</v>
      </c>
      <c r="D32" s="189">
        <v>311565</v>
      </c>
      <c r="E32" s="189">
        <v>283682</v>
      </c>
      <c r="F32" s="190">
        <v>-8.9493364145523344</v>
      </c>
    </row>
    <row r="33" spans="1:6" ht="15.6" customHeight="1">
      <c r="A33" s="188" t="s">
        <v>182</v>
      </c>
      <c r="B33" s="189">
        <v>3423</v>
      </c>
      <c r="C33" s="189">
        <v>4275</v>
      </c>
      <c r="D33" s="189">
        <v>39940</v>
      </c>
      <c r="E33" s="189">
        <v>41855</v>
      </c>
      <c r="F33" s="190">
        <v>4.7946920380570788</v>
      </c>
    </row>
    <row r="34" spans="1:6" ht="15.6" customHeight="1">
      <c r="A34" s="188" t="s">
        <v>183</v>
      </c>
      <c r="B34" s="189">
        <v>244</v>
      </c>
      <c r="C34" s="189">
        <v>290</v>
      </c>
      <c r="D34" s="189">
        <v>1769</v>
      </c>
      <c r="E34" s="189">
        <v>1342</v>
      </c>
      <c r="F34" s="190">
        <v>-24.137931034482762</v>
      </c>
    </row>
    <row r="35" spans="1:6" ht="15.6" customHeight="1">
      <c r="A35" s="156" t="s">
        <v>153</v>
      </c>
      <c r="B35" s="76">
        <f>SUM(B7:B34)</f>
        <v>828433</v>
      </c>
      <c r="C35" s="77">
        <f>SUM(C7:C34)</f>
        <v>782267</v>
      </c>
      <c r="D35" s="76">
        <f>SUM(D7:D34)</f>
        <v>5823790</v>
      </c>
      <c r="E35" s="78">
        <f>SUM(E7:E34)</f>
        <v>5403248</v>
      </c>
      <c r="F35" s="140">
        <f>E35*100/D35-100</f>
        <v>-7.221105156607635</v>
      </c>
    </row>
    <row r="36" spans="1:6" ht="15.6" customHeight="1">
      <c r="A36" s="73" t="s">
        <v>82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51" priority="2">
      <formula>MOD(ROW(),2)=0</formula>
    </cfRule>
  </conditionalFormatting>
  <conditionalFormatting sqref="F7:F35">
    <cfRule type="expression" dxfId="5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63111-F62D-4358-829A-958FD8EC45FD}">
  <sheetPr codeName="Hoja1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0</v>
      </c>
      <c r="D8" s="189">
        <v>0</v>
      </c>
      <c r="E8" s="189">
        <v>0</v>
      </c>
      <c r="F8" s="190" t="s">
        <v>151</v>
      </c>
      <c r="G8" s="6"/>
    </row>
    <row r="9" spans="1:14" ht="15.6" customHeight="1">
      <c r="A9" s="188" t="s">
        <v>8</v>
      </c>
      <c r="B9" s="189">
        <v>0</v>
      </c>
      <c r="C9" s="189">
        <v>0</v>
      </c>
      <c r="D9" s="189">
        <v>0</v>
      </c>
      <c r="E9" s="189">
        <v>0</v>
      </c>
      <c r="F9" s="190" t="s">
        <v>151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14700</v>
      </c>
      <c r="F10" s="190" t="s">
        <v>151</v>
      </c>
    </row>
    <row r="11" spans="1:14" ht="15.6" customHeight="1">
      <c r="A11" s="188" t="s">
        <v>9</v>
      </c>
      <c r="B11" s="189">
        <v>288417</v>
      </c>
      <c r="C11" s="189">
        <v>269488</v>
      </c>
      <c r="D11" s="189">
        <v>2134826</v>
      </c>
      <c r="E11" s="189">
        <v>1847276</v>
      </c>
      <c r="F11" s="190">
        <v>-13.46948182193772</v>
      </c>
    </row>
    <row r="12" spans="1:14" ht="15.6" customHeight="1">
      <c r="A12" s="188" t="s">
        <v>6</v>
      </c>
      <c r="B12" s="189">
        <v>0</v>
      </c>
      <c r="C12" s="189">
        <v>0</v>
      </c>
      <c r="D12" s="189">
        <v>0</v>
      </c>
      <c r="E12" s="189">
        <v>0</v>
      </c>
      <c r="F12" s="190" t="s">
        <v>151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0</v>
      </c>
      <c r="E13" s="189">
        <v>30</v>
      </c>
      <c r="F13" s="190" t="s">
        <v>151</v>
      </c>
    </row>
    <row r="14" spans="1:14" ht="15.6" customHeight="1">
      <c r="A14" s="188" t="s">
        <v>148</v>
      </c>
      <c r="B14" s="189">
        <v>0</v>
      </c>
      <c r="C14" s="189">
        <v>0</v>
      </c>
      <c r="D14" s="189">
        <v>0</v>
      </c>
      <c r="E14" s="189">
        <v>0</v>
      </c>
      <c r="F14" s="190" t="s">
        <v>151</v>
      </c>
    </row>
    <row r="15" spans="1:14" ht="15.6" customHeight="1">
      <c r="A15" s="188" t="s">
        <v>145</v>
      </c>
      <c r="B15" s="189">
        <v>1600</v>
      </c>
      <c r="C15" s="189">
        <v>0</v>
      </c>
      <c r="D15" s="189">
        <v>1600</v>
      </c>
      <c r="E15" s="189">
        <v>0</v>
      </c>
      <c r="F15" s="190">
        <v>-100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25</v>
      </c>
      <c r="C19" s="189">
        <v>0</v>
      </c>
      <c r="D19" s="189">
        <v>25</v>
      </c>
      <c r="E19" s="189">
        <v>5151</v>
      </c>
      <c r="F19" s="190">
        <v>20504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10037</v>
      </c>
      <c r="C21" s="189">
        <v>72296</v>
      </c>
      <c r="D21" s="189">
        <v>36249</v>
      </c>
      <c r="E21" s="189">
        <v>170843</v>
      </c>
      <c r="F21" s="190">
        <v>371.30403597340609</v>
      </c>
    </row>
    <row r="22" spans="1:7" ht="15.6" customHeight="1">
      <c r="A22" s="188" t="s">
        <v>146</v>
      </c>
      <c r="B22" s="189">
        <v>0</v>
      </c>
      <c r="C22" s="189">
        <v>0</v>
      </c>
      <c r="D22" s="189">
        <v>28</v>
      </c>
      <c r="E22" s="189">
        <v>12</v>
      </c>
      <c r="F22" s="190">
        <v>-57.142857142857153</v>
      </c>
    </row>
    <row r="23" spans="1:7" ht="15.6" customHeight="1">
      <c r="A23" s="188" t="s">
        <v>165</v>
      </c>
      <c r="B23" s="189">
        <v>0</v>
      </c>
      <c r="C23" s="189">
        <v>0</v>
      </c>
      <c r="D23" s="189">
        <v>0</v>
      </c>
      <c r="E23" s="189">
        <v>0</v>
      </c>
      <c r="F23" s="190" t="s">
        <v>151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155</v>
      </c>
      <c r="C28" s="189">
        <v>137</v>
      </c>
      <c r="D28" s="189">
        <v>1028</v>
      </c>
      <c r="E28" s="189">
        <v>1175</v>
      </c>
      <c r="F28" s="190">
        <v>14.29961089494164</v>
      </c>
    </row>
    <row r="29" spans="1:7" ht="15.6" customHeight="1">
      <c r="A29" s="188" t="s">
        <v>178</v>
      </c>
      <c r="B29" s="189">
        <v>0</v>
      </c>
      <c r="C29" s="189">
        <v>0</v>
      </c>
      <c r="D29" s="189">
        <v>0</v>
      </c>
      <c r="E29" s="189">
        <v>0</v>
      </c>
      <c r="F29" s="190" t="s">
        <v>151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1050</v>
      </c>
      <c r="D31" s="189">
        <v>53128</v>
      </c>
      <c r="E31" s="189">
        <v>90569</v>
      </c>
      <c r="F31" s="190">
        <v>70.473196807709684</v>
      </c>
    </row>
    <row r="32" spans="1:7" ht="15.6" customHeight="1">
      <c r="A32" s="188" t="s">
        <v>181</v>
      </c>
      <c r="B32" s="189">
        <v>0</v>
      </c>
      <c r="C32" s="189">
        <v>0</v>
      </c>
      <c r="D32" s="189">
        <v>0</v>
      </c>
      <c r="E32" s="189">
        <v>0</v>
      </c>
      <c r="F32" s="190" t="s">
        <v>151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84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300234</v>
      </c>
      <c r="C35" s="77">
        <f>SUM(C7:C34)</f>
        <v>342971</v>
      </c>
      <c r="D35" s="178">
        <f>SUM(D7:D34)</f>
        <v>2226884</v>
      </c>
      <c r="E35" s="178">
        <f>SUM(E7:E34)</f>
        <v>2129840</v>
      </c>
      <c r="F35" s="140">
        <f>E35*100/D35-100</f>
        <v>-4.3578381271768052</v>
      </c>
    </row>
    <row r="36" spans="1:6" ht="15.6" customHeight="1">
      <c r="A36" s="73" t="s">
        <v>52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9" priority="2">
      <formula>MOD(ROW(),2)=0</formula>
    </cfRule>
  </conditionalFormatting>
  <conditionalFormatting sqref="F7:F35">
    <cfRule type="expression" dxfId="4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4BF0A-F2FB-4769-81B8-272A14939BC7}">
  <sheetPr codeName="Hoja1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33843</v>
      </c>
      <c r="C7" s="189">
        <v>0</v>
      </c>
      <c r="D7" s="189">
        <v>353935</v>
      </c>
      <c r="E7" s="189">
        <v>181959</v>
      </c>
      <c r="F7" s="190">
        <v>-48.589712800372951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136</v>
      </c>
      <c r="C9" s="189">
        <v>0</v>
      </c>
      <c r="D9" s="189">
        <v>1674</v>
      </c>
      <c r="E9" s="189">
        <v>197</v>
      </c>
      <c r="F9" s="190">
        <v>-88.231780167264034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10210</v>
      </c>
      <c r="F10" s="190" t="s">
        <v>151</v>
      </c>
    </row>
    <row r="11" spans="1:14" ht="15.6" customHeight="1">
      <c r="A11" s="188" t="s">
        <v>9</v>
      </c>
      <c r="B11" s="189">
        <v>5361614</v>
      </c>
      <c r="C11" s="189">
        <v>5309454</v>
      </c>
      <c r="D11" s="189">
        <v>37911964</v>
      </c>
      <c r="E11" s="189">
        <v>36089986</v>
      </c>
      <c r="F11" s="190">
        <v>-4.805812750824515</v>
      </c>
    </row>
    <row r="12" spans="1:14" ht="15.6" customHeight="1">
      <c r="A12" s="188" t="s">
        <v>6</v>
      </c>
      <c r="B12" s="189">
        <v>102774</v>
      </c>
      <c r="C12" s="189">
        <v>139419</v>
      </c>
      <c r="D12" s="189">
        <v>552132</v>
      </c>
      <c r="E12" s="189">
        <v>685626</v>
      </c>
      <c r="F12" s="190">
        <v>24.17791397709243</v>
      </c>
    </row>
    <row r="13" spans="1:14" ht="15.6" customHeight="1">
      <c r="A13" s="188" t="s">
        <v>175</v>
      </c>
      <c r="B13" s="189">
        <v>1154</v>
      </c>
      <c r="C13" s="189">
        <v>1620</v>
      </c>
      <c r="D13" s="189">
        <v>7659</v>
      </c>
      <c r="E13" s="189">
        <v>8457</v>
      </c>
      <c r="F13" s="190">
        <v>10.419114766940851</v>
      </c>
    </row>
    <row r="14" spans="1:14" ht="15.6" customHeight="1">
      <c r="A14" s="188" t="s">
        <v>148</v>
      </c>
      <c r="B14" s="189">
        <v>2156827</v>
      </c>
      <c r="C14" s="189">
        <v>2215250</v>
      </c>
      <c r="D14" s="189">
        <v>16240300</v>
      </c>
      <c r="E14" s="189">
        <v>14381711</v>
      </c>
      <c r="F14" s="190">
        <v>-11.44430213727578</v>
      </c>
    </row>
    <row r="15" spans="1:14" ht="15.6" customHeight="1">
      <c r="A15" s="188" t="s">
        <v>145</v>
      </c>
      <c r="B15" s="189">
        <v>10527</v>
      </c>
      <c r="C15" s="189">
        <v>13749</v>
      </c>
      <c r="D15" s="189">
        <v>87344</v>
      </c>
      <c r="E15" s="189">
        <v>39631</v>
      </c>
      <c r="F15" s="190">
        <v>-54.626534163766259</v>
      </c>
    </row>
    <row r="16" spans="1:14" ht="15.6" customHeight="1">
      <c r="A16" s="188" t="s">
        <v>144</v>
      </c>
      <c r="B16" s="189">
        <v>2968</v>
      </c>
      <c r="C16" s="189">
        <v>0</v>
      </c>
      <c r="D16" s="189">
        <v>88599</v>
      </c>
      <c r="E16" s="189">
        <v>14623</v>
      </c>
      <c r="F16" s="190">
        <v>-83.495299044007268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35223</v>
      </c>
      <c r="E17" s="189">
        <v>73120</v>
      </c>
      <c r="F17" s="190">
        <v>107.5916304687278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986</v>
      </c>
      <c r="E18" s="189">
        <v>0</v>
      </c>
      <c r="F18" s="190">
        <v>-100</v>
      </c>
    </row>
    <row r="19" spans="1:7" ht="15.6" customHeight="1">
      <c r="A19" s="188" t="s">
        <v>143</v>
      </c>
      <c r="B19" s="189">
        <v>4769</v>
      </c>
      <c r="C19" s="189">
        <v>12482</v>
      </c>
      <c r="D19" s="189">
        <v>341805</v>
      </c>
      <c r="E19" s="189">
        <v>207608</v>
      </c>
      <c r="F19" s="190">
        <v>-39.261274703412766</v>
      </c>
    </row>
    <row r="20" spans="1:7" ht="15.6" customHeight="1">
      <c r="A20" s="188" t="s">
        <v>142</v>
      </c>
      <c r="B20" s="189">
        <v>74899</v>
      </c>
      <c r="C20" s="189">
        <v>34281</v>
      </c>
      <c r="D20" s="189">
        <v>863161</v>
      </c>
      <c r="E20" s="189">
        <v>347626</v>
      </c>
      <c r="F20" s="190">
        <v>-59.726400984289143</v>
      </c>
    </row>
    <row r="21" spans="1:7" ht="15.6" customHeight="1">
      <c r="A21" s="188" t="s">
        <v>149</v>
      </c>
      <c r="B21" s="189">
        <v>228946</v>
      </c>
      <c r="C21" s="189">
        <v>280044</v>
      </c>
      <c r="D21" s="189">
        <v>1481181</v>
      </c>
      <c r="E21" s="189">
        <v>1508291</v>
      </c>
      <c r="F21" s="190">
        <v>1.8302962298328109</v>
      </c>
    </row>
    <row r="22" spans="1:7" ht="15.6" customHeight="1">
      <c r="A22" s="188" t="s">
        <v>146</v>
      </c>
      <c r="B22" s="189">
        <v>1296373</v>
      </c>
      <c r="C22" s="189">
        <v>1875183</v>
      </c>
      <c r="D22" s="189">
        <v>8503907</v>
      </c>
      <c r="E22" s="189">
        <v>10505415</v>
      </c>
      <c r="F22" s="190">
        <v>23.536334534232321</v>
      </c>
    </row>
    <row r="23" spans="1:7" ht="15.6" customHeight="1">
      <c r="A23" s="188" t="s">
        <v>165</v>
      </c>
      <c r="B23" s="189">
        <v>168776</v>
      </c>
      <c r="C23" s="189">
        <v>283949</v>
      </c>
      <c r="D23" s="189">
        <v>1221552</v>
      </c>
      <c r="E23" s="189">
        <v>2056701</v>
      </c>
      <c r="F23" s="190">
        <v>68.367863177335067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6032</v>
      </c>
      <c r="E24" s="189">
        <v>607</v>
      </c>
      <c r="F24" s="190">
        <v>-89.937002652519894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27285</v>
      </c>
      <c r="E26" s="189">
        <v>25211</v>
      </c>
      <c r="F26" s="190">
        <v>-7.6012461059190031</v>
      </c>
    </row>
    <row r="27" spans="1:7" ht="15.6" customHeight="1">
      <c r="A27" s="188" t="s">
        <v>173</v>
      </c>
      <c r="B27" s="189">
        <v>6439</v>
      </c>
      <c r="C27" s="189">
        <v>1883</v>
      </c>
      <c r="D27" s="189">
        <v>25402</v>
      </c>
      <c r="E27" s="189">
        <v>17787</v>
      </c>
      <c r="F27" s="190">
        <v>-29.977954491772291</v>
      </c>
    </row>
    <row r="28" spans="1:7" ht="15.6" customHeight="1">
      <c r="A28" s="188" t="s">
        <v>177</v>
      </c>
      <c r="B28" s="189">
        <v>73655</v>
      </c>
      <c r="C28" s="189">
        <v>63482</v>
      </c>
      <c r="D28" s="189">
        <v>548177</v>
      </c>
      <c r="E28" s="189">
        <v>737212</v>
      </c>
      <c r="F28" s="190">
        <v>34.484299779085937</v>
      </c>
    </row>
    <row r="29" spans="1:7" ht="15.6" customHeight="1">
      <c r="A29" s="188" t="s">
        <v>178</v>
      </c>
      <c r="B29" s="189">
        <v>32537</v>
      </c>
      <c r="C29" s="189">
        <v>23593</v>
      </c>
      <c r="D29" s="189">
        <v>202839</v>
      </c>
      <c r="E29" s="189">
        <v>189042</v>
      </c>
      <c r="F29" s="190">
        <v>-6.8019463712599588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83698</v>
      </c>
      <c r="C31" s="189">
        <v>102315</v>
      </c>
      <c r="D31" s="189">
        <v>583255</v>
      </c>
      <c r="E31" s="189">
        <v>1190258</v>
      </c>
      <c r="F31" s="190">
        <v>104.0716324763611</v>
      </c>
    </row>
    <row r="32" spans="1:7" ht="15.6" customHeight="1">
      <c r="A32" s="188" t="s">
        <v>181</v>
      </c>
      <c r="B32" s="189">
        <v>2831892</v>
      </c>
      <c r="C32" s="189">
        <v>2718015</v>
      </c>
      <c r="D32" s="189">
        <v>20397207</v>
      </c>
      <c r="E32" s="189">
        <v>19037406</v>
      </c>
      <c r="F32" s="190">
        <v>-6.6666039129769104</v>
      </c>
    </row>
    <row r="33" spans="1:6" ht="15.6" customHeight="1">
      <c r="A33" s="188" t="s">
        <v>182</v>
      </c>
      <c r="B33" s="189">
        <v>51216</v>
      </c>
      <c r="C33" s="189">
        <v>30031</v>
      </c>
      <c r="D33" s="189">
        <v>312757</v>
      </c>
      <c r="E33" s="189">
        <v>264458</v>
      </c>
      <c r="F33" s="190">
        <v>-15.44297969350006</v>
      </c>
    </row>
    <row r="34" spans="1:6" ht="15.6" customHeight="1">
      <c r="A34" s="188" t="s">
        <v>183</v>
      </c>
      <c r="B34" s="189">
        <v>42</v>
      </c>
      <c r="C34" s="189">
        <v>5112</v>
      </c>
      <c r="D34" s="189">
        <v>1792</v>
      </c>
      <c r="E34" s="189">
        <v>19931</v>
      </c>
      <c r="F34" s="190">
        <v>1012.220982142857</v>
      </c>
    </row>
    <row r="35" spans="1:6" ht="15.6" customHeight="1">
      <c r="A35" s="156" t="s">
        <v>153</v>
      </c>
      <c r="B35" s="76">
        <f>SUM(B7:B34)</f>
        <v>12542843</v>
      </c>
      <c r="C35" s="77">
        <f>SUM(C7:C34)</f>
        <v>13117335</v>
      </c>
      <c r="D35" s="178">
        <f>SUM(D7:D34)</f>
        <v>89805189</v>
      </c>
      <c r="E35" s="178">
        <f>SUM(E7:E34)</f>
        <v>87601012</v>
      </c>
      <c r="F35" s="177">
        <f>E35*100/D35-100</f>
        <v>-2.4543982642250199</v>
      </c>
    </row>
    <row r="36" spans="1:6" ht="15.6" customHeight="1">
      <c r="A36" s="73" t="s">
        <v>65</v>
      </c>
      <c r="B36" s="72"/>
      <c r="D36" s="13"/>
    </row>
  </sheetData>
  <mergeCells count="3">
    <mergeCell ref="B5:C5"/>
    <mergeCell ref="D5:F5"/>
    <mergeCell ref="A5:A6"/>
  </mergeCells>
  <conditionalFormatting sqref="A7:F34">
    <cfRule type="expression" dxfId="47" priority="2">
      <formula>MOD(ROW(),2)=0</formula>
    </cfRule>
  </conditionalFormatting>
  <conditionalFormatting sqref="F7:F35">
    <cfRule type="expression" dxfId="4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F2C21-09F1-4A90-8474-F53F855DFD99}">
  <sheetPr codeName="Hoja1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0</v>
      </c>
      <c r="C8" s="189">
        <v>156</v>
      </c>
      <c r="D8" s="189">
        <v>9021</v>
      </c>
      <c r="E8" s="189">
        <v>7939</v>
      </c>
      <c r="F8" s="190">
        <v>-11.994235672320141</v>
      </c>
      <c r="G8" s="6"/>
    </row>
    <row r="9" spans="1:14" ht="15.6" customHeight="1">
      <c r="A9" s="188" t="s">
        <v>8</v>
      </c>
      <c r="B9" s="189">
        <v>7</v>
      </c>
      <c r="C9" s="189">
        <v>0</v>
      </c>
      <c r="D9" s="189">
        <v>7</v>
      </c>
      <c r="E9" s="189">
        <v>197</v>
      </c>
      <c r="F9" s="190">
        <v>2714.2857142857142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4207790</v>
      </c>
      <c r="C11" s="189">
        <v>3972918</v>
      </c>
      <c r="D11" s="189">
        <v>29925543</v>
      </c>
      <c r="E11" s="189">
        <v>27644074</v>
      </c>
      <c r="F11" s="190">
        <v>-7.6238182211096452</v>
      </c>
    </row>
    <row r="12" spans="1:14" ht="15.6" customHeight="1">
      <c r="A12" s="188" t="s">
        <v>6</v>
      </c>
      <c r="B12" s="189">
        <v>19977</v>
      </c>
      <c r="C12" s="189">
        <v>24108</v>
      </c>
      <c r="D12" s="189">
        <v>131282</v>
      </c>
      <c r="E12" s="189">
        <v>134677</v>
      </c>
      <c r="F12" s="190">
        <v>2.5860361664203708</v>
      </c>
    </row>
    <row r="13" spans="1:14" ht="15.6" customHeight="1">
      <c r="A13" s="188" t="s">
        <v>175</v>
      </c>
      <c r="B13" s="189">
        <v>0</v>
      </c>
      <c r="C13" s="189">
        <v>4</v>
      </c>
      <c r="D13" s="189">
        <v>6</v>
      </c>
      <c r="E13" s="189">
        <v>46</v>
      </c>
      <c r="F13" s="190">
        <v>666.66666666666663</v>
      </c>
    </row>
    <row r="14" spans="1:14" ht="15.6" customHeight="1">
      <c r="A14" s="188" t="s">
        <v>148</v>
      </c>
      <c r="B14" s="189">
        <v>1578653</v>
      </c>
      <c r="C14" s="189">
        <v>1469387</v>
      </c>
      <c r="D14" s="189">
        <v>12335188</v>
      </c>
      <c r="E14" s="189">
        <v>9293682</v>
      </c>
      <c r="F14" s="190">
        <v>-24.65715155699289</v>
      </c>
    </row>
    <row r="15" spans="1:14" ht="15.6" customHeight="1">
      <c r="A15" s="188" t="s">
        <v>145</v>
      </c>
      <c r="B15" s="189">
        <v>10527</v>
      </c>
      <c r="C15" s="189">
        <v>3741</v>
      </c>
      <c r="D15" s="189">
        <v>58532</v>
      </c>
      <c r="E15" s="189">
        <v>22345</v>
      </c>
      <c r="F15" s="190">
        <v>-61.824301236930218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3494</v>
      </c>
      <c r="F16" s="190" t="s">
        <v>151</v>
      </c>
      <c r="G16" s="1"/>
    </row>
    <row r="17" spans="1:7" ht="15.6" customHeight="1">
      <c r="A17" s="188" t="s">
        <v>150</v>
      </c>
      <c r="B17" s="189">
        <v>19718</v>
      </c>
      <c r="C17" s="189">
        <v>7299</v>
      </c>
      <c r="D17" s="189">
        <v>31223</v>
      </c>
      <c r="E17" s="189">
        <v>73120</v>
      </c>
      <c r="F17" s="190">
        <v>134.1863369951638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304</v>
      </c>
      <c r="C19" s="189">
        <v>797</v>
      </c>
      <c r="D19" s="189">
        <v>1521</v>
      </c>
      <c r="E19" s="189">
        <v>107487</v>
      </c>
      <c r="F19" s="190">
        <v>6966.8639053254437</v>
      </c>
    </row>
    <row r="20" spans="1:7" ht="15.6" customHeight="1">
      <c r="A20" s="188" t="s">
        <v>142</v>
      </c>
      <c r="B20" s="189">
        <v>401</v>
      </c>
      <c r="C20" s="189">
        <v>29</v>
      </c>
      <c r="D20" s="189">
        <v>537</v>
      </c>
      <c r="E20" s="189">
        <v>439</v>
      </c>
      <c r="F20" s="190">
        <v>-18.249534450651769</v>
      </c>
    </row>
    <row r="21" spans="1:7" ht="15.6" customHeight="1">
      <c r="A21" s="188" t="s">
        <v>149</v>
      </c>
      <c r="B21" s="189">
        <v>12556</v>
      </c>
      <c r="C21" s="189">
        <v>47215</v>
      </c>
      <c r="D21" s="189">
        <v>116655</v>
      </c>
      <c r="E21" s="189">
        <v>226263</v>
      </c>
      <c r="F21" s="190">
        <v>93.959110196733945</v>
      </c>
    </row>
    <row r="22" spans="1:7" ht="15.6" customHeight="1">
      <c r="A22" s="188" t="s">
        <v>146</v>
      </c>
      <c r="B22" s="189">
        <v>802128</v>
      </c>
      <c r="C22" s="189">
        <v>1152513</v>
      </c>
      <c r="D22" s="189">
        <v>6154185</v>
      </c>
      <c r="E22" s="189">
        <v>6898358</v>
      </c>
      <c r="F22" s="190">
        <v>12.092145426242469</v>
      </c>
    </row>
    <row r="23" spans="1:7" ht="15.6" customHeight="1">
      <c r="A23" s="188" t="s">
        <v>165</v>
      </c>
      <c r="B23" s="189">
        <v>167332</v>
      </c>
      <c r="C23" s="189">
        <v>283949</v>
      </c>
      <c r="D23" s="189">
        <v>1177294</v>
      </c>
      <c r="E23" s="189">
        <v>2043774</v>
      </c>
      <c r="F23" s="190">
        <v>73.599287858427886</v>
      </c>
    </row>
    <row r="24" spans="1:7" ht="15.6" customHeight="1">
      <c r="A24" s="188" t="s">
        <v>141</v>
      </c>
      <c r="B24" s="189">
        <v>40</v>
      </c>
      <c r="C24" s="189">
        <v>18</v>
      </c>
      <c r="D24" s="189">
        <v>232</v>
      </c>
      <c r="E24" s="189">
        <v>607</v>
      </c>
      <c r="F24" s="190">
        <v>161.6379310344827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72827</v>
      </c>
      <c r="C28" s="189">
        <v>54252</v>
      </c>
      <c r="D28" s="189">
        <v>531882</v>
      </c>
      <c r="E28" s="189">
        <v>708727</v>
      </c>
      <c r="F28" s="190">
        <v>33.248916112972438</v>
      </c>
    </row>
    <row r="29" spans="1:7" ht="15.6" customHeight="1">
      <c r="A29" s="188" t="s">
        <v>178</v>
      </c>
      <c r="B29" s="189">
        <v>31531</v>
      </c>
      <c r="C29" s="189">
        <v>22735</v>
      </c>
      <c r="D29" s="189">
        <v>181476</v>
      </c>
      <c r="E29" s="189">
        <v>182106</v>
      </c>
      <c r="F29" s="190">
        <v>0.34715334259075797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802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2794786</v>
      </c>
      <c r="C32" s="189">
        <v>2685050</v>
      </c>
      <c r="D32" s="189">
        <v>20095373</v>
      </c>
      <c r="E32" s="189">
        <v>18731820</v>
      </c>
      <c r="F32" s="190">
        <v>-6.7854077652601879</v>
      </c>
    </row>
    <row r="33" spans="1:6" ht="15.6" customHeight="1">
      <c r="A33" s="188" t="s">
        <v>182</v>
      </c>
      <c r="B33" s="189">
        <v>39793</v>
      </c>
      <c r="C33" s="189">
        <v>23407</v>
      </c>
      <c r="D33" s="189">
        <v>216996</v>
      </c>
      <c r="E33" s="189">
        <v>191551</v>
      </c>
      <c r="F33" s="190">
        <v>-11.726022599494931</v>
      </c>
    </row>
    <row r="34" spans="1:6" ht="15.6" customHeight="1">
      <c r="A34" s="188" t="s">
        <v>183</v>
      </c>
      <c r="B34" s="189">
        <v>42</v>
      </c>
      <c r="C34" s="189">
        <v>0</v>
      </c>
      <c r="D34" s="189">
        <v>1792</v>
      </c>
      <c r="E34" s="189">
        <v>28</v>
      </c>
      <c r="F34" s="190">
        <v>-98.4375</v>
      </c>
    </row>
    <row r="35" spans="1:6" ht="15.6" customHeight="1">
      <c r="A35" s="156" t="s">
        <v>153</v>
      </c>
      <c r="B35" s="76">
        <f>SUM(B7:B34)</f>
        <v>9758412</v>
      </c>
      <c r="C35" s="77">
        <f>SUM(C7:C34)</f>
        <v>9747578</v>
      </c>
      <c r="D35" s="76">
        <f>SUM(D7:D34)</f>
        <v>70969547</v>
      </c>
      <c r="E35" s="78">
        <f>SUM(E7:E34)</f>
        <v>66270734</v>
      </c>
      <c r="F35" s="140">
        <f>E35*100/D35-100</f>
        <v>-6.6208862795756573</v>
      </c>
    </row>
    <row r="36" spans="1:6" ht="15.6" customHeight="1">
      <c r="A36" s="73" t="s">
        <v>65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5" priority="2">
      <formula>MOD(ROW(),2)=0</formula>
    </cfRule>
  </conditionalFormatting>
  <conditionalFormatting sqref="F7:F35">
    <cfRule type="expression" dxfId="4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9B6E4-9BAB-4A04-A899-35A42E78121E}">
  <sheetPr codeName="Hoja1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67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3467</v>
      </c>
      <c r="C8" s="189">
        <v>4625</v>
      </c>
      <c r="D8" s="189">
        <v>18846</v>
      </c>
      <c r="E8" s="189">
        <v>48385</v>
      </c>
      <c r="F8" s="190">
        <v>156.73883052106549</v>
      </c>
      <c r="G8" s="6"/>
    </row>
    <row r="9" spans="1:14" ht="15.6" customHeight="1">
      <c r="A9" s="188" t="s">
        <v>8</v>
      </c>
      <c r="B9" s="189">
        <v>74633</v>
      </c>
      <c r="C9" s="189">
        <v>82632</v>
      </c>
      <c r="D9" s="189">
        <v>501014</v>
      </c>
      <c r="E9" s="189">
        <v>626843</v>
      </c>
      <c r="F9" s="190">
        <v>25.114867049623371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825752</v>
      </c>
      <c r="C11" s="189">
        <v>953616</v>
      </c>
      <c r="D11" s="189">
        <v>7240574</v>
      </c>
      <c r="E11" s="189">
        <v>7784951</v>
      </c>
      <c r="F11" s="190">
        <v>7.5184232631280281</v>
      </c>
    </row>
    <row r="12" spans="1:14" ht="15.6" customHeight="1">
      <c r="A12" s="188" t="s">
        <v>6</v>
      </c>
      <c r="B12" s="189">
        <v>73322</v>
      </c>
      <c r="C12" s="189">
        <v>67821</v>
      </c>
      <c r="D12" s="189">
        <v>490016</v>
      </c>
      <c r="E12" s="189">
        <v>525748</v>
      </c>
      <c r="F12" s="190">
        <v>7.2920067916149653</v>
      </c>
    </row>
    <row r="13" spans="1:14" ht="15.6" customHeight="1">
      <c r="A13" s="188" t="s">
        <v>175</v>
      </c>
      <c r="B13" s="189">
        <v>1472270</v>
      </c>
      <c r="C13" s="189">
        <v>1545929</v>
      </c>
      <c r="D13" s="189">
        <v>8903257</v>
      </c>
      <c r="E13" s="189">
        <v>9322110</v>
      </c>
      <c r="F13" s="190">
        <v>4.7044918505665976</v>
      </c>
    </row>
    <row r="14" spans="1:14" ht="15.6" customHeight="1">
      <c r="A14" s="188" t="s">
        <v>148</v>
      </c>
      <c r="B14" s="189">
        <v>1106831</v>
      </c>
      <c r="C14" s="189">
        <v>1159956</v>
      </c>
      <c r="D14" s="189">
        <v>7131516</v>
      </c>
      <c r="E14" s="189">
        <v>7155682</v>
      </c>
      <c r="F14" s="190">
        <v>0.33886203157925371</v>
      </c>
    </row>
    <row r="15" spans="1:14" ht="15.6" customHeight="1">
      <c r="A15" s="188" t="s">
        <v>145</v>
      </c>
      <c r="B15" s="189">
        <v>127801</v>
      </c>
      <c r="C15" s="189">
        <v>103377</v>
      </c>
      <c r="D15" s="189">
        <v>693240</v>
      </c>
      <c r="E15" s="189">
        <v>753266</v>
      </c>
      <c r="F15" s="190">
        <v>8.6587617563902768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2462</v>
      </c>
      <c r="E16" s="189">
        <v>366</v>
      </c>
      <c r="F16" s="190">
        <v>-85.1340373679935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17634</v>
      </c>
      <c r="E17" s="189">
        <v>0</v>
      </c>
      <c r="F17" s="190">
        <v>-100</v>
      </c>
      <c r="G17" s="2"/>
    </row>
    <row r="18" spans="1:7" ht="15.6" customHeight="1">
      <c r="A18" s="188" t="s">
        <v>147</v>
      </c>
      <c r="B18" s="189">
        <v>53088</v>
      </c>
      <c r="C18" s="189">
        <v>55889</v>
      </c>
      <c r="D18" s="189">
        <v>335843</v>
      </c>
      <c r="E18" s="189">
        <v>341861</v>
      </c>
      <c r="F18" s="190">
        <v>1.7919087192527461</v>
      </c>
    </row>
    <row r="19" spans="1:7" ht="15.6" customHeight="1">
      <c r="A19" s="188" t="s">
        <v>143</v>
      </c>
      <c r="B19" s="189">
        <v>3221</v>
      </c>
      <c r="C19" s="189">
        <v>658</v>
      </c>
      <c r="D19" s="189">
        <v>13592</v>
      </c>
      <c r="E19" s="189">
        <v>10650</v>
      </c>
      <c r="F19" s="190">
        <v>-21.64508534432019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27</v>
      </c>
      <c r="E20" s="189">
        <v>0</v>
      </c>
      <c r="F20" s="190">
        <v>-100</v>
      </c>
    </row>
    <row r="21" spans="1:7" ht="15.6" customHeight="1">
      <c r="A21" s="188" t="s">
        <v>149</v>
      </c>
      <c r="B21" s="189">
        <v>39571</v>
      </c>
      <c r="C21" s="189">
        <v>40926</v>
      </c>
      <c r="D21" s="189">
        <v>358100</v>
      </c>
      <c r="E21" s="189">
        <v>374435</v>
      </c>
      <c r="F21" s="190">
        <v>4.5615749790561324</v>
      </c>
    </row>
    <row r="22" spans="1:7" ht="15.6" customHeight="1">
      <c r="A22" s="188" t="s">
        <v>146</v>
      </c>
      <c r="B22" s="189">
        <v>444559</v>
      </c>
      <c r="C22" s="189">
        <v>533247</v>
      </c>
      <c r="D22" s="189">
        <v>2918036</v>
      </c>
      <c r="E22" s="189">
        <v>3318417</v>
      </c>
      <c r="F22" s="190">
        <v>13.720906801698129</v>
      </c>
    </row>
    <row r="23" spans="1:7" ht="15.6" customHeight="1">
      <c r="A23" s="188" t="s">
        <v>165</v>
      </c>
      <c r="B23" s="189">
        <v>34973</v>
      </c>
      <c r="C23" s="189">
        <v>38296</v>
      </c>
      <c r="D23" s="189">
        <v>304674</v>
      </c>
      <c r="E23" s="189">
        <v>256630</v>
      </c>
      <c r="F23" s="190">
        <v>-15.768985866860969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39148</v>
      </c>
      <c r="C25" s="189">
        <v>41115</v>
      </c>
      <c r="D25" s="189">
        <v>258756</v>
      </c>
      <c r="E25" s="189">
        <v>269899</v>
      </c>
      <c r="F25" s="190">
        <v>4.3063735720137828</v>
      </c>
    </row>
    <row r="26" spans="1:7" ht="15.6" customHeight="1">
      <c r="A26" s="188" t="s">
        <v>152</v>
      </c>
      <c r="B26" s="189">
        <v>31164</v>
      </c>
      <c r="C26" s="189">
        <v>24406</v>
      </c>
      <c r="D26" s="189">
        <v>297964</v>
      </c>
      <c r="E26" s="189">
        <v>368470</v>
      </c>
      <c r="F26" s="190">
        <v>23.66259011155709</v>
      </c>
    </row>
    <row r="27" spans="1:7" ht="15.6" customHeight="1">
      <c r="A27" s="188" t="s">
        <v>173</v>
      </c>
      <c r="B27" s="189">
        <v>55548</v>
      </c>
      <c r="C27" s="189">
        <v>47744</v>
      </c>
      <c r="D27" s="189">
        <v>363515</v>
      </c>
      <c r="E27" s="189">
        <v>323179</v>
      </c>
      <c r="F27" s="190">
        <v>-11.096103324484551</v>
      </c>
    </row>
    <row r="28" spans="1:7" ht="15.6" customHeight="1">
      <c r="A28" s="188" t="s">
        <v>177</v>
      </c>
      <c r="B28" s="189">
        <v>398674</v>
      </c>
      <c r="C28" s="189">
        <v>413131</v>
      </c>
      <c r="D28" s="189">
        <v>2682685</v>
      </c>
      <c r="E28" s="189">
        <v>2743947</v>
      </c>
      <c r="F28" s="190">
        <v>2.2836076542717478</v>
      </c>
    </row>
    <row r="29" spans="1:7" ht="15.6" customHeight="1">
      <c r="A29" s="188" t="s">
        <v>178</v>
      </c>
      <c r="B29" s="189">
        <v>183288</v>
      </c>
      <c r="C29" s="189">
        <v>184621</v>
      </c>
      <c r="D29" s="189">
        <v>1399655</v>
      </c>
      <c r="E29" s="189">
        <v>1268771</v>
      </c>
      <c r="F29" s="190">
        <v>-9.3511615362357219</v>
      </c>
    </row>
    <row r="30" spans="1:7" ht="15.6" customHeight="1">
      <c r="A30" s="188" t="s">
        <v>179</v>
      </c>
      <c r="B30" s="189">
        <v>12522</v>
      </c>
      <c r="C30" s="189">
        <v>14633</v>
      </c>
      <c r="D30" s="189">
        <v>98330</v>
      </c>
      <c r="E30" s="189">
        <v>94987</v>
      </c>
      <c r="F30" s="190">
        <v>-3.3997762636021491</v>
      </c>
    </row>
    <row r="31" spans="1:7" ht="15.6" customHeight="1">
      <c r="A31" s="188" t="s">
        <v>180</v>
      </c>
      <c r="B31" s="189">
        <v>20690</v>
      </c>
      <c r="C31" s="189">
        <v>19441</v>
      </c>
      <c r="D31" s="189">
        <v>195567</v>
      </c>
      <c r="E31" s="189">
        <v>208053</v>
      </c>
      <c r="F31" s="190">
        <v>6.3845127245394204</v>
      </c>
    </row>
    <row r="32" spans="1:7" ht="15.6" customHeight="1">
      <c r="A32" s="188" t="s">
        <v>181</v>
      </c>
      <c r="B32" s="189">
        <v>1276976</v>
      </c>
      <c r="C32" s="189">
        <v>1285138</v>
      </c>
      <c r="D32" s="189">
        <v>8456005</v>
      </c>
      <c r="E32" s="189">
        <v>8356308</v>
      </c>
      <c r="F32" s="190">
        <v>-1.1790082905580159</v>
      </c>
    </row>
    <row r="33" spans="1:6" ht="15.6" customHeight="1">
      <c r="A33" s="188" t="s">
        <v>182</v>
      </c>
      <c r="B33" s="189">
        <v>143812</v>
      </c>
      <c r="C33" s="189">
        <v>114786</v>
      </c>
      <c r="D33" s="189">
        <v>994453</v>
      </c>
      <c r="E33" s="189">
        <v>829122</v>
      </c>
      <c r="F33" s="190">
        <v>-16.625320653665881</v>
      </c>
    </row>
    <row r="34" spans="1:6" ht="15.6" customHeight="1">
      <c r="A34" s="188" t="s">
        <v>183</v>
      </c>
      <c r="B34" s="189">
        <v>0</v>
      </c>
      <c r="C34" s="189">
        <v>29753</v>
      </c>
      <c r="D34" s="189">
        <v>0</v>
      </c>
      <c r="E34" s="189">
        <v>57722</v>
      </c>
      <c r="F34" s="190" t="s">
        <v>151</v>
      </c>
    </row>
    <row r="35" spans="1:6" ht="15.6" customHeight="1">
      <c r="A35" s="156" t="s">
        <v>153</v>
      </c>
      <c r="B35" s="76">
        <f>SUM(B7:B34)</f>
        <v>6421310</v>
      </c>
      <c r="C35" s="77">
        <f>SUM(C7:C34)</f>
        <v>6761740</v>
      </c>
      <c r="D35" s="76">
        <f>SUM(D7:D34)</f>
        <v>43675761</v>
      </c>
      <c r="E35" s="78">
        <f>SUM(E7:E34)</f>
        <v>45039802</v>
      </c>
      <c r="F35" s="140">
        <f>E35*100/D35-100</f>
        <v>3.1231075744736359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43" priority="2">
      <formula>MOD(ROW(),2)=0</formula>
    </cfRule>
  </conditionalFormatting>
  <conditionalFormatting sqref="F7:F35">
    <cfRule type="expression" dxfId="4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C2D9F-512E-4442-8936-6232691B0464}">
  <sheetPr codeName="Hoja1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70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</v>
      </c>
      <c r="C8" s="189">
        <v>143</v>
      </c>
      <c r="D8" s="189">
        <v>353</v>
      </c>
      <c r="E8" s="189">
        <v>1238</v>
      </c>
      <c r="F8" s="190">
        <v>250.70821529745041</v>
      </c>
      <c r="G8" s="6"/>
    </row>
    <row r="9" spans="1:14" ht="15.6" customHeight="1">
      <c r="A9" s="188" t="s">
        <v>8</v>
      </c>
      <c r="B9" s="189">
        <v>4366</v>
      </c>
      <c r="C9" s="189">
        <v>4579</v>
      </c>
      <c r="D9" s="189">
        <v>26776</v>
      </c>
      <c r="E9" s="189">
        <v>32977</v>
      </c>
      <c r="F9" s="190">
        <v>23.158798924409918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37648</v>
      </c>
      <c r="C11" s="189">
        <v>41554</v>
      </c>
      <c r="D11" s="189">
        <v>305685</v>
      </c>
      <c r="E11" s="189">
        <v>326784</v>
      </c>
      <c r="F11" s="190">
        <v>6.9022032484420208</v>
      </c>
    </row>
    <row r="12" spans="1:14" ht="15.6" customHeight="1">
      <c r="A12" s="188" t="s">
        <v>6</v>
      </c>
      <c r="B12" s="189">
        <v>2547</v>
      </c>
      <c r="C12" s="189">
        <v>2511</v>
      </c>
      <c r="D12" s="189">
        <v>16194</v>
      </c>
      <c r="E12" s="189">
        <v>19207</v>
      </c>
      <c r="F12" s="190">
        <v>18.605656415956531</v>
      </c>
    </row>
    <row r="13" spans="1:14" ht="15.6" customHeight="1">
      <c r="A13" s="188" t="s">
        <v>175</v>
      </c>
      <c r="B13" s="189">
        <v>69036</v>
      </c>
      <c r="C13" s="189">
        <v>72490</v>
      </c>
      <c r="D13" s="189">
        <v>416012</v>
      </c>
      <c r="E13" s="189">
        <v>434143</v>
      </c>
      <c r="F13" s="190">
        <v>4.3582877416997547</v>
      </c>
    </row>
    <row r="14" spans="1:14" ht="15.6" customHeight="1">
      <c r="A14" s="188" t="s">
        <v>148</v>
      </c>
      <c r="B14" s="189">
        <v>41752</v>
      </c>
      <c r="C14" s="189">
        <v>42938</v>
      </c>
      <c r="D14" s="189">
        <v>259193</v>
      </c>
      <c r="E14" s="189">
        <v>260150</v>
      </c>
      <c r="F14" s="190">
        <v>0.36922293426134439</v>
      </c>
    </row>
    <row r="15" spans="1:14" ht="15.6" customHeight="1">
      <c r="A15" s="188" t="s">
        <v>145</v>
      </c>
      <c r="B15" s="189">
        <v>4928</v>
      </c>
      <c r="C15" s="189">
        <v>3816</v>
      </c>
      <c r="D15" s="189">
        <v>25789</v>
      </c>
      <c r="E15" s="189">
        <v>27979</v>
      </c>
      <c r="F15" s="190">
        <v>8.4919927100701784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3064</v>
      </c>
      <c r="C18" s="189">
        <v>3072</v>
      </c>
      <c r="D18" s="189">
        <v>19658</v>
      </c>
      <c r="E18" s="189">
        <v>18976</v>
      </c>
      <c r="F18" s="190">
        <v>-3.4693254654593488</v>
      </c>
    </row>
    <row r="19" spans="1:7" ht="15.6" customHeight="1">
      <c r="A19" s="188" t="s">
        <v>143</v>
      </c>
      <c r="B19" s="189">
        <v>2</v>
      </c>
      <c r="C19" s="189">
        <v>1</v>
      </c>
      <c r="D19" s="189">
        <v>34</v>
      </c>
      <c r="E19" s="189">
        <v>15</v>
      </c>
      <c r="F19" s="190">
        <v>-55.882352941176471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2219</v>
      </c>
      <c r="C21" s="189">
        <v>2379</v>
      </c>
      <c r="D21" s="189">
        <v>18613</v>
      </c>
      <c r="E21" s="189">
        <v>20469</v>
      </c>
      <c r="F21" s="190">
        <v>9.9715252780314785</v>
      </c>
    </row>
    <row r="22" spans="1:7" ht="15.6" customHeight="1">
      <c r="A22" s="188" t="s">
        <v>146</v>
      </c>
      <c r="B22" s="189">
        <v>28580</v>
      </c>
      <c r="C22" s="189">
        <v>32329</v>
      </c>
      <c r="D22" s="189">
        <v>195056</v>
      </c>
      <c r="E22" s="189">
        <v>203700</v>
      </c>
      <c r="F22" s="190">
        <v>4.4315478631777552</v>
      </c>
    </row>
    <row r="23" spans="1:7" ht="15.6" customHeight="1">
      <c r="A23" s="188" t="s">
        <v>165</v>
      </c>
      <c r="B23" s="189">
        <v>1837</v>
      </c>
      <c r="C23" s="189">
        <v>1874</v>
      </c>
      <c r="D23" s="189">
        <v>14892</v>
      </c>
      <c r="E23" s="189">
        <v>12668</v>
      </c>
      <c r="F23" s="190">
        <v>-14.93419285522428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2514</v>
      </c>
      <c r="C25" s="189">
        <v>2513</v>
      </c>
      <c r="D25" s="189">
        <v>17188</v>
      </c>
      <c r="E25" s="189">
        <v>17017</v>
      </c>
      <c r="F25" s="190">
        <v>-0.99488014894112098</v>
      </c>
    </row>
    <row r="26" spans="1:7" ht="15.6" customHeight="1">
      <c r="A26" s="188" t="s">
        <v>152</v>
      </c>
      <c r="B26" s="189">
        <v>1346</v>
      </c>
      <c r="C26" s="189">
        <v>1130</v>
      </c>
      <c r="D26" s="189">
        <v>12395</v>
      </c>
      <c r="E26" s="189">
        <v>15685</v>
      </c>
      <c r="F26" s="190">
        <v>26.542960871319082</v>
      </c>
    </row>
    <row r="27" spans="1:7" ht="15.6" customHeight="1">
      <c r="A27" s="188" t="s">
        <v>173</v>
      </c>
      <c r="B27" s="189">
        <v>360</v>
      </c>
      <c r="C27" s="189">
        <v>262</v>
      </c>
      <c r="D27" s="189">
        <v>2003</v>
      </c>
      <c r="E27" s="189">
        <v>1834</v>
      </c>
      <c r="F27" s="190">
        <v>-8.4373439840239683</v>
      </c>
    </row>
    <row r="28" spans="1:7" ht="15.6" customHeight="1">
      <c r="A28" s="188" t="s">
        <v>177</v>
      </c>
      <c r="B28" s="189">
        <v>27287</v>
      </c>
      <c r="C28" s="189">
        <v>27327</v>
      </c>
      <c r="D28" s="189">
        <v>178822</v>
      </c>
      <c r="E28" s="189">
        <v>176477</v>
      </c>
      <c r="F28" s="190">
        <v>-1.3113598997886129</v>
      </c>
    </row>
    <row r="29" spans="1:7" ht="15.6" customHeight="1">
      <c r="A29" s="188" t="s">
        <v>178</v>
      </c>
      <c r="B29" s="189">
        <v>3945</v>
      </c>
      <c r="C29" s="189">
        <v>4171</v>
      </c>
      <c r="D29" s="189">
        <v>33472</v>
      </c>
      <c r="E29" s="189">
        <v>27920</v>
      </c>
      <c r="F29" s="190">
        <v>-16.586998087954111</v>
      </c>
    </row>
    <row r="30" spans="1:7" ht="15.6" customHeight="1">
      <c r="A30" s="188" t="s">
        <v>179</v>
      </c>
      <c r="B30" s="189">
        <v>757</v>
      </c>
      <c r="C30" s="189">
        <v>771</v>
      </c>
      <c r="D30" s="189">
        <v>5330</v>
      </c>
      <c r="E30" s="189">
        <v>4988</v>
      </c>
      <c r="F30" s="190">
        <v>-6.4165103189493493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47176</v>
      </c>
      <c r="C32" s="189">
        <v>49522</v>
      </c>
      <c r="D32" s="189">
        <v>307426</v>
      </c>
      <c r="E32" s="189">
        <v>318251</v>
      </c>
      <c r="F32" s="190">
        <v>3.5211725748635421</v>
      </c>
    </row>
    <row r="33" spans="1:6" ht="15.6" customHeight="1">
      <c r="A33" s="188" t="s">
        <v>182</v>
      </c>
      <c r="B33" s="189">
        <v>2359</v>
      </c>
      <c r="C33" s="189">
        <v>1521</v>
      </c>
      <c r="D33" s="189">
        <v>15242</v>
      </c>
      <c r="E33" s="189">
        <v>10491</v>
      </c>
      <c r="F33" s="190">
        <v>-31.170450072169</v>
      </c>
    </row>
    <row r="34" spans="1:6" ht="15.6" customHeight="1">
      <c r="A34" s="188" t="s">
        <v>183</v>
      </c>
      <c r="B34" s="189">
        <v>0</v>
      </c>
      <c r="C34" s="189">
        <v>882</v>
      </c>
      <c r="D34" s="189">
        <v>0</v>
      </c>
      <c r="E34" s="189">
        <v>1610</v>
      </c>
      <c r="F34" s="190" t="s">
        <v>151</v>
      </c>
    </row>
    <row r="35" spans="1:6" ht="15.6" customHeight="1">
      <c r="A35" s="156" t="s">
        <v>153</v>
      </c>
      <c r="B35" s="76">
        <f>SUM(B7:B34)</f>
        <v>281729</v>
      </c>
      <c r="C35" s="77">
        <f>SUM(C7:C34)</f>
        <v>295785</v>
      </c>
      <c r="D35" s="178">
        <f>SUM(D7:D34)</f>
        <v>1870133</v>
      </c>
      <c r="E35" s="178">
        <f>SUM(E7:E34)</f>
        <v>1932579</v>
      </c>
      <c r="F35" s="140">
        <f>E35*100/D35-100</f>
        <v>3.3391208004992166</v>
      </c>
    </row>
    <row r="36" spans="1:6" ht="15.6" customHeight="1">
      <c r="A36" s="73" t="s">
        <v>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41" priority="2">
      <formula>MOD(ROW(),2)=0</formula>
    </cfRule>
  </conditionalFormatting>
  <conditionalFormatting sqref="F7:F35">
    <cfRule type="expression" dxfId="4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6703F-6E96-451C-A0B1-4CE0E773EC45}">
  <sheetPr codeName="Hoja2">
    <pageSetUpPr fitToPage="1"/>
  </sheetPr>
  <dimension ref="B1:M34"/>
  <sheetViews>
    <sheetView workbookViewId="0"/>
  </sheetViews>
  <sheetFormatPr baseColWidth="10" defaultColWidth="8.88671875" defaultRowHeight="14.4"/>
  <cols>
    <col min="1" max="1" width="11" customWidth="1"/>
    <col min="2" max="2" width="12.44140625" customWidth="1"/>
    <col min="3" max="3" width="12.88671875" customWidth="1"/>
    <col min="4" max="4" width="11.44140625" customWidth="1"/>
    <col min="12" max="12" width="3.33203125" customWidth="1"/>
  </cols>
  <sheetData>
    <row r="1" spans="2:13" ht="21">
      <c r="E1" s="5"/>
      <c r="H1" s="191"/>
      <c r="I1" s="191"/>
      <c r="J1" s="191"/>
      <c r="K1" s="191"/>
      <c r="L1" s="191"/>
      <c r="M1" s="191"/>
    </row>
    <row r="2" spans="2:13" ht="18">
      <c r="H2" s="192"/>
      <c r="I2" s="192"/>
      <c r="J2" s="192"/>
      <c r="K2" s="192"/>
      <c r="L2" s="192"/>
      <c r="M2" s="192"/>
    </row>
    <row r="5" spans="2:13" ht="15.6">
      <c r="F5" s="11"/>
    </row>
    <row r="7" spans="2:13" ht="15.6">
      <c r="B7" s="9"/>
      <c r="C7" s="9"/>
    </row>
    <row r="8" spans="2:13" ht="15.6">
      <c r="B8" s="9"/>
      <c r="C8" s="9"/>
    </row>
    <row r="9" spans="2:13" ht="15.6">
      <c r="B9" s="9"/>
      <c r="C9" s="9"/>
    </row>
    <row r="10" spans="2:13" ht="15.6">
      <c r="B10" s="10"/>
      <c r="C10" s="10"/>
    </row>
    <row r="11" spans="2:13" ht="15.6">
      <c r="B11" s="9"/>
      <c r="C11" s="9"/>
    </row>
    <row r="12" spans="2:13" ht="15.6">
      <c r="B12" s="9"/>
      <c r="C12" s="9"/>
    </row>
    <row r="13" spans="2:13" ht="15.6">
      <c r="B13" s="9"/>
      <c r="C13" s="9"/>
    </row>
    <row r="14" spans="2:13" ht="15.6">
      <c r="B14" s="10"/>
      <c r="C14" s="10"/>
    </row>
    <row r="15" spans="2:13" ht="17.399999999999999" customHeight="1">
      <c r="B15" s="9"/>
      <c r="C15" s="9"/>
    </row>
    <row r="16" spans="2:13" ht="16.2" customHeight="1">
      <c r="B16" s="9"/>
      <c r="C16" s="12"/>
      <c r="G16" s="1"/>
    </row>
    <row r="17" spans="2:13" ht="17.399999999999999" customHeight="1">
      <c r="B17" s="10"/>
      <c r="C17" s="10"/>
      <c r="G17" s="2"/>
    </row>
    <row r="18" spans="2:13" ht="15.6">
      <c r="B18" s="9"/>
      <c r="C18" s="9"/>
    </row>
    <row r="19" spans="2:13" ht="15.6">
      <c r="B19" s="9"/>
      <c r="C19" s="9"/>
    </row>
    <row r="20" spans="2:13" ht="15.6">
      <c r="B20" s="10"/>
      <c r="C20" s="10"/>
    </row>
    <row r="21" spans="2:13" ht="15.6">
      <c r="B21" s="9"/>
      <c r="C21" s="9"/>
    </row>
    <row r="22" spans="2:13" ht="15.6">
      <c r="B22" s="10"/>
      <c r="C22" s="10"/>
    </row>
    <row r="23" spans="2:13" ht="15.6">
      <c r="B23" s="9"/>
      <c r="C23" s="9"/>
    </row>
    <row r="24" spans="2:13" ht="15.6">
      <c r="B24" s="10"/>
      <c r="C24" s="10"/>
    </row>
    <row r="25" spans="2:13" ht="15.6">
      <c r="B25" s="10"/>
      <c r="C25" s="10"/>
    </row>
    <row r="26" spans="2:13" ht="15.6">
      <c r="B26" s="10"/>
      <c r="C26" s="10"/>
    </row>
    <row r="27" spans="2:13" ht="15.6">
      <c r="B27" s="10"/>
      <c r="C27" s="10"/>
    </row>
    <row r="28" spans="2:13" ht="15.6">
      <c r="B28" s="9"/>
      <c r="C28" s="9"/>
    </row>
    <row r="29" spans="2:13" ht="15.6">
      <c r="B29" s="10"/>
      <c r="C29" s="10"/>
      <c r="M29" s="8"/>
    </row>
    <row r="30" spans="2:13" ht="15.6">
      <c r="B30" s="9"/>
      <c r="C30" s="9"/>
    </row>
    <row r="31" spans="2:13" ht="15.6">
      <c r="B31" s="9"/>
      <c r="C31" s="9"/>
    </row>
    <row r="32" spans="2:13" ht="15.6">
      <c r="B32" s="9"/>
      <c r="C32" s="9"/>
    </row>
    <row r="33" spans="2:3" ht="15.6">
      <c r="B33" s="10"/>
      <c r="C33" s="10"/>
    </row>
    <row r="34" spans="2:3" ht="15.6">
      <c r="B34" s="10"/>
      <c r="C34" s="10"/>
    </row>
  </sheetData>
  <mergeCells count="2">
    <mergeCell ref="H1:M1"/>
    <mergeCell ref="H2:M2"/>
  </mergeCells>
  <pageMargins left="0.70866141732283505" right="0.70866141732283505" top="0.74803149606299202" bottom="0.74803149606299202" header="0.31496062992126" footer="0.31496062992126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79FBD-922C-4B05-9474-B184276AF83D}">
  <sheetPr codeName="Hoja2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14129.25</v>
      </c>
      <c r="C8" s="189">
        <v>14636.5</v>
      </c>
      <c r="D8" s="189">
        <v>97712.25</v>
      </c>
      <c r="E8" s="189">
        <v>108160.25</v>
      </c>
      <c r="F8" s="190">
        <v>10.6926204237442</v>
      </c>
      <c r="G8" s="6"/>
    </row>
    <row r="9" spans="1:14" ht="15.6" customHeight="1">
      <c r="A9" s="188" t="s">
        <v>8</v>
      </c>
      <c r="B9" s="189">
        <v>1479</v>
      </c>
      <c r="C9" s="189">
        <v>1599</v>
      </c>
      <c r="D9" s="189">
        <v>9701</v>
      </c>
      <c r="E9" s="189">
        <v>12923</v>
      </c>
      <c r="F9" s="190">
        <v>33.213070817441491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401305</v>
      </c>
      <c r="C11" s="189">
        <v>428925</v>
      </c>
      <c r="D11" s="189">
        <v>2799915</v>
      </c>
      <c r="E11" s="189">
        <v>2729323</v>
      </c>
      <c r="F11" s="190">
        <v>-2.5212193941601839</v>
      </c>
    </row>
    <row r="12" spans="1:14" ht="15.6" customHeight="1">
      <c r="A12" s="188" t="s">
        <v>6</v>
      </c>
      <c r="B12" s="189">
        <v>18326.5</v>
      </c>
      <c r="C12" s="189">
        <v>17978</v>
      </c>
      <c r="D12" s="189">
        <v>127103</v>
      </c>
      <c r="E12" s="189">
        <v>123383.75</v>
      </c>
      <c r="F12" s="190">
        <v>-2.9261701140020331</v>
      </c>
    </row>
    <row r="13" spans="1:14" ht="15.6" customHeight="1">
      <c r="A13" s="188" t="s">
        <v>175</v>
      </c>
      <c r="B13" s="189">
        <v>8848</v>
      </c>
      <c r="C13" s="189">
        <v>8977</v>
      </c>
      <c r="D13" s="189">
        <v>51067</v>
      </c>
      <c r="E13" s="189">
        <v>50430</v>
      </c>
      <c r="F13" s="190">
        <v>-1.247380891769637</v>
      </c>
    </row>
    <row r="14" spans="1:14" ht="15.6" customHeight="1">
      <c r="A14" s="188" t="s">
        <v>148</v>
      </c>
      <c r="B14" s="189">
        <v>338519.5</v>
      </c>
      <c r="C14" s="189">
        <v>346788.75</v>
      </c>
      <c r="D14" s="189">
        <v>2330935</v>
      </c>
      <c r="E14" s="189">
        <v>2195034.5</v>
      </c>
      <c r="F14" s="190">
        <v>-5.8302998582114052</v>
      </c>
    </row>
    <row r="15" spans="1:14" ht="15.6" customHeight="1">
      <c r="A15" s="188" t="s">
        <v>145</v>
      </c>
      <c r="B15" s="189">
        <v>37929.5</v>
      </c>
      <c r="C15" s="189">
        <v>36762.25</v>
      </c>
      <c r="D15" s="189">
        <v>268912.25</v>
      </c>
      <c r="E15" s="189">
        <v>253910.25</v>
      </c>
      <c r="F15" s="190">
        <v>-5.578771513755882</v>
      </c>
    </row>
    <row r="16" spans="1:14" ht="15.6" customHeight="1">
      <c r="A16" s="188" t="s">
        <v>144</v>
      </c>
      <c r="B16" s="189">
        <v>4787.25</v>
      </c>
      <c r="C16" s="189">
        <v>2798</v>
      </c>
      <c r="D16" s="189">
        <v>30488.5</v>
      </c>
      <c r="E16" s="189">
        <v>23731</v>
      </c>
      <c r="F16" s="190">
        <v>-22.16409465864179</v>
      </c>
      <c r="G16" s="1"/>
    </row>
    <row r="17" spans="1:7" ht="15.6" customHeight="1">
      <c r="A17" s="188" t="s">
        <v>150</v>
      </c>
      <c r="B17" s="189">
        <v>7778.5</v>
      </c>
      <c r="C17" s="189">
        <v>7988</v>
      </c>
      <c r="D17" s="189">
        <v>47928.5</v>
      </c>
      <c r="E17" s="189">
        <v>61293.5</v>
      </c>
      <c r="F17" s="190">
        <v>27.8852874594448</v>
      </c>
      <c r="G17" s="2"/>
    </row>
    <row r="18" spans="1:7" ht="15.6" customHeight="1">
      <c r="A18" s="188" t="s">
        <v>147</v>
      </c>
      <c r="B18" s="189">
        <v>437</v>
      </c>
      <c r="C18" s="189">
        <v>477</v>
      </c>
      <c r="D18" s="189">
        <v>3195</v>
      </c>
      <c r="E18" s="189">
        <v>3240</v>
      </c>
      <c r="F18" s="190">
        <v>1.4084507042253589</v>
      </c>
    </row>
    <row r="19" spans="1:7" ht="15.6" customHeight="1">
      <c r="A19" s="188" t="s">
        <v>143</v>
      </c>
      <c r="B19" s="189">
        <v>1230</v>
      </c>
      <c r="C19" s="189">
        <v>1684</v>
      </c>
      <c r="D19" s="189">
        <v>8575.5</v>
      </c>
      <c r="E19" s="189">
        <v>18907.5</v>
      </c>
      <c r="F19" s="190">
        <v>120.4827706839251</v>
      </c>
    </row>
    <row r="20" spans="1:7" ht="15.6" customHeight="1">
      <c r="A20" s="188" t="s">
        <v>142</v>
      </c>
      <c r="B20" s="189">
        <v>5789</v>
      </c>
      <c r="C20" s="189">
        <v>5996</v>
      </c>
      <c r="D20" s="189">
        <v>46097</v>
      </c>
      <c r="E20" s="189">
        <v>41180</v>
      </c>
      <c r="F20" s="190">
        <v>-10.666637742152419</v>
      </c>
    </row>
    <row r="21" spans="1:7" ht="15.6" customHeight="1">
      <c r="A21" s="188" t="s">
        <v>149</v>
      </c>
      <c r="B21" s="189">
        <v>8024.25</v>
      </c>
      <c r="C21" s="189">
        <v>17033.25</v>
      </c>
      <c r="D21" s="189">
        <v>62665</v>
      </c>
      <c r="E21" s="189">
        <v>97627</v>
      </c>
      <c r="F21" s="190">
        <v>55.791909359291481</v>
      </c>
    </row>
    <row r="22" spans="1:7" ht="15.6" customHeight="1">
      <c r="A22" s="188" t="s">
        <v>146</v>
      </c>
      <c r="B22" s="189">
        <v>104645</v>
      </c>
      <c r="C22" s="189">
        <v>139128</v>
      </c>
      <c r="D22" s="189">
        <v>786401</v>
      </c>
      <c r="E22" s="189">
        <v>875065</v>
      </c>
      <c r="F22" s="190">
        <v>11.27465504240203</v>
      </c>
    </row>
    <row r="23" spans="1:7" ht="15.6" customHeight="1">
      <c r="A23" s="188" t="s">
        <v>165</v>
      </c>
      <c r="B23" s="189">
        <v>17131.5</v>
      </c>
      <c r="C23" s="189">
        <v>29667</v>
      </c>
      <c r="D23" s="189">
        <v>115568.75</v>
      </c>
      <c r="E23" s="189">
        <v>206532.75</v>
      </c>
      <c r="F23" s="190">
        <v>78.709858850251464</v>
      </c>
    </row>
    <row r="24" spans="1:7" ht="15.6" customHeight="1">
      <c r="A24" s="188" t="s">
        <v>141</v>
      </c>
      <c r="B24" s="189">
        <v>4431</v>
      </c>
      <c r="C24" s="189">
        <v>3467</v>
      </c>
      <c r="D24" s="189">
        <v>27092.25</v>
      </c>
      <c r="E24" s="189">
        <v>24450.25</v>
      </c>
      <c r="F24" s="190">
        <v>-9.7518663086306958</v>
      </c>
    </row>
    <row r="25" spans="1:7" ht="15.6" customHeight="1">
      <c r="A25" s="188" t="s">
        <v>140</v>
      </c>
      <c r="B25" s="189">
        <v>480</v>
      </c>
      <c r="C25" s="189">
        <v>419.5</v>
      </c>
      <c r="D25" s="189">
        <v>3337.75</v>
      </c>
      <c r="E25" s="189">
        <v>2760.75</v>
      </c>
      <c r="F25" s="190">
        <v>-17.287094599655461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41054</v>
      </c>
      <c r="C28" s="189">
        <v>43103</v>
      </c>
      <c r="D28" s="189">
        <v>303435</v>
      </c>
      <c r="E28" s="189">
        <v>325060</v>
      </c>
      <c r="F28" s="190">
        <v>7.1267322490813569</v>
      </c>
    </row>
    <row r="29" spans="1:7" ht="15.6" customHeight="1">
      <c r="A29" s="188" t="s">
        <v>178</v>
      </c>
      <c r="B29" s="189">
        <v>14268.25</v>
      </c>
      <c r="C29" s="189">
        <v>12182.25</v>
      </c>
      <c r="D29" s="189">
        <v>85853.25</v>
      </c>
      <c r="E29" s="189">
        <v>92350.75</v>
      </c>
      <c r="F29" s="190">
        <v>7.5681468086531396</v>
      </c>
    </row>
    <row r="30" spans="1:7" ht="15.6" customHeight="1">
      <c r="A30" s="188" t="s">
        <v>179</v>
      </c>
      <c r="B30" s="189">
        <v>11903.5</v>
      </c>
      <c r="C30" s="189">
        <v>13077.5</v>
      </c>
      <c r="D30" s="189">
        <v>86177.75</v>
      </c>
      <c r="E30" s="189">
        <v>86451.75</v>
      </c>
      <c r="F30" s="190">
        <v>0.31794749804909372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8251</v>
      </c>
      <c r="E31" s="189">
        <v>8962</v>
      </c>
      <c r="F31" s="190">
        <v>8.6171373166888827</v>
      </c>
    </row>
    <row r="32" spans="1:7" ht="15.6" customHeight="1">
      <c r="A32" s="188" t="s">
        <v>181</v>
      </c>
      <c r="B32" s="189">
        <v>461160</v>
      </c>
      <c r="C32" s="189">
        <v>509685</v>
      </c>
      <c r="D32" s="189">
        <v>3190254</v>
      </c>
      <c r="E32" s="189">
        <v>3323636</v>
      </c>
      <c r="F32" s="190">
        <v>4.1809210175741498</v>
      </c>
    </row>
    <row r="33" spans="1:6" ht="15.6" customHeight="1">
      <c r="A33" s="188" t="s">
        <v>182</v>
      </c>
      <c r="B33" s="189">
        <v>29190</v>
      </c>
      <c r="C33" s="189">
        <v>27032</v>
      </c>
      <c r="D33" s="189">
        <v>171829</v>
      </c>
      <c r="E33" s="189">
        <v>182450</v>
      </c>
      <c r="F33" s="190">
        <v>6.1811452083175729</v>
      </c>
    </row>
    <row r="34" spans="1:6" ht="15.6" customHeight="1">
      <c r="A34" s="188" t="s">
        <v>183</v>
      </c>
      <c r="B34" s="189">
        <v>3345.25</v>
      </c>
      <c r="C34" s="189">
        <v>3191.5</v>
      </c>
      <c r="D34" s="189">
        <v>20098</v>
      </c>
      <c r="E34" s="189">
        <v>20397.5</v>
      </c>
      <c r="F34" s="190">
        <v>1.4901980296546919</v>
      </c>
    </row>
    <row r="35" spans="1:6" ht="15.6" customHeight="1">
      <c r="A35" s="156" t="s">
        <v>153</v>
      </c>
      <c r="B35" s="76">
        <f>SUM(B7:B34)</f>
        <v>1537545.25</v>
      </c>
      <c r="C35" s="77">
        <f>SUM(C7:C34)</f>
        <v>1674102.5</v>
      </c>
      <c r="D35" s="76">
        <f>SUM(D7:D34)</f>
        <v>10682872.25</v>
      </c>
      <c r="E35" s="178">
        <f>SUM(E7:E34)</f>
        <v>10867419.5</v>
      </c>
      <c r="F35" s="140">
        <f>E35*100/D35-100</f>
        <v>1.7275059149003624</v>
      </c>
    </row>
    <row r="36" spans="1:6" ht="15.6" customHeight="1">
      <c r="A36" s="73" t="s">
        <v>56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39" priority="2">
      <formula>MOD(ROW(),2)=0</formula>
    </cfRule>
  </conditionalFormatting>
  <conditionalFormatting sqref="F7:F35">
    <cfRule type="expression" dxfId="3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B7596-68E5-431F-849E-70A2EEE05C11}">
  <sheetPr codeName="Hoja2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0</v>
      </c>
      <c r="C8" s="189">
        <v>16</v>
      </c>
      <c r="D8" s="189">
        <v>941.5</v>
      </c>
      <c r="E8" s="189">
        <v>805</v>
      </c>
      <c r="F8" s="190">
        <v>-14.49814126394052</v>
      </c>
      <c r="G8" s="6"/>
    </row>
    <row r="9" spans="1:14" ht="15.6" customHeight="1">
      <c r="A9" s="188" t="s">
        <v>8</v>
      </c>
      <c r="B9" s="189">
        <v>3</v>
      </c>
      <c r="C9" s="189">
        <v>0</v>
      </c>
      <c r="D9" s="189">
        <v>3</v>
      </c>
      <c r="E9" s="189">
        <v>90</v>
      </c>
      <c r="F9" s="190">
        <v>2900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349754</v>
      </c>
      <c r="C11" s="189">
        <v>368013</v>
      </c>
      <c r="D11" s="189">
        <v>2406352</v>
      </c>
      <c r="E11" s="189">
        <v>2359510</v>
      </c>
      <c r="F11" s="190">
        <v>-1.9465980039495461</v>
      </c>
    </row>
    <row r="12" spans="1:14" ht="15.6" customHeight="1">
      <c r="A12" s="188" t="s">
        <v>6</v>
      </c>
      <c r="B12" s="189">
        <v>1708</v>
      </c>
      <c r="C12" s="189">
        <v>1919.25</v>
      </c>
      <c r="D12" s="189">
        <v>12999.5</v>
      </c>
      <c r="E12" s="189">
        <v>10951.25</v>
      </c>
      <c r="F12" s="190">
        <v>-15.75637524520174</v>
      </c>
    </row>
    <row r="13" spans="1:14" ht="15.6" customHeight="1">
      <c r="A13" s="188" t="s">
        <v>175</v>
      </c>
      <c r="B13" s="189">
        <v>0</v>
      </c>
      <c r="C13" s="189">
        <v>2</v>
      </c>
      <c r="D13" s="189">
        <v>6</v>
      </c>
      <c r="E13" s="189">
        <v>10</v>
      </c>
      <c r="F13" s="190">
        <v>66.666666666666657</v>
      </c>
    </row>
    <row r="14" spans="1:14" ht="15.6" customHeight="1">
      <c r="A14" s="188" t="s">
        <v>148</v>
      </c>
      <c r="B14" s="189">
        <v>155336</v>
      </c>
      <c r="C14" s="189">
        <v>149785.5</v>
      </c>
      <c r="D14" s="189">
        <v>1111173.5</v>
      </c>
      <c r="E14" s="189">
        <v>902800</v>
      </c>
      <c r="F14" s="190">
        <v>-18.752562043641252</v>
      </c>
    </row>
    <row r="15" spans="1:14" ht="15.6" customHeight="1">
      <c r="A15" s="188" t="s">
        <v>145</v>
      </c>
      <c r="B15" s="189">
        <v>692</v>
      </c>
      <c r="C15" s="189">
        <v>288.5</v>
      </c>
      <c r="D15" s="189">
        <v>4197.5</v>
      </c>
      <c r="E15" s="189">
        <v>2002.25</v>
      </c>
      <c r="F15" s="190">
        <v>-52.298987492555092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714</v>
      </c>
      <c r="F16" s="190" t="s">
        <v>151</v>
      </c>
      <c r="G16" s="1"/>
    </row>
    <row r="17" spans="1:7" ht="15.6" customHeight="1">
      <c r="A17" s="188" t="s">
        <v>150</v>
      </c>
      <c r="B17" s="189">
        <v>1122</v>
      </c>
      <c r="C17" s="189">
        <v>572</v>
      </c>
      <c r="D17" s="189">
        <v>2124</v>
      </c>
      <c r="E17" s="189">
        <v>5921.5</v>
      </c>
      <c r="F17" s="190">
        <v>178.7900188323917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0</v>
      </c>
      <c r="E18" s="189">
        <v>0</v>
      </c>
      <c r="F18" s="190" t="s">
        <v>151</v>
      </c>
    </row>
    <row r="19" spans="1:7" ht="15.6" customHeight="1">
      <c r="A19" s="188" t="s">
        <v>143</v>
      </c>
      <c r="B19" s="189">
        <v>70.25</v>
      </c>
      <c r="C19" s="189">
        <v>141.75</v>
      </c>
      <c r="D19" s="189">
        <v>298.75</v>
      </c>
      <c r="E19" s="189">
        <v>8340.5</v>
      </c>
      <c r="F19" s="190">
        <v>2691.7991631799159</v>
      </c>
    </row>
    <row r="20" spans="1:7" ht="15.6" customHeight="1">
      <c r="A20" s="188" t="s">
        <v>142</v>
      </c>
      <c r="B20" s="189">
        <v>137</v>
      </c>
      <c r="C20" s="189">
        <v>13</v>
      </c>
      <c r="D20" s="189">
        <v>166</v>
      </c>
      <c r="E20" s="189">
        <v>127</v>
      </c>
      <c r="F20" s="190">
        <v>-23.493975903614459</v>
      </c>
    </row>
    <row r="21" spans="1:7" ht="15.6" customHeight="1">
      <c r="A21" s="188" t="s">
        <v>149</v>
      </c>
      <c r="B21" s="189">
        <v>1018</v>
      </c>
      <c r="C21" s="189">
        <v>4745.25</v>
      </c>
      <c r="D21" s="189">
        <v>7904.75</v>
      </c>
      <c r="E21" s="189">
        <v>21616</v>
      </c>
      <c r="F21" s="190">
        <v>173.45583351782159</v>
      </c>
    </row>
    <row r="22" spans="1:7" ht="15.6" customHeight="1">
      <c r="A22" s="188" t="s">
        <v>146</v>
      </c>
      <c r="B22" s="189">
        <v>56667</v>
      </c>
      <c r="C22" s="189">
        <v>87345</v>
      </c>
      <c r="D22" s="189">
        <v>444392</v>
      </c>
      <c r="E22" s="189">
        <v>525360</v>
      </c>
      <c r="F22" s="190">
        <v>18.219949954094592</v>
      </c>
    </row>
    <row r="23" spans="1:7" ht="15.6" customHeight="1">
      <c r="A23" s="188" t="s">
        <v>165</v>
      </c>
      <c r="B23" s="189">
        <v>14357.5</v>
      </c>
      <c r="C23" s="189">
        <v>26593.5</v>
      </c>
      <c r="D23" s="189">
        <v>99599.5</v>
      </c>
      <c r="E23" s="189">
        <v>183288.75</v>
      </c>
      <c r="F23" s="190">
        <v>84.025773221753127</v>
      </c>
    </row>
    <row r="24" spans="1:7" ht="15.6" customHeight="1">
      <c r="A24" s="188" t="s">
        <v>141</v>
      </c>
      <c r="B24" s="189">
        <v>20</v>
      </c>
      <c r="C24" s="189">
        <v>2</v>
      </c>
      <c r="D24" s="189">
        <v>32</v>
      </c>
      <c r="E24" s="189">
        <v>271</v>
      </c>
      <c r="F24" s="190">
        <v>746.875</v>
      </c>
    </row>
    <row r="25" spans="1:7" ht="15.6" customHeight="1">
      <c r="A25" s="188" t="s">
        <v>140</v>
      </c>
      <c r="B25" s="189">
        <v>0</v>
      </c>
      <c r="C25" s="189">
        <v>0</v>
      </c>
      <c r="D25" s="189">
        <v>0</v>
      </c>
      <c r="E25" s="189">
        <v>0</v>
      </c>
      <c r="F25" s="190" t="s">
        <v>151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4478</v>
      </c>
      <c r="C28" s="189">
        <v>2845</v>
      </c>
      <c r="D28" s="189">
        <v>46352</v>
      </c>
      <c r="E28" s="189">
        <v>53576</v>
      </c>
      <c r="F28" s="190">
        <v>15.585088022091821</v>
      </c>
    </row>
    <row r="29" spans="1:7" ht="15.6" customHeight="1">
      <c r="A29" s="188" t="s">
        <v>178</v>
      </c>
      <c r="B29" s="189">
        <v>2510.25</v>
      </c>
      <c r="C29" s="189">
        <v>1834</v>
      </c>
      <c r="D29" s="189">
        <v>15070</v>
      </c>
      <c r="E29" s="189">
        <v>14845.75</v>
      </c>
      <c r="F29" s="190">
        <v>-1.488055739880551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356</v>
      </c>
      <c r="E31" s="189">
        <v>0</v>
      </c>
      <c r="F31" s="190">
        <v>-100</v>
      </c>
    </row>
    <row r="32" spans="1:7" ht="15.6" customHeight="1">
      <c r="A32" s="188" t="s">
        <v>181</v>
      </c>
      <c r="B32" s="189">
        <v>231694</v>
      </c>
      <c r="C32" s="189">
        <v>231855</v>
      </c>
      <c r="D32" s="189">
        <v>1617607</v>
      </c>
      <c r="E32" s="189">
        <v>1544729</v>
      </c>
      <c r="F32" s="190">
        <v>-4.5052970220826154</v>
      </c>
    </row>
    <row r="33" spans="1:6" ht="15.6" customHeight="1">
      <c r="A33" s="188" t="s">
        <v>182</v>
      </c>
      <c r="B33" s="189">
        <v>3396</v>
      </c>
      <c r="C33" s="189">
        <v>1884</v>
      </c>
      <c r="D33" s="189">
        <v>22278</v>
      </c>
      <c r="E33" s="189">
        <v>14523</v>
      </c>
      <c r="F33" s="190">
        <v>-34.810126582278492</v>
      </c>
    </row>
    <row r="34" spans="1:6" ht="15.6" customHeight="1">
      <c r="A34" s="188" t="s">
        <v>183</v>
      </c>
      <c r="B34" s="189">
        <v>2</v>
      </c>
      <c r="C34" s="189">
        <v>0</v>
      </c>
      <c r="D34" s="189">
        <v>177.75</v>
      </c>
      <c r="E34" s="189">
        <v>2</v>
      </c>
      <c r="F34" s="190">
        <v>-98.874824191279885</v>
      </c>
    </row>
    <row r="35" spans="1:6" ht="15.6" customHeight="1">
      <c r="A35" s="156" t="s">
        <v>153</v>
      </c>
      <c r="B35" s="76">
        <f>SUM(B7:B34)</f>
        <v>822965</v>
      </c>
      <c r="C35" s="77">
        <f>SUM(C7:C34)</f>
        <v>877854.75</v>
      </c>
      <c r="D35" s="178">
        <f>SUM(D7:D34)</f>
        <v>5792030.75</v>
      </c>
      <c r="E35" s="78">
        <f>SUM(E7:E34)</f>
        <v>5649483</v>
      </c>
      <c r="F35" s="140">
        <f>E35*100/D35-100</f>
        <v>-2.4611014021291169</v>
      </c>
    </row>
    <row r="36" spans="1:6" ht="15.6" customHeight="1">
      <c r="A36" s="73" t="s">
        <v>65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7" priority="2">
      <formula>MOD(ROW(),2)=0</formula>
    </cfRule>
  </conditionalFormatting>
  <conditionalFormatting sqref="F7:F35">
    <cfRule type="expression" dxfId="3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6F4E9-6BEA-47A2-A37C-ABC29074D76C}">
  <sheetPr codeName="Hoja22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166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10896</v>
      </c>
      <c r="C8" s="189">
        <v>11933</v>
      </c>
      <c r="D8" s="189">
        <v>82929.75</v>
      </c>
      <c r="E8" s="189">
        <v>89384.75</v>
      </c>
      <c r="F8" s="190">
        <v>7.7836964418679599</v>
      </c>
      <c r="G8" s="6"/>
    </row>
    <row r="9" spans="1:14" ht="15.6" customHeight="1">
      <c r="A9" s="188" t="s">
        <v>8</v>
      </c>
      <c r="B9" s="189">
        <v>278</v>
      </c>
      <c r="C9" s="189">
        <v>442</v>
      </c>
      <c r="D9" s="189">
        <v>2591</v>
      </c>
      <c r="E9" s="189">
        <v>3247</v>
      </c>
      <c r="F9" s="190">
        <v>25.31840988035508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13483.75</v>
      </c>
      <c r="C12" s="189">
        <v>13796.5</v>
      </c>
      <c r="D12" s="189">
        <v>94596.25</v>
      </c>
      <c r="E12" s="189">
        <v>95071.25</v>
      </c>
      <c r="F12" s="190">
        <v>0.50213406979663944</v>
      </c>
    </row>
    <row r="13" spans="1:14" ht="15.6" customHeight="1">
      <c r="A13" s="188" t="s">
        <v>175</v>
      </c>
      <c r="B13" s="189">
        <v>8848</v>
      </c>
      <c r="C13" s="189">
        <v>8975</v>
      </c>
      <c r="D13" s="189">
        <v>51045</v>
      </c>
      <c r="E13" s="189">
        <v>50380</v>
      </c>
      <c r="F13" s="190">
        <v>-1.30277206386522</v>
      </c>
    </row>
    <row r="14" spans="1:14" ht="15.6" customHeight="1">
      <c r="A14" s="188" t="s">
        <v>148</v>
      </c>
      <c r="B14" s="189">
        <v>19023</v>
      </c>
      <c r="C14" s="189">
        <v>20307.75</v>
      </c>
      <c r="D14" s="189">
        <v>128698.5</v>
      </c>
      <c r="E14" s="189">
        <v>130796.5</v>
      </c>
      <c r="F14" s="190">
        <v>1.630166629758705</v>
      </c>
    </row>
    <row r="15" spans="1:14" ht="15.6" customHeight="1">
      <c r="A15" s="188" t="s">
        <v>145</v>
      </c>
      <c r="B15" s="189">
        <v>2905.5</v>
      </c>
      <c r="C15" s="189">
        <v>1606.75</v>
      </c>
      <c r="D15" s="189">
        <v>12832.25</v>
      </c>
      <c r="E15" s="189">
        <v>10410.5</v>
      </c>
      <c r="F15" s="190">
        <v>-18.872372343119881</v>
      </c>
    </row>
    <row r="16" spans="1:14" ht="15.6" customHeight="1">
      <c r="A16" s="188" t="s">
        <v>144</v>
      </c>
      <c r="B16" s="189">
        <v>1286.25</v>
      </c>
      <c r="C16" s="189">
        <v>285</v>
      </c>
      <c r="D16" s="189">
        <v>8116.25</v>
      </c>
      <c r="E16" s="189">
        <v>3417</v>
      </c>
      <c r="F16" s="190">
        <v>-57.899276143539197</v>
      </c>
      <c r="G16" s="1"/>
    </row>
    <row r="17" spans="1:7" ht="15.6" customHeight="1">
      <c r="A17" s="188" t="s">
        <v>150</v>
      </c>
      <c r="B17" s="189">
        <v>387.5</v>
      </c>
      <c r="C17" s="189">
        <v>828</v>
      </c>
      <c r="D17" s="189">
        <v>3650</v>
      </c>
      <c r="E17" s="189">
        <v>4581.25</v>
      </c>
      <c r="F17" s="190">
        <v>25.513698630136989</v>
      </c>
      <c r="G17" s="2"/>
    </row>
    <row r="18" spans="1:7" ht="15.6" customHeight="1">
      <c r="A18" s="188" t="s">
        <v>147</v>
      </c>
      <c r="B18" s="189">
        <v>419</v>
      </c>
      <c r="C18" s="189">
        <v>465</v>
      </c>
      <c r="D18" s="189">
        <v>3077</v>
      </c>
      <c r="E18" s="189">
        <v>3152</v>
      </c>
      <c r="F18" s="190">
        <v>2.4374390640233941</v>
      </c>
    </row>
    <row r="19" spans="1:7" ht="15.6" customHeight="1">
      <c r="A19" s="188" t="s">
        <v>143</v>
      </c>
      <c r="B19" s="189">
        <v>395.5</v>
      </c>
      <c r="C19" s="189">
        <v>596.75</v>
      </c>
      <c r="D19" s="189">
        <v>1417.5</v>
      </c>
      <c r="E19" s="189">
        <v>2864</v>
      </c>
      <c r="F19" s="190">
        <v>102.04585537918869</v>
      </c>
    </row>
    <row r="20" spans="1:7" ht="15.6" customHeight="1">
      <c r="A20" s="188" t="s">
        <v>142</v>
      </c>
      <c r="B20" s="189">
        <v>507</v>
      </c>
      <c r="C20" s="189">
        <v>506</v>
      </c>
      <c r="D20" s="189">
        <v>4139</v>
      </c>
      <c r="E20" s="189">
        <v>6521</v>
      </c>
      <c r="F20" s="190">
        <v>57.550132882338723</v>
      </c>
    </row>
    <row r="21" spans="1:7" ht="15.6" customHeight="1">
      <c r="A21" s="188" t="s">
        <v>149</v>
      </c>
      <c r="B21" s="189">
        <v>5925.75</v>
      </c>
      <c r="C21" s="189">
        <v>7027.75</v>
      </c>
      <c r="D21" s="189">
        <v>47216.5</v>
      </c>
      <c r="E21" s="189">
        <v>51050.75</v>
      </c>
      <c r="F21" s="190">
        <v>8.1205722575794539</v>
      </c>
    </row>
    <row r="22" spans="1:7" ht="15.6" customHeight="1">
      <c r="A22" s="188" t="s">
        <v>146</v>
      </c>
      <c r="B22" s="189">
        <v>42859</v>
      </c>
      <c r="C22" s="189">
        <v>45372</v>
      </c>
      <c r="D22" s="189">
        <v>297210</v>
      </c>
      <c r="E22" s="189">
        <v>299560</v>
      </c>
      <c r="F22" s="190">
        <v>0.79068671982773253</v>
      </c>
    </row>
    <row r="23" spans="1:7" ht="15.6" customHeight="1">
      <c r="A23" s="188" t="s">
        <v>165</v>
      </c>
      <c r="B23" s="189">
        <v>665</v>
      </c>
      <c r="C23" s="189">
        <v>864.5</v>
      </c>
      <c r="D23" s="189">
        <v>4830</v>
      </c>
      <c r="E23" s="189">
        <v>4688.25</v>
      </c>
      <c r="F23" s="190">
        <v>-2.9347826086956559</v>
      </c>
    </row>
    <row r="24" spans="1:7" ht="15.6" customHeight="1">
      <c r="A24" s="188" t="s">
        <v>141</v>
      </c>
      <c r="B24" s="189">
        <v>705</v>
      </c>
      <c r="C24" s="189">
        <v>341</v>
      </c>
      <c r="D24" s="189">
        <v>2471</v>
      </c>
      <c r="E24" s="189">
        <v>4829.75</v>
      </c>
      <c r="F24" s="190">
        <v>95.457304734925145</v>
      </c>
    </row>
    <row r="25" spans="1:7" ht="15.6" customHeight="1">
      <c r="A25" s="188" t="s">
        <v>140</v>
      </c>
      <c r="B25" s="189">
        <v>476</v>
      </c>
      <c r="C25" s="189">
        <v>419.5</v>
      </c>
      <c r="D25" s="189">
        <v>3306.75</v>
      </c>
      <c r="E25" s="189">
        <v>2760.75</v>
      </c>
      <c r="F25" s="190">
        <v>-16.511680653209339</v>
      </c>
    </row>
    <row r="26" spans="1:7" ht="15.6" customHeight="1">
      <c r="A26" s="188" t="s">
        <v>152</v>
      </c>
      <c r="B26" s="189">
        <v>0</v>
      </c>
      <c r="C26" s="189">
        <v>0</v>
      </c>
      <c r="D26" s="189">
        <v>0</v>
      </c>
      <c r="E26" s="189">
        <v>0</v>
      </c>
      <c r="F26" s="190" t="s">
        <v>151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33455</v>
      </c>
      <c r="C28" s="189">
        <v>36176</v>
      </c>
      <c r="D28" s="189">
        <v>226140</v>
      </c>
      <c r="E28" s="189">
        <v>229391</v>
      </c>
      <c r="F28" s="190">
        <v>1.4376050234368021</v>
      </c>
    </row>
    <row r="29" spans="1:7" ht="15.6" customHeight="1">
      <c r="A29" s="188" t="s">
        <v>178</v>
      </c>
      <c r="B29" s="189">
        <v>1910.5</v>
      </c>
      <c r="C29" s="189">
        <v>1591.5</v>
      </c>
      <c r="D29" s="189">
        <v>14637.25</v>
      </c>
      <c r="E29" s="189">
        <v>14325.25</v>
      </c>
      <c r="F29" s="190">
        <v>-2.1315479342089532</v>
      </c>
    </row>
    <row r="30" spans="1:7" ht="15.6" customHeight="1">
      <c r="A30" s="188" t="s">
        <v>179</v>
      </c>
      <c r="B30" s="189">
        <v>11786.75</v>
      </c>
      <c r="C30" s="189">
        <v>12836.5</v>
      </c>
      <c r="D30" s="189">
        <v>85229</v>
      </c>
      <c r="E30" s="189">
        <v>84988.5</v>
      </c>
      <c r="F30" s="190">
        <v>-0.28218094779946062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17893</v>
      </c>
      <c r="C32" s="189">
        <v>17436</v>
      </c>
      <c r="D32" s="189">
        <v>121639</v>
      </c>
      <c r="E32" s="189">
        <v>124246</v>
      </c>
      <c r="F32" s="190">
        <v>2.1432270899958041</v>
      </c>
    </row>
    <row r="33" spans="1:6" ht="15.6" customHeight="1">
      <c r="A33" s="188" t="s">
        <v>182</v>
      </c>
      <c r="B33" s="189">
        <v>1029</v>
      </c>
      <c r="C33" s="189">
        <v>1008</v>
      </c>
      <c r="D33" s="189">
        <v>7950</v>
      </c>
      <c r="E33" s="189">
        <v>7644</v>
      </c>
      <c r="F33" s="190">
        <v>-3.8490566037735898</v>
      </c>
    </row>
    <row r="34" spans="1:6" ht="15.6" customHeight="1">
      <c r="A34" s="188" t="s">
        <v>183</v>
      </c>
      <c r="B34" s="189">
        <v>2826.25</v>
      </c>
      <c r="C34" s="189">
        <v>2432</v>
      </c>
      <c r="D34" s="189">
        <v>16081.25</v>
      </c>
      <c r="E34" s="189">
        <v>16707.25</v>
      </c>
      <c r="F34" s="190">
        <v>3.8927322191993738</v>
      </c>
    </row>
    <row r="35" spans="1:6" ht="15.6" customHeight="1">
      <c r="A35" s="156" t="s">
        <v>153</v>
      </c>
      <c r="B35" s="76">
        <f>SUM(B7:B34)</f>
        <v>177960.75</v>
      </c>
      <c r="C35" s="77">
        <f>SUM(C7:C34)</f>
        <v>185246.5</v>
      </c>
      <c r="D35" s="76">
        <f>SUM(D7:D34)</f>
        <v>1219803.25</v>
      </c>
      <c r="E35" s="178">
        <f>SUM(E7:E34)</f>
        <v>1240016.75</v>
      </c>
      <c r="F35" s="177">
        <f>E35*100/D35-100</f>
        <v>1.6571115054825469</v>
      </c>
    </row>
    <row r="36" spans="1:6" ht="15.6" customHeight="1">
      <c r="A36" s="73" t="s">
        <v>167</v>
      </c>
      <c r="B36" s="72"/>
      <c r="D36" s="72"/>
    </row>
  </sheetData>
  <mergeCells count="3">
    <mergeCell ref="B5:C5"/>
    <mergeCell ref="D5:F5"/>
    <mergeCell ref="A5:A6"/>
  </mergeCells>
  <conditionalFormatting sqref="A7:F34">
    <cfRule type="expression" dxfId="35" priority="2">
      <formula>MOD(ROW(),2)=0</formula>
    </cfRule>
  </conditionalFormatting>
  <conditionalFormatting sqref="F7:F35">
    <cfRule type="expression" dxfId="3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A5279-37DE-4868-8994-6138A30E311D}">
  <sheetPr codeName="Hoja23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168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72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1</v>
      </c>
      <c r="D7" s="189">
        <v>4</v>
      </c>
      <c r="E7" s="189">
        <v>3</v>
      </c>
      <c r="F7" s="190">
        <v>-25</v>
      </c>
      <c r="G7" s="37"/>
    </row>
    <row r="8" spans="1:14" ht="15.6" customHeight="1">
      <c r="A8" s="188" t="s">
        <v>11</v>
      </c>
      <c r="B8" s="189">
        <v>3233.25</v>
      </c>
      <c r="C8" s="189">
        <v>2687.5</v>
      </c>
      <c r="D8" s="189">
        <v>13841</v>
      </c>
      <c r="E8" s="189">
        <v>17970.5</v>
      </c>
      <c r="F8" s="190">
        <v>29.835272017917781</v>
      </c>
      <c r="G8" s="6"/>
    </row>
    <row r="9" spans="1:14" ht="15.6" customHeight="1">
      <c r="A9" s="188" t="s">
        <v>8</v>
      </c>
      <c r="B9" s="189">
        <v>1198</v>
      </c>
      <c r="C9" s="189">
        <v>1157</v>
      </c>
      <c r="D9" s="189">
        <v>7107</v>
      </c>
      <c r="E9" s="189">
        <v>9586</v>
      </c>
      <c r="F9" s="190">
        <v>34.881103137751523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51551</v>
      </c>
      <c r="C11" s="189">
        <v>60912</v>
      </c>
      <c r="D11" s="189">
        <v>393563</v>
      </c>
      <c r="E11" s="189">
        <v>369813</v>
      </c>
      <c r="F11" s="190">
        <v>-6.034611993505492</v>
      </c>
    </row>
    <row r="12" spans="1:14" ht="15.6" customHeight="1">
      <c r="A12" s="188" t="s">
        <v>6</v>
      </c>
      <c r="B12" s="189">
        <v>3134.75</v>
      </c>
      <c r="C12" s="189">
        <v>2262.25</v>
      </c>
      <c r="D12" s="189">
        <v>19507.25</v>
      </c>
      <c r="E12" s="189">
        <v>17361.25</v>
      </c>
      <c r="F12" s="190">
        <v>-11.001038075587291</v>
      </c>
    </row>
    <row r="13" spans="1:14" ht="15.6" customHeight="1">
      <c r="A13" s="188" t="s">
        <v>175</v>
      </c>
      <c r="B13" s="189">
        <v>0</v>
      </c>
      <c r="C13" s="189">
        <v>0</v>
      </c>
      <c r="D13" s="189">
        <v>16</v>
      </c>
      <c r="E13" s="189">
        <v>40</v>
      </c>
      <c r="F13" s="190">
        <v>150</v>
      </c>
    </row>
    <row r="14" spans="1:14" ht="15.6" customHeight="1">
      <c r="A14" s="188" t="s">
        <v>148</v>
      </c>
      <c r="B14" s="189">
        <v>164160.5</v>
      </c>
      <c r="C14" s="189">
        <v>176695.5</v>
      </c>
      <c r="D14" s="189">
        <v>1091063</v>
      </c>
      <c r="E14" s="189">
        <v>1161438</v>
      </c>
      <c r="F14" s="190">
        <v>6.450131660591552</v>
      </c>
    </row>
    <row r="15" spans="1:14" ht="15.6" customHeight="1">
      <c r="A15" s="188" t="s">
        <v>145</v>
      </c>
      <c r="B15" s="189">
        <v>34332</v>
      </c>
      <c r="C15" s="189">
        <v>34867</v>
      </c>
      <c r="D15" s="189">
        <v>251882.5</v>
      </c>
      <c r="E15" s="189">
        <v>241497.5</v>
      </c>
      <c r="F15" s="190">
        <v>-4.1229541552112607</v>
      </c>
    </row>
    <row r="16" spans="1:14" ht="15.6" customHeight="1">
      <c r="A16" s="188" t="s">
        <v>144</v>
      </c>
      <c r="B16" s="189">
        <v>3501</v>
      </c>
      <c r="C16" s="189">
        <v>2513</v>
      </c>
      <c r="D16" s="189">
        <v>22372.25</v>
      </c>
      <c r="E16" s="189">
        <v>19600</v>
      </c>
      <c r="F16" s="190">
        <v>-12.391467107689209</v>
      </c>
      <c r="G16" s="1"/>
    </row>
    <row r="17" spans="1:7" ht="15.6" customHeight="1">
      <c r="A17" s="188" t="s">
        <v>150</v>
      </c>
      <c r="B17" s="189">
        <v>6269</v>
      </c>
      <c r="C17" s="189">
        <v>6588</v>
      </c>
      <c r="D17" s="189">
        <v>42154.5</v>
      </c>
      <c r="E17" s="189">
        <v>50790.75</v>
      </c>
      <c r="F17" s="190">
        <v>20.487136604632951</v>
      </c>
      <c r="G17" s="2"/>
    </row>
    <row r="18" spans="1:7" ht="15.6" customHeight="1">
      <c r="A18" s="188" t="s">
        <v>147</v>
      </c>
      <c r="B18" s="189">
        <v>18</v>
      </c>
      <c r="C18" s="189">
        <v>12</v>
      </c>
      <c r="D18" s="189">
        <v>118</v>
      </c>
      <c r="E18" s="189">
        <v>88</v>
      </c>
      <c r="F18" s="190">
        <v>-25.423728813559318</v>
      </c>
    </row>
    <row r="19" spans="1:7" ht="15.6" customHeight="1">
      <c r="A19" s="188" t="s">
        <v>143</v>
      </c>
      <c r="B19" s="189">
        <v>764.25</v>
      </c>
      <c r="C19" s="189">
        <v>945.5</v>
      </c>
      <c r="D19" s="189">
        <v>6859.25</v>
      </c>
      <c r="E19" s="189">
        <v>7703</v>
      </c>
      <c r="F19" s="190">
        <v>12.30090753362248</v>
      </c>
    </row>
    <row r="20" spans="1:7" ht="15.6" customHeight="1">
      <c r="A20" s="188" t="s">
        <v>142</v>
      </c>
      <c r="B20" s="189">
        <v>5145</v>
      </c>
      <c r="C20" s="189">
        <v>5477</v>
      </c>
      <c r="D20" s="189">
        <v>41792</v>
      </c>
      <c r="E20" s="189">
        <v>34532</v>
      </c>
      <c r="F20" s="190">
        <v>-17.371745788667681</v>
      </c>
    </row>
    <row r="21" spans="1:7" ht="15.6" customHeight="1">
      <c r="A21" s="188" t="s">
        <v>149</v>
      </c>
      <c r="B21" s="189">
        <v>1080.5</v>
      </c>
      <c r="C21" s="189">
        <v>5260.25</v>
      </c>
      <c r="D21" s="189">
        <v>7543.75</v>
      </c>
      <c r="E21" s="189">
        <v>24960.25</v>
      </c>
      <c r="F21" s="190">
        <v>230.87323943661971</v>
      </c>
    </row>
    <row r="22" spans="1:7" ht="15.6" customHeight="1">
      <c r="A22" s="188" t="s">
        <v>146</v>
      </c>
      <c r="B22" s="189">
        <v>5119</v>
      </c>
      <c r="C22" s="189">
        <v>6411</v>
      </c>
      <c r="D22" s="189">
        <v>44799</v>
      </c>
      <c r="E22" s="189">
        <v>50145</v>
      </c>
      <c r="F22" s="190">
        <v>11.93330208263578</v>
      </c>
    </row>
    <row r="23" spans="1:7" ht="15.6" customHeight="1">
      <c r="A23" s="188" t="s">
        <v>165</v>
      </c>
      <c r="B23" s="189">
        <v>2109</v>
      </c>
      <c r="C23" s="189">
        <v>2209</v>
      </c>
      <c r="D23" s="189">
        <v>11139.25</v>
      </c>
      <c r="E23" s="189">
        <v>18555.75</v>
      </c>
      <c r="F23" s="190">
        <v>66.579886437596798</v>
      </c>
    </row>
    <row r="24" spans="1:7" ht="15.6" customHeight="1">
      <c r="A24" s="188" t="s">
        <v>141</v>
      </c>
      <c r="B24" s="189">
        <v>3706</v>
      </c>
      <c r="C24" s="189">
        <v>3124</v>
      </c>
      <c r="D24" s="189">
        <v>24589.25</v>
      </c>
      <c r="E24" s="189">
        <v>19349.5</v>
      </c>
      <c r="F24" s="190">
        <v>-21.309108655205019</v>
      </c>
    </row>
    <row r="25" spans="1:7" ht="15.6" customHeight="1">
      <c r="A25" s="188" t="s">
        <v>140</v>
      </c>
      <c r="B25" s="189">
        <v>4</v>
      </c>
      <c r="C25" s="189">
        <v>0</v>
      </c>
      <c r="D25" s="189">
        <v>31</v>
      </c>
      <c r="E25" s="189">
        <v>0</v>
      </c>
      <c r="F25" s="190">
        <v>-100</v>
      </c>
    </row>
    <row r="26" spans="1:7" ht="15.6" customHeight="1">
      <c r="A26" s="188" t="s">
        <v>152</v>
      </c>
      <c r="B26" s="189">
        <v>36</v>
      </c>
      <c r="C26" s="189">
        <v>8</v>
      </c>
      <c r="D26" s="189">
        <v>275.5</v>
      </c>
      <c r="E26" s="189">
        <v>154</v>
      </c>
      <c r="F26" s="190">
        <v>-44.101633393829403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2</v>
      </c>
      <c r="F27" s="190" t="s">
        <v>151</v>
      </c>
    </row>
    <row r="28" spans="1:7" ht="15.6" customHeight="1">
      <c r="A28" s="188" t="s">
        <v>177</v>
      </c>
      <c r="B28" s="189">
        <v>3121</v>
      </c>
      <c r="C28" s="189">
        <v>4082</v>
      </c>
      <c r="D28" s="189">
        <v>30943</v>
      </c>
      <c r="E28" s="189">
        <v>42093</v>
      </c>
      <c r="F28" s="190">
        <v>36.033997996315797</v>
      </c>
    </row>
    <row r="29" spans="1:7" ht="15.6" customHeight="1">
      <c r="A29" s="188" t="s">
        <v>178</v>
      </c>
      <c r="B29" s="189">
        <v>9847.5</v>
      </c>
      <c r="C29" s="189">
        <v>8756.75</v>
      </c>
      <c r="D29" s="189">
        <v>56146</v>
      </c>
      <c r="E29" s="189">
        <v>63179.75</v>
      </c>
      <c r="F29" s="190">
        <v>12.527606597086161</v>
      </c>
    </row>
    <row r="30" spans="1:7" ht="15.6" customHeight="1">
      <c r="A30" s="188" t="s">
        <v>179</v>
      </c>
      <c r="B30" s="189">
        <v>116.75</v>
      </c>
      <c r="C30" s="189">
        <v>241</v>
      </c>
      <c r="D30" s="189">
        <v>948.75</v>
      </c>
      <c r="E30" s="189">
        <v>1463.25</v>
      </c>
      <c r="F30" s="190">
        <v>54.229249011857718</v>
      </c>
    </row>
    <row r="31" spans="1:7" ht="15.6" customHeight="1">
      <c r="A31" s="188" t="s">
        <v>180</v>
      </c>
      <c r="B31" s="189">
        <v>1318</v>
      </c>
      <c r="C31" s="189">
        <v>1498</v>
      </c>
      <c r="D31" s="189">
        <v>7895</v>
      </c>
      <c r="E31" s="189">
        <v>8962</v>
      </c>
      <c r="F31" s="190">
        <v>13.51488283723876</v>
      </c>
    </row>
    <row r="32" spans="1:7" ht="15.6" customHeight="1">
      <c r="A32" s="188" t="s">
        <v>181</v>
      </c>
      <c r="B32" s="189">
        <v>211573</v>
      </c>
      <c r="C32" s="189">
        <v>260394</v>
      </c>
      <c r="D32" s="189">
        <v>1451008</v>
      </c>
      <c r="E32" s="189">
        <v>1654661</v>
      </c>
      <c r="F32" s="190">
        <v>14.035277544989411</v>
      </c>
    </row>
    <row r="33" spans="1:6" ht="15.6" customHeight="1">
      <c r="A33" s="188" t="s">
        <v>182</v>
      </c>
      <c r="B33" s="189">
        <v>24765</v>
      </c>
      <c r="C33" s="189">
        <v>24140</v>
      </c>
      <c r="D33" s="189">
        <v>141601</v>
      </c>
      <c r="E33" s="189">
        <v>160283</v>
      </c>
      <c r="F33" s="190">
        <v>13.19340965106178</v>
      </c>
    </row>
    <row r="34" spans="1:6" ht="15.6" customHeight="1">
      <c r="A34" s="188" t="s">
        <v>183</v>
      </c>
      <c r="B34" s="189">
        <v>517</v>
      </c>
      <c r="C34" s="189">
        <v>759.5</v>
      </c>
      <c r="D34" s="189">
        <v>3839</v>
      </c>
      <c r="E34" s="189">
        <v>3688.25</v>
      </c>
      <c r="F34" s="190">
        <v>-3.9268038551706179</v>
      </c>
    </row>
    <row r="35" spans="1:6" ht="15.6" customHeight="1">
      <c r="A35" s="156" t="s">
        <v>153</v>
      </c>
      <c r="B35" s="76">
        <f>SUM(B7:B34)</f>
        <v>536619.5</v>
      </c>
      <c r="C35" s="77">
        <f>SUM(C7:C34)</f>
        <v>611001.25</v>
      </c>
      <c r="D35" s="178">
        <f>SUM(D7:D34)</f>
        <v>3671038.25</v>
      </c>
      <c r="E35" s="178">
        <f>SUM(E7:E34)</f>
        <v>3977919.75</v>
      </c>
      <c r="F35" s="140">
        <f>E35*100/D35-100</f>
        <v>8.3595288063261108</v>
      </c>
    </row>
    <row r="36" spans="1:6" ht="15.6" customHeight="1">
      <c r="A36" s="73" t="s">
        <v>169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33" priority="2">
      <formula>MOD(ROW(),2)=0</formula>
    </cfRule>
  </conditionalFormatting>
  <conditionalFormatting sqref="F7:F35">
    <cfRule type="expression" dxfId="3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5424-99FB-4EAB-9830-8FC7CA780D87}">
  <sheetPr codeName="Hoja24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89</v>
      </c>
      <c r="C7" s="189">
        <v>99</v>
      </c>
      <c r="D7" s="189">
        <v>665</v>
      </c>
      <c r="E7" s="189">
        <v>637</v>
      </c>
      <c r="F7" s="190">
        <v>-4.2105263157894797</v>
      </c>
      <c r="G7" s="37"/>
    </row>
    <row r="8" spans="1:14" ht="15.6" customHeight="1">
      <c r="A8" s="188" t="s">
        <v>11</v>
      </c>
      <c r="B8" s="189">
        <v>75</v>
      </c>
      <c r="C8" s="189">
        <v>77</v>
      </c>
      <c r="D8" s="189">
        <v>458</v>
      </c>
      <c r="E8" s="189">
        <v>488</v>
      </c>
      <c r="F8" s="190">
        <v>6.5502183406113508</v>
      </c>
      <c r="G8" s="6"/>
    </row>
    <row r="9" spans="1:14" ht="15.6" customHeight="1">
      <c r="A9" s="188" t="s">
        <v>8</v>
      </c>
      <c r="B9" s="189">
        <v>291</v>
      </c>
      <c r="C9" s="189">
        <v>266</v>
      </c>
      <c r="D9" s="189">
        <v>1131</v>
      </c>
      <c r="E9" s="189">
        <v>963</v>
      </c>
      <c r="F9" s="190">
        <v>-14.854111405835541</v>
      </c>
      <c r="G9" s="6"/>
    </row>
    <row r="10" spans="1:14" ht="15.6" customHeight="1">
      <c r="A10" s="188" t="s">
        <v>10</v>
      </c>
      <c r="B10" s="189">
        <v>76</v>
      </c>
      <c r="C10" s="189">
        <v>67</v>
      </c>
      <c r="D10" s="189">
        <v>479</v>
      </c>
      <c r="E10" s="189">
        <v>474</v>
      </c>
      <c r="F10" s="190">
        <v>-1.043841336116913</v>
      </c>
    </row>
    <row r="11" spans="1:14" ht="15.6" customHeight="1">
      <c r="A11" s="188" t="s">
        <v>9</v>
      </c>
      <c r="B11" s="189">
        <v>3286</v>
      </c>
      <c r="C11" s="189">
        <v>3068</v>
      </c>
      <c r="D11" s="189">
        <v>17672</v>
      </c>
      <c r="E11" s="189">
        <v>17241</v>
      </c>
      <c r="F11" s="190">
        <v>-2.4388863739248592</v>
      </c>
    </row>
    <row r="12" spans="1:14" ht="15.6" customHeight="1">
      <c r="A12" s="188" t="s">
        <v>6</v>
      </c>
      <c r="B12" s="189">
        <v>136</v>
      </c>
      <c r="C12" s="189">
        <v>128</v>
      </c>
      <c r="D12" s="189">
        <v>853</v>
      </c>
      <c r="E12" s="189">
        <v>897</v>
      </c>
      <c r="F12" s="190">
        <v>5.1582649472450157</v>
      </c>
    </row>
    <row r="13" spans="1:14" ht="15.6" customHeight="1">
      <c r="A13" s="188" t="s">
        <v>175</v>
      </c>
      <c r="B13" s="189">
        <v>5351</v>
      </c>
      <c r="C13" s="189">
        <v>5033</v>
      </c>
      <c r="D13" s="189">
        <v>27802</v>
      </c>
      <c r="E13" s="189">
        <v>26446</v>
      </c>
      <c r="F13" s="190">
        <v>-4.8773469534565814</v>
      </c>
    </row>
    <row r="14" spans="1:14" ht="15.6" customHeight="1">
      <c r="A14" s="188" t="s">
        <v>148</v>
      </c>
      <c r="B14" s="189">
        <v>764</v>
      </c>
      <c r="C14" s="189">
        <v>781</v>
      </c>
      <c r="D14" s="189">
        <v>4898</v>
      </c>
      <c r="E14" s="189">
        <v>4780</v>
      </c>
      <c r="F14" s="190">
        <v>-2.4091465904450762</v>
      </c>
    </row>
    <row r="15" spans="1:14" ht="15.6" customHeight="1">
      <c r="A15" s="188" t="s">
        <v>145</v>
      </c>
      <c r="B15" s="189">
        <v>253</v>
      </c>
      <c r="C15" s="189">
        <v>253</v>
      </c>
      <c r="D15" s="189">
        <v>1591</v>
      </c>
      <c r="E15" s="189">
        <v>1569</v>
      </c>
      <c r="F15" s="190">
        <v>-1.382778126964169</v>
      </c>
    </row>
    <row r="16" spans="1:14" ht="15.6" customHeight="1">
      <c r="A16" s="188" t="s">
        <v>144</v>
      </c>
      <c r="B16" s="189">
        <v>189</v>
      </c>
      <c r="C16" s="189">
        <v>189</v>
      </c>
      <c r="D16" s="189">
        <v>1228</v>
      </c>
      <c r="E16" s="189">
        <v>1182</v>
      </c>
      <c r="F16" s="190">
        <v>-3.7459283387622131</v>
      </c>
      <c r="G16" s="1"/>
    </row>
    <row r="17" spans="1:7" ht="15.6" customHeight="1">
      <c r="A17" s="188" t="s">
        <v>150</v>
      </c>
      <c r="B17" s="189">
        <v>126</v>
      </c>
      <c r="C17" s="189">
        <v>132</v>
      </c>
      <c r="D17" s="189">
        <v>798</v>
      </c>
      <c r="E17" s="189">
        <v>800</v>
      </c>
      <c r="F17" s="190">
        <v>0.25062656641604519</v>
      </c>
      <c r="G17" s="2"/>
    </row>
    <row r="18" spans="1:7" ht="15.6" customHeight="1">
      <c r="A18" s="188" t="s">
        <v>147</v>
      </c>
      <c r="B18" s="189">
        <v>950</v>
      </c>
      <c r="C18" s="189">
        <v>979</v>
      </c>
      <c r="D18" s="189">
        <v>5798</v>
      </c>
      <c r="E18" s="189">
        <v>6055</v>
      </c>
      <c r="F18" s="190">
        <v>4.4325629527423303</v>
      </c>
    </row>
    <row r="19" spans="1:7" ht="15.6" customHeight="1">
      <c r="A19" s="188" t="s">
        <v>143</v>
      </c>
      <c r="B19" s="189">
        <v>67</v>
      </c>
      <c r="C19" s="189">
        <v>77</v>
      </c>
      <c r="D19" s="189">
        <v>492</v>
      </c>
      <c r="E19" s="189">
        <v>530</v>
      </c>
      <c r="F19" s="190">
        <v>7.7235772357723533</v>
      </c>
    </row>
    <row r="20" spans="1:7" ht="15.6" customHeight="1">
      <c r="A20" s="188" t="s">
        <v>142</v>
      </c>
      <c r="B20" s="189">
        <v>98</v>
      </c>
      <c r="C20" s="189">
        <v>93</v>
      </c>
      <c r="D20" s="189">
        <v>661</v>
      </c>
      <c r="E20" s="189">
        <v>673</v>
      </c>
      <c r="F20" s="190">
        <v>1.815431164901667</v>
      </c>
    </row>
    <row r="21" spans="1:7" ht="15.6" customHeight="1">
      <c r="A21" s="188" t="s">
        <v>149</v>
      </c>
      <c r="B21" s="189">
        <v>197</v>
      </c>
      <c r="C21" s="189">
        <v>202</v>
      </c>
      <c r="D21" s="189">
        <v>1330</v>
      </c>
      <c r="E21" s="189">
        <v>1306</v>
      </c>
      <c r="F21" s="190">
        <v>-1.8045112781954911</v>
      </c>
    </row>
    <row r="22" spans="1:7" ht="15.6" customHeight="1">
      <c r="A22" s="188" t="s">
        <v>146</v>
      </c>
      <c r="B22" s="189">
        <v>1247</v>
      </c>
      <c r="C22" s="189">
        <v>1252</v>
      </c>
      <c r="D22" s="189">
        <v>8181</v>
      </c>
      <c r="E22" s="189">
        <v>8753</v>
      </c>
      <c r="F22" s="190">
        <v>6.9918102921403289</v>
      </c>
    </row>
    <row r="23" spans="1:7" ht="15.6" customHeight="1">
      <c r="A23" s="188" t="s">
        <v>165</v>
      </c>
      <c r="B23" s="189">
        <v>120</v>
      </c>
      <c r="C23" s="189">
        <v>102</v>
      </c>
      <c r="D23" s="189">
        <v>879</v>
      </c>
      <c r="E23" s="189">
        <v>732</v>
      </c>
      <c r="F23" s="190">
        <v>-16.723549488054601</v>
      </c>
    </row>
    <row r="24" spans="1:7" ht="15.6" customHeight="1">
      <c r="A24" s="188" t="s">
        <v>141</v>
      </c>
      <c r="B24" s="189">
        <v>36</v>
      </c>
      <c r="C24" s="189">
        <v>38</v>
      </c>
      <c r="D24" s="189">
        <v>283</v>
      </c>
      <c r="E24" s="189">
        <v>286</v>
      </c>
      <c r="F24" s="190">
        <v>1.060070671378085</v>
      </c>
    </row>
    <row r="25" spans="1:7" ht="15.6" customHeight="1">
      <c r="A25" s="188" t="s">
        <v>140</v>
      </c>
      <c r="B25" s="189">
        <v>143</v>
      </c>
      <c r="C25" s="189">
        <v>75</v>
      </c>
      <c r="D25" s="189">
        <v>735</v>
      </c>
      <c r="E25" s="189">
        <v>444</v>
      </c>
      <c r="F25" s="190">
        <v>-39.591836734693878</v>
      </c>
    </row>
    <row r="26" spans="1:7" ht="15.6" customHeight="1">
      <c r="A26" s="188" t="s">
        <v>152</v>
      </c>
      <c r="B26" s="189">
        <v>111</v>
      </c>
      <c r="C26" s="189">
        <v>101</v>
      </c>
      <c r="D26" s="189">
        <v>579</v>
      </c>
      <c r="E26" s="189">
        <v>544</v>
      </c>
      <c r="F26" s="190">
        <v>-6.0449050086355811</v>
      </c>
    </row>
    <row r="27" spans="1:7" ht="15.6" customHeight="1">
      <c r="A27" s="188" t="s">
        <v>173</v>
      </c>
      <c r="B27" s="189">
        <v>86</v>
      </c>
      <c r="C27" s="189">
        <v>73</v>
      </c>
      <c r="D27" s="189">
        <v>524</v>
      </c>
      <c r="E27" s="189">
        <v>530</v>
      </c>
      <c r="F27" s="190">
        <v>1.145038167938935</v>
      </c>
    </row>
    <row r="28" spans="1:7" ht="15.6" customHeight="1">
      <c r="A28" s="188" t="s">
        <v>177</v>
      </c>
      <c r="B28" s="189">
        <v>1421</v>
      </c>
      <c r="C28" s="189">
        <v>1564</v>
      </c>
      <c r="D28" s="189">
        <v>9795</v>
      </c>
      <c r="E28" s="189">
        <v>10508</v>
      </c>
      <c r="F28" s="190">
        <v>7.2792240939254782</v>
      </c>
    </row>
    <row r="29" spans="1:7" ht="15.6" customHeight="1">
      <c r="A29" s="188" t="s">
        <v>178</v>
      </c>
      <c r="B29" s="189">
        <v>133</v>
      </c>
      <c r="C29" s="189">
        <v>136</v>
      </c>
      <c r="D29" s="189">
        <v>902</v>
      </c>
      <c r="E29" s="189">
        <v>920</v>
      </c>
      <c r="F29" s="190">
        <v>1.995565410199561</v>
      </c>
    </row>
    <row r="30" spans="1:7" ht="15.6" customHeight="1">
      <c r="A30" s="188" t="s">
        <v>179</v>
      </c>
      <c r="B30" s="189">
        <v>74</v>
      </c>
      <c r="C30" s="189">
        <v>79</v>
      </c>
      <c r="D30" s="189">
        <v>539</v>
      </c>
      <c r="E30" s="189">
        <v>537</v>
      </c>
      <c r="F30" s="190">
        <v>-0.37105751391464992</v>
      </c>
    </row>
    <row r="31" spans="1:7" ht="15.6" customHeight="1">
      <c r="A31" s="188" t="s">
        <v>180</v>
      </c>
      <c r="B31" s="189">
        <v>207</v>
      </c>
      <c r="C31" s="189">
        <v>199</v>
      </c>
      <c r="D31" s="189">
        <v>1383</v>
      </c>
      <c r="E31" s="189">
        <v>1272</v>
      </c>
      <c r="F31" s="190">
        <v>-8.026030368763557</v>
      </c>
    </row>
    <row r="32" spans="1:7" ht="15.6" customHeight="1">
      <c r="A32" s="188" t="s">
        <v>181</v>
      </c>
      <c r="B32" s="189">
        <v>622</v>
      </c>
      <c r="C32" s="189">
        <v>628</v>
      </c>
      <c r="D32" s="189">
        <v>4370</v>
      </c>
      <c r="E32" s="189">
        <v>4245</v>
      </c>
      <c r="F32" s="190">
        <v>-2.860411899313505</v>
      </c>
    </row>
    <row r="33" spans="1:6" ht="15.6" customHeight="1">
      <c r="A33" s="188" t="s">
        <v>182</v>
      </c>
      <c r="B33" s="189">
        <v>167</v>
      </c>
      <c r="C33" s="189">
        <v>150</v>
      </c>
      <c r="D33" s="189">
        <v>1125</v>
      </c>
      <c r="E33" s="189">
        <v>1020</v>
      </c>
      <c r="F33" s="190">
        <v>-9.3333333333333286</v>
      </c>
    </row>
    <row r="34" spans="1:6" ht="15.6" customHeight="1">
      <c r="A34" s="188" t="s">
        <v>183</v>
      </c>
      <c r="B34" s="189">
        <v>37</v>
      </c>
      <c r="C34" s="189">
        <v>35</v>
      </c>
      <c r="D34" s="189">
        <v>237</v>
      </c>
      <c r="E34" s="189">
        <v>231</v>
      </c>
      <c r="F34" s="190">
        <v>-2.531645569620252</v>
      </c>
    </row>
    <row r="35" spans="1:6" ht="15.6" customHeight="1">
      <c r="A35" s="156" t="s">
        <v>153</v>
      </c>
      <c r="B35" s="76">
        <f>SUM(B7:B34)</f>
        <v>16352</v>
      </c>
      <c r="C35" s="77">
        <f>SUM(C7:C34)</f>
        <v>15876</v>
      </c>
      <c r="D35" s="178">
        <f>SUM(D7:D34)</f>
        <v>95388</v>
      </c>
      <c r="E35" s="78">
        <f>SUM(E7:E34)</f>
        <v>94063</v>
      </c>
      <c r="F35" s="140">
        <f>E35*100/D35-100</f>
        <v>-1.3890636138717696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31" priority="2">
      <formula>MOD(ROW(),2)=0</formula>
    </cfRule>
  </conditionalFormatting>
  <conditionalFormatting sqref="F7:F35">
    <cfRule type="expression" dxfId="3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FD4A7-5A98-46D8-B600-782CDDDE39EB}">
  <sheetPr codeName="Hoja25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2627824</v>
      </c>
      <c r="C7" s="189">
        <v>3934484</v>
      </c>
      <c r="D7" s="189">
        <v>17029578</v>
      </c>
      <c r="E7" s="189">
        <v>18416239</v>
      </c>
      <c r="F7" s="190">
        <v>8.1426621376055266</v>
      </c>
      <c r="G7" s="37"/>
    </row>
    <row r="8" spans="1:14" ht="15.6" customHeight="1">
      <c r="A8" s="188" t="s">
        <v>11</v>
      </c>
      <c r="B8" s="189">
        <v>1911435</v>
      </c>
      <c r="C8" s="189">
        <v>2071920</v>
      </c>
      <c r="D8" s="189">
        <v>9612573</v>
      </c>
      <c r="E8" s="189">
        <v>10014544</v>
      </c>
      <c r="F8" s="190">
        <v>4.1817211687234987</v>
      </c>
      <c r="G8" s="6"/>
    </row>
    <row r="9" spans="1:14" ht="15.6" customHeight="1">
      <c r="A9" s="188" t="s">
        <v>8</v>
      </c>
      <c r="B9" s="189">
        <v>5966535</v>
      </c>
      <c r="C9" s="189">
        <v>5784893</v>
      </c>
      <c r="D9" s="189">
        <v>20026528</v>
      </c>
      <c r="E9" s="189">
        <v>18331310</v>
      </c>
      <c r="F9" s="190">
        <v>-8.4648622067689416</v>
      </c>
      <c r="G9" s="6"/>
    </row>
    <row r="10" spans="1:14" ht="15.6" customHeight="1">
      <c r="A10" s="188" t="s">
        <v>10</v>
      </c>
      <c r="B10" s="189">
        <v>559905</v>
      </c>
      <c r="C10" s="189">
        <v>461621</v>
      </c>
      <c r="D10" s="189">
        <v>3664564</v>
      </c>
      <c r="E10" s="189">
        <v>3302349</v>
      </c>
      <c r="F10" s="190">
        <v>-9.8842590823901588</v>
      </c>
    </row>
    <row r="11" spans="1:14" ht="15.6" customHeight="1">
      <c r="A11" s="188" t="s">
        <v>9</v>
      </c>
      <c r="B11" s="189">
        <v>48679392</v>
      </c>
      <c r="C11" s="189">
        <v>48834080</v>
      </c>
      <c r="D11" s="189">
        <v>319861543</v>
      </c>
      <c r="E11" s="189">
        <v>310624849</v>
      </c>
      <c r="F11" s="190">
        <v>-2.8877163266857622</v>
      </c>
    </row>
    <row r="12" spans="1:14" ht="15.6" customHeight="1">
      <c r="A12" s="188" t="s">
        <v>6</v>
      </c>
      <c r="B12" s="189">
        <v>3614071</v>
      </c>
      <c r="C12" s="189">
        <v>3865591</v>
      </c>
      <c r="D12" s="189">
        <v>20818266</v>
      </c>
      <c r="E12" s="189">
        <v>20325758</v>
      </c>
      <c r="F12" s="190">
        <v>-2.365749385659683</v>
      </c>
    </row>
    <row r="13" spans="1:14" ht="15.6" customHeight="1">
      <c r="A13" s="188" t="s">
        <v>175</v>
      </c>
      <c r="B13" s="189">
        <v>29216898</v>
      </c>
      <c r="C13" s="189">
        <v>28398135</v>
      </c>
      <c r="D13" s="189">
        <v>160936670</v>
      </c>
      <c r="E13" s="189">
        <v>158338565</v>
      </c>
      <c r="F13" s="190">
        <v>-1.6143648305883289</v>
      </c>
    </row>
    <row r="14" spans="1:14" ht="15.6" customHeight="1">
      <c r="A14" s="188" t="s">
        <v>148</v>
      </c>
      <c r="B14" s="189">
        <v>33483197</v>
      </c>
      <c r="C14" s="189">
        <v>35813895</v>
      </c>
      <c r="D14" s="189">
        <v>207851378</v>
      </c>
      <c r="E14" s="189">
        <v>210948734</v>
      </c>
      <c r="F14" s="190">
        <v>1.4901782368746119</v>
      </c>
    </row>
    <row r="15" spans="1:14" ht="15.6" customHeight="1">
      <c r="A15" s="188" t="s">
        <v>145</v>
      </c>
      <c r="B15" s="189">
        <v>5219306</v>
      </c>
      <c r="C15" s="189">
        <v>5574712</v>
      </c>
      <c r="D15" s="189">
        <v>33948712</v>
      </c>
      <c r="E15" s="189">
        <v>31577018</v>
      </c>
      <c r="F15" s="190">
        <v>-6.986108928079517</v>
      </c>
    </row>
    <row r="16" spans="1:14" ht="15.6" customHeight="1">
      <c r="A16" s="188" t="s">
        <v>144</v>
      </c>
      <c r="B16" s="189">
        <v>4055549</v>
      </c>
      <c r="C16" s="189">
        <v>4705027</v>
      </c>
      <c r="D16" s="189">
        <v>25769688</v>
      </c>
      <c r="E16" s="189">
        <v>26826515</v>
      </c>
      <c r="F16" s="190">
        <v>4.1010469354537804</v>
      </c>
      <c r="G16" s="1"/>
    </row>
    <row r="17" spans="1:7" ht="15.6" customHeight="1">
      <c r="A17" s="188" t="s">
        <v>150</v>
      </c>
      <c r="B17" s="189">
        <v>1867093</v>
      </c>
      <c r="C17" s="189">
        <v>1831633</v>
      </c>
      <c r="D17" s="189">
        <v>11605001</v>
      </c>
      <c r="E17" s="189">
        <v>11822312</v>
      </c>
      <c r="F17" s="190">
        <v>1.8725633888355591</v>
      </c>
      <c r="G17" s="2"/>
    </row>
    <row r="18" spans="1:7" ht="15.6" customHeight="1">
      <c r="A18" s="188" t="s">
        <v>147</v>
      </c>
      <c r="B18" s="189">
        <v>6081813</v>
      </c>
      <c r="C18" s="189">
        <v>6440077</v>
      </c>
      <c r="D18" s="189">
        <v>40361887</v>
      </c>
      <c r="E18" s="189">
        <v>43560168</v>
      </c>
      <c r="F18" s="190">
        <v>7.9240125715628702</v>
      </c>
    </row>
    <row r="19" spans="1:7" ht="15.6" customHeight="1">
      <c r="A19" s="188" t="s">
        <v>143</v>
      </c>
      <c r="B19" s="189">
        <v>761214</v>
      </c>
      <c r="C19" s="189">
        <v>1073078</v>
      </c>
      <c r="D19" s="189">
        <v>7186988</v>
      </c>
      <c r="E19" s="189">
        <v>9140959</v>
      </c>
      <c r="F19" s="190">
        <v>27.18762018247422</v>
      </c>
    </row>
    <row r="20" spans="1:7" ht="15.6" customHeight="1">
      <c r="A20" s="188" t="s">
        <v>142</v>
      </c>
      <c r="B20" s="189">
        <v>1805304</v>
      </c>
      <c r="C20" s="189">
        <v>1766812</v>
      </c>
      <c r="D20" s="189">
        <v>12207318</v>
      </c>
      <c r="E20" s="189">
        <v>11674838</v>
      </c>
      <c r="F20" s="190">
        <v>-4.3619736947952106</v>
      </c>
    </row>
    <row r="21" spans="1:7" ht="15.6" customHeight="1">
      <c r="A21" s="188" t="s">
        <v>149</v>
      </c>
      <c r="B21" s="189">
        <v>3373573</v>
      </c>
      <c r="C21" s="189">
        <v>3742338</v>
      </c>
      <c r="D21" s="189">
        <v>24041527</v>
      </c>
      <c r="E21" s="189">
        <v>23853021</v>
      </c>
      <c r="F21" s="190">
        <v>-0.78408497097542806</v>
      </c>
    </row>
    <row r="22" spans="1:7" ht="15.6" customHeight="1">
      <c r="A22" s="188" t="s">
        <v>146</v>
      </c>
      <c r="B22" s="189">
        <v>23340573</v>
      </c>
      <c r="C22" s="189">
        <v>24266499</v>
      </c>
      <c r="D22" s="189">
        <v>181505968</v>
      </c>
      <c r="E22" s="189">
        <v>199311760</v>
      </c>
      <c r="F22" s="190">
        <v>9.8100311500501221</v>
      </c>
    </row>
    <row r="23" spans="1:7" ht="15.6" customHeight="1">
      <c r="A23" s="188" t="s">
        <v>165</v>
      </c>
      <c r="B23" s="189">
        <v>4817237</v>
      </c>
      <c r="C23" s="189">
        <v>5329716</v>
      </c>
      <c r="D23" s="189">
        <v>31927700</v>
      </c>
      <c r="E23" s="189">
        <v>36057891</v>
      </c>
      <c r="F23" s="190">
        <v>12.936074317912031</v>
      </c>
    </row>
    <row r="24" spans="1:7" ht="15.6" customHeight="1">
      <c r="A24" s="188" t="s">
        <v>141</v>
      </c>
      <c r="B24" s="189">
        <v>216492</v>
      </c>
      <c r="C24" s="189">
        <v>180315</v>
      </c>
      <c r="D24" s="189">
        <v>1886516</v>
      </c>
      <c r="E24" s="189">
        <v>1770896</v>
      </c>
      <c r="F24" s="190">
        <v>-6.1287579856200551</v>
      </c>
    </row>
    <row r="25" spans="1:7" ht="15.6" customHeight="1">
      <c r="A25" s="188" t="s">
        <v>140</v>
      </c>
      <c r="B25" s="189">
        <v>3760071</v>
      </c>
      <c r="C25" s="189">
        <v>2150421</v>
      </c>
      <c r="D25" s="189">
        <v>20333459</v>
      </c>
      <c r="E25" s="189">
        <v>12624982</v>
      </c>
      <c r="F25" s="190">
        <v>-37.910308324815773</v>
      </c>
    </row>
    <row r="26" spans="1:7" ht="15.6" customHeight="1">
      <c r="A26" s="188" t="s">
        <v>152</v>
      </c>
      <c r="B26" s="189">
        <v>1727134</v>
      </c>
      <c r="C26" s="189">
        <v>1588472</v>
      </c>
      <c r="D26" s="189">
        <v>8598830</v>
      </c>
      <c r="E26" s="189">
        <v>9100663</v>
      </c>
      <c r="F26" s="190">
        <v>5.8360614176579881</v>
      </c>
    </row>
    <row r="27" spans="1:7" ht="15.6" customHeight="1">
      <c r="A27" s="188" t="s">
        <v>173</v>
      </c>
      <c r="B27" s="189">
        <v>688098</v>
      </c>
      <c r="C27" s="189">
        <v>645004</v>
      </c>
      <c r="D27" s="189">
        <v>4315207</v>
      </c>
      <c r="E27" s="189">
        <v>4209416</v>
      </c>
      <c r="F27" s="190">
        <v>-2.451585752433203</v>
      </c>
    </row>
    <row r="28" spans="1:7" ht="15.6" customHeight="1">
      <c r="A28" s="188" t="s">
        <v>177</v>
      </c>
      <c r="B28" s="189">
        <v>14085503</v>
      </c>
      <c r="C28" s="189">
        <v>14703393</v>
      </c>
      <c r="D28" s="189">
        <v>123657737</v>
      </c>
      <c r="E28" s="189">
        <v>131157358</v>
      </c>
      <c r="F28" s="190">
        <v>6.064821483834848</v>
      </c>
    </row>
    <row r="29" spans="1:7" ht="15.6" customHeight="1">
      <c r="A29" s="188" t="s">
        <v>178</v>
      </c>
      <c r="B29" s="189">
        <v>2582798</v>
      </c>
      <c r="C29" s="189">
        <v>2760158</v>
      </c>
      <c r="D29" s="189">
        <v>17842417</v>
      </c>
      <c r="E29" s="189">
        <v>18061449</v>
      </c>
      <c r="F29" s="190">
        <v>1.227591530900767</v>
      </c>
    </row>
    <row r="30" spans="1:7" ht="15.6" customHeight="1">
      <c r="A30" s="188" t="s">
        <v>179</v>
      </c>
      <c r="B30" s="189">
        <v>426403</v>
      </c>
      <c r="C30" s="189">
        <v>426509</v>
      </c>
      <c r="D30" s="189">
        <v>3267793</v>
      </c>
      <c r="E30" s="189">
        <v>3265593</v>
      </c>
      <c r="F30" s="190">
        <v>-6.7323725829638192E-2</v>
      </c>
    </row>
    <row r="31" spans="1:7" ht="15.6" customHeight="1">
      <c r="A31" s="188" t="s">
        <v>180</v>
      </c>
      <c r="B31" s="189">
        <v>4316054</v>
      </c>
      <c r="C31" s="189">
        <v>4057640</v>
      </c>
      <c r="D31" s="189">
        <v>27680124</v>
      </c>
      <c r="E31" s="189">
        <v>25988663</v>
      </c>
      <c r="F31" s="190">
        <v>-6.1107421339586523</v>
      </c>
    </row>
    <row r="32" spans="1:7" ht="15.6" customHeight="1">
      <c r="A32" s="188" t="s">
        <v>181</v>
      </c>
      <c r="B32" s="189">
        <v>26098951</v>
      </c>
      <c r="C32" s="189">
        <v>27934041</v>
      </c>
      <c r="D32" s="189">
        <v>176740274</v>
      </c>
      <c r="E32" s="189">
        <v>175827066</v>
      </c>
      <c r="F32" s="190">
        <v>-0.51669491018215297</v>
      </c>
    </row>
    <row r="33" spans="1:6" ht="15.6" customHeight="1">
      <c r="A33" s="188" t="s">
        <v>182</v>
      </c>
      <c r="B33" s="189">
        <v>4205028</v>
      </c>
      <c r="C33" s="189">
        <v>4721854</v>
      </c>
      <c r="D33" s="189">
        <v>26969806</v>
      </c>
      <c r="E33" s="189">
        <v>28435930</v>
      </c>
      <c r="F33" s="190">
        <v>5.4361681355809566</v>
      </c>
    </row>
    <row r="34" spans="1:6" ht="15.6" customHeight="1">
      <c r="A34" s="188" t="s">
        <v>183</v>
      </c>
      <c r="B34" s="189">
        <v>292047</v>
      </c>
      <c r="C34" s="189">
        <v>330463</v>
      </c>
      <c r="D34" s="189">
        <v>1804493</v>
      </c>
      <c r="E34" s="189">
        <v>1873153</v>
      </c>
      <c r="F34" s="190">
        <v>3.8049468742743779</v>
      </c>
    </row>
    <row r="35" spans="1:6" ht="15.6" customHeight="1">
      <c r="A35" s="156" t="s">
        <v>153</v>
      </c>
      <c r="B35" s="76">
        <f>SUM(B7:B34)</f>
        <v>235779498</v>
      </c>
      <c r="C35" s="77">
        <f>SUM(C7:C34)</f>
        <v>243392781</v>
      </c>
      <c r="D35" s="178">
        <f>SUM(D7:D34)</f>
        <v>1541452545</v>
      </c>
      <c r="E35" s="78">
        <f>SUM(E7:E34)</f>
        <v>1556441999</v>
      </c>
      <c r="F35" s="140">
        <f>E35*100/D35-100</f>
        <v>0.9724239678101867</v>
      </c>
    </row>
    <row r="36" spans="1:6" ht="15.6" customHeight="1">
      <c r="A36" s="73" t="s">
        <v>77</v>
      </c>
      <c r="B36" s="72"/>
      <c r="D36" s="13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9" priority="2">
      <formula>MOD(ROW(),2)=0</formula>
    </cfRule>
  </conditionalFormatting>
  <conditionalFormatting sqref="F7:F35">
    <cfRule type="expression" dxfId="2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A46BB-5D19-40D7-B121-FD5CD26A0A91}">
  <sheetPr codeName="Hoja26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79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14</v>
      </c>
      <c r="C7" s="189">
        <v>21</v>
      </c>
      <c r="D7" s="189">
        <v>87</v>
      </c>
      <c r="E7" s="189">
        <v>95</v>
      </c>
      <c r="F7" s="190">
        <v>9.1954022988505812</v>
      </c>
      <c r="G7" s="37"/>
    </row>
    <row r="8" spans="1:14" ht="15.6" customHeight="1">
      <c r="A8" s="188" t="s">
        <v>11</v>
      </c>
      <c r="B8" s="189">
        <v>8</v>
      </c>
      <c r="C8" s="189">
        <v>8</v>
      </c>
      <c r="D8" s="189">
        <v>50</v>
      </c>
      <c r="E8" s="189">
        <v>51</v>
      </c>
      <c r="F8" s="190">
        <v>2</v>
      </c>
      <c r="G8" s="6"/>
    </row>
    <row r="9" spans="1:14" ht="15.6" customHeight="1">
      <c r="A9" s="188" t="s">
        <v>8</v>
      </c>
      <c r="B9" s="189">
        <v>2</v>
      </c>
      <c r="C9" s="189">
        <v>3</v>
      </c>
      <c r="D9" s="189">
        <v>12</v>
      </c>
      <c r="E9" s="189">
        <v>17</v>
      </c>
      <c r="F9" s="190">
        <v>41.666666666666657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21</v>
      </c>
      <c r="C12" s="189">
        <v>28</v>
      </c>
      <c r="D12" s="189">
        <v>150</v>
      </c>
      <c r="E12" s="189">
        <v>169</v>
      </c>
      <c r="F12" s="190">
        <v>12.66666666666667</v>
      </c>
    </row>
    <row r="13" spans="1:14" ht="15.6" customHeight="1">
      <c r="A13" s="188" t="s">
        <v>175</v>
      </c>
      <c r="B13" s="189">
        <v>82</v>
      </c>
      <c r="C13" s="189">
        <v>84</v>
      </c>
      <c r="D13" s="189">
        <v>382</v>
      </c>
      <c r="E13" s="189">
        <v>428</v>
      </c>
      <c r="F13" s="190">
        <v>12.041884816753919</v>
      </c>
    </row>
    <row r="14" spans="1:14" ht="15.6" customHeight="1">
      <c r="A14" s="188" t="s">
        <v>148</v>
      </c>
      <c r="B14" s="189">
        <v>76</v>
      </c>
      <c r="C14" s="189">
        <v>79</v>
      </c>
      <c r="D14" s="189">
        <v>398</v>
      </c>
      <c r="E14" s="189">
        <v>463</v>
      </c>
      <c r="F14" s="190">
        <v>16.331658291457291</v>
      </c>
    </row>
    <row r="15" spans="1:14" ht="15.6" customHeight="1">
      <c r="A15" s="188" t="s">
        <v>145</v>
      </c>
      <c r="B15" s="189">
        <v>8</v>
      </c>
      <c r="C15" s="189">
        <v>13</v>
      </c>
      <c r="D15" s="189">
        <v>43</v>
      </c>
      <c r="E15" s="189">
        <v>52</v>
      </c>
      <c r="F15" s="190">
        <v>20.93023255813954</v>
      </c>
    </row>
    <row r="16" spans="1:14" ht="15.6" customHeight="1">
      <c r="A16" s="188" t="s">
        <v>144</v>
      </c>
      <c r="B16" s="189">
        <v>9</v>
      </c>
      <c r="C16" s="189">
        <v>14</v>
      </c>
      <c r="D16" s="189">
        <v>61</v>
      </c>
      <c r="E16" s="189">
        <v>87</v>
      </c>
      <c r="F16" s="190">
        <v>42.622950819672127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1</v>
      </c>
      <c r="E17" s="189">
        <v>3</v>
      </c>
      <c r="F17" s="190">
        <v>200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4</v>
      </c>
      <c r="E18" s="189">
        <v>8</v>
      </c>
      <c r="F18" s="190">
        <v>100</v>
      </c>
    </row>
    <row r="19" spans="1:7" ht="15.6" customHeight="1">
      <c r="A19" s="188" t="s">
        <v>143</v>
      </c>
      <c r="B19" s="189">
        <v>1</v>
      </c>
      <c r="C19" s="189">
        <v>0</v>
      </c>
      <c r="D19" s="189">
        <v>14</v>
      </c>
      <c r="E19" s="189">
        <v>12</v>
      </c>
      <c r="F19" s="190">
        <v>-14.28571428571429</v>
      </c>
    </row>
    <row r="20" spans="1:7" ht="15.6" customHeight="1">
      <c r="A20" s="188" t="s">
        <v>142</v>
      </c>
      <c r="B20" s="189">
        <v>4</v>
      </c>
      <c r="C20" s="189">
        <v>2</v>
      </c>
      <c r="D20" s="189">
        <v>21</v>
      </c>
      <c r="E20" s="189">
        <v>15</v>
      </c>
      <c r="F20" s="190">
        <v>-28.571428571428569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</v>
      </c>
      <c r="E21" s="189">
        <v>7</v>
      </c>
      <c r="F21" s="190">
        <v>-30</v>
      </c>
    </row>
    <row r="22" spans="1:7" ht="15.6" customHeight="1">
      <c r="A22" s="188" t="s">
        <v>146</v>
      </c>
      <c r="B22" s="189">
        <v>4</v>
      </c>
      <c r="C22" s="189">
        <v>2</v>
      </c>
      <c r="D22" s="189">
        <v>350</v>
      </c>
      <c r="E22" s="189">
        <v>459</v>
      </c>
      <c r="F22" s="190">
        <v>31.142857142857139</v>
      </c>
    </row>
    <row r="23" spans="1:7" ht="15.6" customHeight="1">
      <c r="A23" s="188" t="s">
        <v>165</v>
      </c>
      <c r="B23" s="189">
        <v>11</v>
      </c>
      <c r="C23" s="189">
        <v>21</v>
      </c>
      <c r="D23" s="189">
        <v>119</v>
      </c>
      <c r="E23" s="189">
        <v>172</v>
      </c>
      <c r="F23" s="190">
        <v>44.537815126050418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1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</v>
      </c>
      <c r="C25" s="189">
        <v>0</v>
      </c>
      <c r="D25" s="189">
        <v>6</v>
      </c>
      <c r="E25" s="189">
        <v>7</v>
      </c>
      <c r="F25" s="190">
        <v>16.666666666666671</v>
      </c>
    </row>
    <row r="26" spans="1:7" ht="15.6" customHeight="1">
      <c r="A26" s="188" t="s">
        <v>152</v>
      </c>
      <c r="B26" s="189">
        <v>1</v>
      </c>
      <c r="C26" s="189">
        <v>1</v>
      </c>
      <c r="D26" s="189">
        <v>15</v>
      </c>
      <c r="E26" s="189">
        <v>25</v>
      </c>
      <c r="F26" s="190">
        <v>66.666666666666657</v>
      </c>
    </row>
    <row r="27" spans="1:7" ht="15.6" customHeight="1">
      <c r="A27" s="188" t="s">
        <v>173</v>
      </c>
      <c r="B27" s="189">
        <v>1</v>
      </c>
      <c r="C27" s="189">
        <v>0</v>
      </c>
      <c r="D27" s="189">
        <v>3</v>
      </c>
      <c r="E27" s="189">
        <v>2</v>
      </c>
      <c r="F27" s="190">
        <v>-33.333333333333329</v>
      </c>
    </row>
    <row r="28" spans="1:7" ht="15.6" customHeight="1">
      <c r="A28" s="188" t="s">
        <v>177</v>
      </c>
      <c r="B28" s="189">
        <v>4</v>
      </c>
      <c r="C28" s="189">
        <v>3</v>
      </c>
      <c r="D28" s="189">
        <v>300</v>
      </c>
      <c r="E28" s="189">
        <v>402</v>
      </c>
      <c r="F28" s="190">
        <v>34</v>
      </c>
    </row>
    <row r="29" spans="1:7" ht="15.6" customHeight="1">
      <c r="A29" s="188" t="s">
        <v>178</v>
      </c>
      <c r="B29" s="189">
        <v>1</v>
      </c>
      <c r="C29" s="189">
        <v>0</v>
      </c>
      <c r="D29" s="189">
        <v>11</v>
      </c>
      <c r="E29" s="189">
        <v>20</v>
      </c>
      <c r="F29" s="190">
        <v>81.818181818181813</v>
      </c>
    </row>
    <row r="30" spans="1:7" ht="15.6" customHeight="1">
      <c r="A30" s="188" t="s">
        <v>179</v>
      </c>
      <c r="B30" s="189">
        <v>4</v>
      </c>
      <c r="C30" s="189">
        <v>4</v>
      </c>
      <c r="D30" s="189">
        <v>38</v>
      </c>
      <c r="E30" s="189">
        <v>45</v>
      </c>
      <c r="F30" s="190">
        <v>18.421052631578949</v>
      </c>
    </row>
    <row r="31" spans="1:7" ht="15.6" customHeight="1">
      <c r="A31" s="188" t="s">
        <v>180</v>
      </c>
      <c r="B31" s="189">
        <v>4</v>
      </c>
      <c r="C31" s="189">
        <v>6</v>
      </c>
      <c r="D31" s="189">
        <v>30</v>
      </c>
      <c r="E31" s="189">
        <v>30</v>
      </c>
      <c r="F31" s="190">
        <v>0</v>
      </c>
    </row>
    <row r="32" spans="1:7" ht="15.6" customHeight="1">
      <c r="A32" s="188" t="s">
        <v>181</v>
      </c>
      <c r="B32" s="189">
        <v>22</v>
      </c>
      <c r="C32" s="189">
        <v>29</v>
      </c>
      <c r="D32" s="189">
        <v>137</v>
      </c>
      <c r="E32" s="189">
        <v>162</v>
      </c>
      <c r="F32" s="190">
        <v>18.248175182481749</v>
      </c>
    </row>
    <row r="33" spans="1:6" ht="15.6" customHeight="1">
      <c r="A33" s="188" t="s">
        <v>182</v>
      </c>
      <c r="B33" s="189">
        <v>7</v>
      </c>
      <c r="C33" s="189">
        <v>12</v>
      </c>
      <c r="D33" s="189">
        <v>42</v>
      </c>
      <c r="E33" s="189">
        <v>63</v>
      </c>
      <c r="F33" s="190">
        <v>50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6</v>
      </c>
      <c r="E34" s="189">
        <v>3</v>
      </c>
      <c r="F34" s="190">
        <v>-50</v>
      </c>
    </row>
    <row r="35" spans="1:6" ht="15.6" customHeight="1">
      <c r="A35" s="156" t="s">
        <v>153</v>
      </c>
      <c r="B35" s="76">
        <f>SUM(B7:B34)</f>
        <v>285</v>
      </c>
      <c r="C35" s="77">
        <f>SUM(C7:C34)</f>
        <v>330</v>
      </c>
      <c r="D35" s="178">
        <f>SUM(D7:D34)</f>
        <v>2291</v>
      </c>
      <c r="E35" s="178">
        <f>SUM(E7:E34)</f>
        <v>2798</v>
      </c>
      <c r="F35" s="140">
        <f>E35*100/D35-100</f>
        <v>22.130074203404632</v>
      </c>
    </row>
    <row r="36" spans="1:6" ht="15.6" customHeight="1">
      <c r="A36" s="73" t="s">
        <v>161</v>
      </c>
      <c r="B36" s="72"/>
      <c r="D36" s="13"/>
      <c r="F36" s="23"/>
    </row>
  </sheetData>
  <mergeCells count="3">
    <mergeCell ref="B5:C5"/>
    <mergeCell ref="D5:F5"/>
    <mergeCell ref="A5:A6"/>
  </mergeCells>
  <conditionalFormatting sqref="A7:F34">
    <cfRule type="expression" dxfId="27" priority="2">
      <formula>MOD(ROW(),2)=0</formula>
    </cfRule>
  </conditionalFormatting>
  <conditionalFormatting sqref="F7:F35">
    <cfRule type="expression" dxfId="2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B03E4C-3ECB-4475-8014-BB076EF59431}">
  <sheetPr codeName="Hoja2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81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37"/>
    </row>
    <row r="8" spans="1:14" ht="15.6" customHeight="1">
      <c r="A8" s="188" t="s">
        <v>11</v>
      </c>
      <c r="B8" s="189">
        <v>48906</v>
      </c>
      <c r="C8" s="189">
        <v>54266</v>
      </c>
      <c r="D8" s="189">
        <v>199298</v>
      </c>
      <c r="E8" s="189">
        <v>214466</v>
      </c>
      <c r="F8" s="190">
        <v>7.6107136047526742</v>
      </c>
      <c r="G8" s="6"/>
    </row>
    <row r="9" spans="1:14" ht="15.6" customHeight="1">
      <c r="A9" s="188" t="s">
        <v>8</v>
      </c>
      <c r="B9" s="189">
        <v>257889</v>
      </c>
      <c r="C9" s="189">
        <v>231345</v>
      </c>
      <c r="D9" s="189">
        <v>464529</v>
      </c>
      <c r="E9" s="189">
        <v>432984</v>
      </c>
      <c r="F9" s="190">
        <v>-6.7907493396537149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72758</v>
      </c>
      <c r="C12" s="189">
        <v>79612</v>
      </c>
      <c r="D12" s="189">
        <v>325583</v>
      </c>
      <c r="E12" s="189">
        <v>309492</v>
      </c>
      <c r="F12" s="190">
        <v>-4.9422113562440302</v>
      </c>
    </row>
    <row r="13" spans="1:14" ht="15.6" customHeight="1">
      <c r="A13" s="188" t="s">
        <v>175</v>
      </c>
      <c r="B13" s="189">
        <v>1453625</v>
      </c>
      <c r="C13" s="189">
        <v>1390966</v>
      </c>
      <c r="D13" s="189">
        <v>5413798</v>
      </c>
      <c r="E13" s="189">
        <v>5476682</v>
      </c>
      <c r="F13" s="190">
        <v>1.1615505417823191</v>
      </c>
    </row>
    <row r="14" spans="1:14" ht="15.6" customHeight="1">
      <c r="A14" s="188" t="s">
        <v>148</v>
      </c>
      <c r="B14" s="189">
        <v>712594</v>
      </c>
      <c r="C14" s="189">
        <v>724052</v>
      </c>
      <c r="D14" s="189">
        <v>2836545</v>
      </c>
      <c r="E14" s="189">
        <v>3070172</v>
      </c>
      <c r="F14" s="190">
        <v>8.2363227094934217</v>
      </c>
    </row>
    <row r="15" spans="1:14" ht="15.6" customHeight="1">
      <c r="A15" s="188" t="s">
        <v>145</v>
      </c>
      <c r="B15" s="189">
        <v>39331</v>
      </c>
      <c r="C15" s="189">
        <v>58154</v>
      </c>
      <c r="D15" s="189">
        <v>144980</v>
      </c>
      <c r="E15" s="189">
        <v>178050</v>
      </c>
      <c r="F15" s="190">
        <v>22.810042764519238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1078263</v>
      </c>
      <c r="E18" s="189">
        <v>1135386</v>
      </c>
      <c r="F18" s="190">
        <v>5.2976871134407872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33972</v>
      </c>
      <c r="E21" s="189">
        <v>29337</v>
      </c>
      <c r="F21" s="190">
        <v>-13.643588837866471</v>
      </c>
    </row>
    <row r="22" spans="1:7" ht="15.6" customHeight="1">
      <c r="A22" s="188" t="s">
        <v>146</v>
      </c>
      <c r="B22" s="189">
        <v>198319</v>
      </c>
      <c r="C22" s="189">
        <v>182468</v>
      </c>
      <c r="D22" s="189">
        <v>1868259</v>
      </c>
      <c r="E22" s="189">
        <v>2065875</v>
      </c>
      <c r="F22" s="190">
        <v>10.57754840201493</v>
      </c>
    </row>
    <row r="23" spans="1:7" ht="15.6" customHeight="1">
      <c r="A23" s="188" t="s">
        <v>165</v>
      </c>
      <c r="B23" s="189">
        <v>89423</v>
      </c>
      <c r="C23" s="189">
        <v>109803</v>
      </c>
      <c r="D23" s="189">
        <v>384224</v>
      </c>
      <c r="E23" s="189">
        <v>453650</v>
      </c>
      <c r="F23" s="190">
        <v>18.069147164154241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131709</v>
      </c>
      <c r="C25" s="189">
        <v>88000</v>
      </c>
      <c r="D25" s="189">
        <v>362595</v>
      </c>
      <c r="E25" s="189">
        <v>308288</v>
      </c>
      <c r="F25" s="190">
        <v>-14.977316289524129</v>
      </c>
    </row>
    <row r="26" spans="1:7" ht="15.6" customHeight="1">
      <c r="A26" s="188" t="s">
        <v>152</v>
      </c>
      <c r="B26" s="189">
        <v>46980</v>
      </c>
      <c r="C26" s="189">
        <v>46846</v>
      </c>
      <c r="D26" s="189">
        <v>109323</v>
      </c>
      <c r="E26" s="189">
        <v>110687</v>
      </c>
      <c r="F26" s="190">
        <v>1.247678896481077</v>
      </c>
    </row>
    <row r="27" spans="1:7" ht="15.6" customHeight="1">
      <c r="A27" s="188" t="s">
        <v>173</v>
      </c>
      <c r="B27" s="189">
        <v>107</v>
      </c>
      <c r="C27" s="189">
        <v>2</v>
      </c>
      <c r="D27" s="189">
        <v>665</v>
      </c>
      <c r="E27" s="189">
        <v>1089</v>
      </c>
      <c r="F27" s="190">
        <v>63.7593984962406</v>
      </c>
    </row>
    <row r="28" spans="1:7" ht="15.6" customHeight="1">
      <c r="A28" s="188" t="s">
        <v>177</v>
      </c>
      <c r="B28" s="189">
        <v>533172</v>
      </c>
      <c r="C28" s="189">
        <v>600284</v>
      </c>
      <c r="D28" s="189">
        <v>3819950</v>
      </c>
      <c r="E28" s="189">
        <v>4247609</v>
      </c>
      <c r="F28" s="190">
        <v>11.19540831686278</v>
      </c>
    </row>
    <row r="29" spans="1:7" ht="15.6" customHeight="1">
      <c r="A29" s="188" t="s">
        <v>178</v>
      </c>
      <c r="B29" s="189">
        <v>30987</v>
      </c>
      <c r="C29" s="189">
        <v>31247</v>
      </c>
      <c r="D29" s="189">
        <v>144788</v>
      </c>
      <c r="E29" s="189">
        <v>140590</v>
      </c>
      <c r="F29" s="190">
        <v>-2.899411553443656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11088</v>
      </c>
      <c r="F30" s="190">
        <v>-7.8150981044230141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197545</v>
      </c>
      <c r="C32" s="189">
        <v>218576</v>
      </c>
      <c r="D32" s="189">
        <v>864587</v>
      </c>
      <c r="E32" s="189">
        <v>896144</v>
      </c>
      <c r="F32" s="190">
        <v>3.6499507857508888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56" t="s">
        <v>153</v>
      </c>
      <c r="B35" s="76">
        <f>SUM(B7:B34)</f>
        <v>5136975</v>
      </c>
      <c r="C35" s="77">
        <f>SUM(C7:C34)</f>
        <v>5253412</v>
      </c>
      <c r="D35" s="76">
        <f>SUM(D7:D34)</f>
        <v>21578380</v>
      </c>
      <c r="E35" s="78">
        <f>SUM(E7:E34)</f>
        <v>22991253</v>
      </c>
      <c r="F35" s="140">
        <f>E35*100/D35-100</f>
        <v>6.547632398725014</v>
      </c>
    </row>
    <row r="36" spans="1:6" ht="15.6" customHeight="1">
      <c r="A36" s="73" t="s">
        <v>80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5" priority="2">
      <formula>MOD(ROW(),2)=0</formula>
    </cfRule>
  </conditionalFormatting>
  <conditionalFormatting sqref="F7:F35">
    <cfRule type="expression" dxfId="2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12931-6030-4A4D-8249-E448541FC135}">
  <sheetPr codeName="Hoja2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20988</v>
      </c>
      <c r="C8" s="189">
        <v>25114</v>
      </c>
      <c r="D8" s="189">
        <v>79277</v>
      </c>
      <c r="E8" s="189">
        <v>87849</v>
      </c>
      <c r="F8" s="190">
        <v>10.81271995660785</v>
      </c>
      <c r="G8" s="6"/>
    </row>
    <row r="9" spans="1:14" ht="15.6" customHeight="1">
      <c r="A9" s="188" t="s">
        <v>8</v>
      </c>
      <c r="B9" s="189">
        <v>255697</v>
      </c>
      <c r="C9" s="189">
        <v>227284</v>
      </c>
      <c r="D9" s="189">
        <v>456691</v>
      </c>
      <c r="E9" s="189">
        <v>421617</v>
      </c>
      <c r="F9" s="190">
        <v>-7.6800287283962243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965326</v>
      </c>
      <c r="C11" s="189">
        <v>1022930</v>
      </c>
      <c r="D11" s="189">
        <v>3035540</v>
      </c>
      <c r="E11" s="189">
        <v>3275624</v>
      </c>
      <c r="F11" s="190">
        <v>7.9091034873531498</v>
      </c>
    </row>
    <row r="12" spans="1:14" ht="15.6" customHeight="1">
      <c r="A12" s="188" t="s">
        <v>6</v>
      </c>
      <c r="B12" s="189">
        <v>5451</v>
      </c>
      <c r="C12" s="189">
        <v>4975</v>
      </c>
      <c r="D12" s="189">
        <v>19989</v>
      </c>
      <c r="E12" s="189">
        <v>24748</v>
      </c>
      <c r="F12" s="190">
        <v>23.80809445194858</v>
      </c>
    </row>
    <row r="13" spans="1:14" ht="15.6" customHeight="1">
      <c r="A13" s="188" t="s">
        <v>175</v>
      </c>
      <c r="B13" s="189">
        <v>1115373</v>
      </c>
      <c r="C13" s="189">
        <v>1036323</v>
      </c>
      <c r="D13" s="189">
        <v>4121029</v>
      </c>
      <c r="E13" s="189">
        <v>4062935</v>
      </c>
      <c r="F13" s="190">
        <v>-1.4096964617332191</v>
      </c>
    </row>
    <row r="14" spans="1:14" ht="15.6" customHeight="1">
      <c r="A14" s="188" t="s">
        <v>148</v>
      </c>
      <c r="B14" s="189">
        <v>259410</v>
      </c>
      <c r="C14" s="189">
        <v>270921</v>
      </c>
      <c r="D14" s="189">
        <v>920665</v>
      </c>
      <c r="E14" s="189">
        <v>925087</v>
      </c>
      <c r="F14" s="190">
        <v>0.48030499693156509</v>
      </c>
    </row>
    <row r="15" spans="1:14" ht="15.6" customHeight="1">
      <c r="A15" s="188" t="s">
        <v>145</v>
      </c>
      <c r="B15" s="189">
        <v>21469</v>
      </c>
      <c r="C15" s="189">
        <v>24969</v>
      </c>
      <c r="D15" s="189">
        <v>72149</v>
      </c>
      <c r="E15" s="189">
        <v>90218</v>
      </c>
      <c r="F15" s="190">
        <v>25.044006153931448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237925</v>
      </c>
      <c r="C18" s="189">
        <v>236767</v>
      </c>
      <c r="D18" s="189">
        <v>1075699</v>
      </c>
      <c r="E18" s="189">
        <v>1128175</v>
      </c>
      <c r="F18" s="190">
        <v>4.8783163319850624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6569</v>
      </c>
      <c r="C21" s="189">
        <v>6065</v>
      </c>
      <c r="D21" s="189">
        <v>32928</v>
      </c>
      <c r="E21" s="189">
        <v>27322</v>
      </c>
      <c r="F21" s="190">
        <v>-17.025024295432459</v>
      </c>
    </row>
    <row r="22" spans="1:7" ht="15.6" customHeight="1">
      <c r="A22" s="188" t="s">
        <v>146</v>
      </c>
      <c r="B22" s="189">
        <v>183893</v>
      </c>
      <c r="C22" s="189">
        <v>175616</v>
      </c>
      <c r="D22" s="189">
        <v>903852</v>
      </c>
      <c r="E22" s="189">
        <v>871957</v>
      </c>
      <c r="F22" s="190">
        <v>-3.5287856861521618</v>
      </c>
    </row>
    <row r="23" spans="1:7" ht="15.6" customHeight="1">
      <c r="A23" s="188" t="s">
        <v>165</v>
      </c>
      <c r="B23" s="189">
        <v>53372</v>
      </c>
      <c r="C23" s="189">
        <v>51919</v>
      </c>
      <c r="D23" s="189">
        <v>183866</v>
      </c>
      <c r="E23" s="189">
        <v>189514</v>
      </c>
      <c r="F23" s="190">
        <v>3.071802290798729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129817</v>
      </c>
      <c r="C25" s="189">
        <v>88000</v>
      </c>
      <c r="D25" s="189">
        <v>357819</v>
      </c>
      <c r="E25" s="189">
        <v>304895</v>
      </c>
      <c r="F25" s="190">
        <v>-14.79071821228051</v>
      </c>
    </row>
    <row r="26" spans="1:7" ht="15.6" customHeight="1">
      <c r="A26" s="188" t="s">
        <v>152</v>
      </c>
      <c r="B26" s="189">
        <v>43298</v>
      </c>
      <c r="C26" s="189">
        <v>44716</v>
      </c>
      <c r="D26" s="189">
        <v>88692</v>
      </c>
      <c r="E26" s="189">
        <v>87355</v>
      </c>
      <c r="F26" s="190">
        <v>-1.5074640328327289</v>
      </c>
    </row>
    <row r="27" spans="1:7" ht="15.6" customHeight="1">
      <c r="A27" s="188" t="s">
        <v>173</v>
      </c>
      <c r="B27" s="189">
        <v>2</v>
      </c>
      <c r="C27" s="189">
        <v>2</v>
      </c>
      <c r="D27" s="189">
        <v>2</v>
      </c>
      <c r="E27" s="189">
        <v>5</v>
      </c>
      <c r="F27" s="190">
        <v>150</v>
      </c>
    </row>
    <row r="28" spans="1:7" ht="15.6" customHeight="1">
      <c r="A28" s="188" t="s">
        <v>177</v>
      </c>
      <c r="B28" s="189">
        <v>518752</v>
      </c>
      <c r="C28" s="189">
        <v>590658</v>
      </c>
      <c r="D28" s="189">
        <v>3150229</v>
      </c>
      <c r="E28" s="189">
        <v>3329869</v>
      </c>
      <c r="F28" s="190">
        <v>5.7024425843327577</v>
      </c>
    </row>
    <row r="29" spans="1:7" ht="15.6" customHeight="1">
      <c r="A29" s="188" t="s">
        <v>178</v>
      </c>
      <c r="B29" s="189">
        <v>27762</v>
      </c>
      <c r="C29" s="189">
        <v>31247</v>
      </c>
      <c r="D29" s="189">
        <v>126357</v>
      </c>
      <c r="E29" s="189">
        <v>120857</v>
      </c>
      <c r="F29" s="190">
        <v>-4.352746583093932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103471</v>
      </c>
      <c r="C32" s="189">
        <v>100416</v>
      </c>
      <c r="D32" s="189">
        <v>464852</v>
      </c>
      <c r="E32" s="189">
        <v>465921</v>
      </c>
      <c r="F32" s="190">
        <v>0.22996566649169381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79" t="s">
        <v>153</v>
      </c>
      <c r="B35" s="178">
        <f>SUM(B7:B34)</f>
        <v>3948575</v>
      </c>
      <c r="C35" s="77">
        <f>SUM(C7:C34)</f>
        <v>3937922</v>
      </c>
      <c r="D35" s="76">
        <f>SUM(D7:D34)</f>
        <v>15089636</v>
      </c>
      <c r="E35" s="78">
        <f>SUM(E7:E34)</f>
        <v>15413948</v>
      </c>
      <c r="F35" s="140">
        <f>E35*100/D35-100</f>
        <v>2.1492367344049939</v>
      </c>
    </row>
    <row r="36" spans="1:6" ht="15.6" customHeight="1">
      <c r="A36" s="73" t="s">
        <v>85</v>
      </c>
      <c r="B36" s="72"/>
      <c r="C36" s="23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23" priority="2">
      <formula>MOD(ROW(),2)=0</formula>
    </cfRule>
  </conditionalFormatting>
  <conditionalFormatting sqref="F7:F35">
    <cfRule type="expression" dxfId="2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C6784-133A-420C-879E-21CF4D839E12}">
  <sheetPr codeName="Hoja2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83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76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47278</v>
      </c>
      <c r="C7" s="189">
        <v>69325</v>
      </c>
      <c r="D7" s="189">
        <v>215513</v>
      </c>
      <c r="E7" s="189">
        <v>252434</v>
      </c>
      <c r="F7" s="190">
        <v>17.131681151485051</v>
      </c>
      <c r="G7" s="13"/>
    </row>
    <row r="8" spans="1:14" ht="15.6" customHeight="1">
      <c r="A8" s="188" t="s">
        <v>11</v>
      </c>
      <c r="B8" s="189">
        <v>27918</v>
      </c>
      <c r="C8" s="189">
        <v>29152</v>
      </c>
      <c r="D8" s="189">
        <v>120021</v>
      </c>
      <c r="E8" s="189">
        <v>126617</v>
      </c>
      <c r="F8" s="190">
        <v>5.495704918305961</v>
      </c>
      <c r="G8" s="6"/>
    </row>
    <row r="9" spans="1:14" ht="15.6" customHeight="1">
      <c r="A9" s="188" t="s">
        <v>8</v>
      </c>
      <c r="B9" s="189">
        <v>2192</v>
      </c>
      <c r="C9" s="189">
        <v>4061</v>
      </c>
      <c r="D9" s="189">
        <v>7838</v>
      </c>
      <c r="E9" s="189">
        <v>11367</v>
      </c>
      <c r="F9" s="190">
        <v>45.024240877774929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221</v>
      </c>
      <c r="F10" s="190" t="s">
        <v>151</v>
      </c>
    </row>
    <row r="11" spans="1:14" ht="15.6" customHeight="1">
      <c r="A11" s="188" t="s">
        <v>9</v>
      </c>
      <c r="B11" s="189">
        <v>0</v>
      </c>
      <c r="C11" s="189">
        <v>0</v>
      </c>
      <c r="D11" s="189">
        <v>0</v>
      </c>
      <c r="E11" s="189">
        <v>0</v>
      </c>
      <c r="F11" s="190" t="s">
        <v>151</v>
      </c>
    </row>
    <row r="12" spans="1:14" ht="15.6" customHeight="1">
      <c r="A12" s="188" t="s">
        <v>6</v>
      </c>
      <c r="B12" s="189">
        <v>67307</v>
      </c>
      <c r="C12" s="189">
        <v>74637</v>
      </c>
      <c r="D12" s="189">
        <v>305594</v>
      </c>
      <c r="E12" s="189">
        <v>284744</v>
      </c>
      <c r="F12" s="190">
        <v>-6.8227779341217456</v>
      </c>
    </row>
    <row r="13" spans="1:14" ht="15.6" customHeight="1">
      <c r="A13" s="188" t="s">
        <v>175</v>
      </c>
      <c r="B13" s="189">
        <v>338252</v>
      </c>
      <c r="C13" s="189">
        <v>354643</v>
      </c>
      <c r="D13" s="189">
        <v>1292769</v>
      </c>
      <c r="E13" s="189">
        <v>1413747</v>
      </c>
      <c r="F13" s="190">
        <v>9.3580523666641113</v>
      </c>
    </row>
    <row r="14" spans="1:14" ht="15.6" customHeight="1">
      <c r="A14" s="188" t="s">
        <v>148</v>
      </c>
      <c r="B14" s="189">
        <v>453184</v>
      </c>
      <c r="C14" s="189">
        <v>453131</v>
      </c>
      <c r="D14" s="189">
        <v>1915880</v>
      </c>
      <c r="E14" s="189">
        <v>2145085</v>
      </c>
      <c r="F14" s="190">
        <v>11.963431947721149</v>
      </c>
    </row>
    <row r="15" spans="1:14" ht="15.6" customHeight="1">
      <c r="A15" s="188" t="s">
        <v>145</v>
      </c>
      <c r="B15" s="189">
        <v>17862</v>
      </c>
      <c r="C15" s="189">
        <v>33185</v>
      </c>
      <c r="D15" s="189">
        <v>72831</v>
      </c>
      <c r="E15" s="189">
        <v>87832</v>
      </c>
      <c r="F15" s="190">
        <v>20.596998530845379</v>
      </c>
    </row>
    <row r="16" spans="1:14" ht="15.6" customHeight="1">
      <c r="A16" s="188" t="s">
        <v>144</v>
      </c>
      <c r="B16" s="189">
        <v>24557</v>
      </c>
      <c r="C16" s="189">
        <v>31087</v>
      </c>
      <c r="D16" s="189">
        <v>74305</v>
      </c>
      <c r="E16" s="189">
        <v>119094</v>
      </c>
      <c r="F16" s="190">
        <v>60.277235717650228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743</v>
      </c>
      <c r="E17" s="189">
        <v>1735</v>
      </c>
      <c r="F17" s="190">
        <v>133.5127860026918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2564</v>
      </c>
      <c r="E18" s="189">
        <v>7211</v>
      </c>
      <c r="F18" s="190">
        <v>181.2402496099844</v>
      </c>
    </row>
    <row r="19" spans="1:7" ht="15.6" customHeight="1">
      <c r="A19" s="188" t="s">
        <v>143</v>
      </c>
      <c r="B19" s="189">
        <v>467</v>
      </c>
      <c r="C19" s="189">
        <v>0</v>
      </c>
      <c r="D19" s="189">
        <v>9409</v>
      </c>
      <c r="E19" s="189">
        <v>10606</v>
      </c>
      <c r="F19" s="190">
        <v>12.7218620469763</v>
      </c>
    </row>
    <row r="20" spans="1:7" ht="15.6" customHeight="1">
      <c r="A20" s="188" t="s">
        <v>142</v>
      </c>
      <c r="B20" s="189">
        <v>3612</v>
      </c>
      <c r="C20" s="189">
        <v>8596</v>
      </c>
      <c r="D20" s="189">
        <v>25038</v>
      </c>
      <c r="E20" s="189">
        <v>31736</v>
      </c>
      <c r="F20" s="190">
        <v>26.751337966291231</v>
      </c>
    </row>
    <row r="21" spans="1:7" ht="15.6" customHeight="1">
      <c r="A21" s="188" t="s">
        <v>149</v>
      </c>
      <c r="B21" s="189">
        <v>0</v>
      </c>
      <c r="C21" s="189">
        <v>0</v>
      </c>
      <c r="D21" s="189">
        <v>1044</v>
      </c>
      <c r="E21" s="189">
        <v>2015</v>
      </c>
      <c r="F21" s="190">
        <v>93.00766283524905</v>
      </c>
    </row>
    <row r="22" spans="1:7" ht="15.6" customHeight="1">
      <c r="A22" s="188" t="s">
        <v>146</v>
      </c>
      <c r="B22" s="189">
        <v>14426</v>
      </c>
      <c r="C22" s="189">
        <v>6852</v>
      </c>
      <c r="D22" s="189">
        <v>964407</v>
      </c>
      <c r="E22" s="189">
        <v>1193918</v>
      </c>
      <c r="F22" s="190">
        <v>23.798147462637662</v>
      </c>
    </row>
    <row r="23" spans="1:7" ht="15.6" customHeight="1">
      <c r="A23" s="188" t="s">
        <v>165</v>
      </c>
      <c r="B23" s="189">
        <v>36051</v>
      </c>
      <c r="C23" s="189">
        <v>57884</v>
      </c>
      <c r="D23" s="189">
        <v>200358</v>
      </c>
      <c r="E23" s="189">
        <v>264136</v>
      </c>
      <c r="F23" s="190">
        <v>31.832020682977461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765</v>
      </c>
      <c r="E24" s="189">
        <v>0</v>
      </c>
      <c r="F24" s="190">
        <v>-100</v>
      </c>
    </row>
    <row r="25" spans="1:7" ht="15.6" customHeight="1">
      <c r="A25" s="188" t="s">
        <v>140</v>
      </c>
      <c r="B25" s="189">
        <v>1892</v>
      </c>
      <c r="C25" s="189">
        <v>0</v>
      </c>
      <c r="D25" s="189">
        <v>4776</v>
      </c>
      <c r="E25" s="189">
        <v>3393</v>
      </c>
      <c r="F25" s="190">
        <v>-28.957286432160799</v>
      </c>
    </row>
    <row r="26" spans="1:7" ht="15.6" customHeight="1">
      <c r="A26" s="188" t="s">
        <v>152</v>
      </c>
      <c r="B26" s="189">
        <v>3682</v>
      </c>
      <c r="C26" s="189">
        <v>2130</v>
      </c>
      <c r="D26" s="189">
        <v>20631</v>
      </c>
      <c r="E26" s="189">
        <v>23332</v>
      </c>
      <c r="F26" s="190">
        <v>13.0919490087732</v>
      </c>
    </row>
    <row r="27" spans="1:7" ht="15.6" customHeight="1">
      <c r="A27" s="188" t="s">
        <v>173</v>
      </c>
      <c r="B27" s="189">
        <v>105</v>
      </c>
      <c r="C27" s="189">
        <v>0</v>
      </c>
      <c r="D27" s="189">
        <v>663</v>
      </c>
      <c r="E27" s="189">
        <v>1084</v>
      </c>
      <c r="F27" s="190">
        <v>63.499245852187023</v>
      </c>
    </row>
    <row r="28" spans="1:7" ht="15.6" customHeight="1">
      <c r="A28" s="188" t="s">
        <v>177</v>
      </c>
      <c r="B28" s="189">
        <v>14420</v>
      </c>
      <c r="C28" s="189">
        <v>9626</v>
      </c>
      <c r="D28" s="189">
        <v>669721</v>
      </c>
      <c r="E28" s="189">
        <v>917740</v>
      </c>
      <c r="F28" s="190">
        <v>37.033182474493117</v>
      </c>
    </row>
    <row r="29" spans="1:7" ht="15.6" customHeight="1">
      <c r="A29" s="188" t="s">
        <v>178</v>
      </c>
      <c r="B29" s="189">
        <v>3225</v>
      </c>
      <c r="C29" s="189">
        <v>0</v>
      </c>
      <c r="D29" s="189">
        <v>18431</v>
      </c>
      <c r="E29" s="189">
        <v>19733</v>
      </c>
      <c r="F29" s="190">
        <v>7.0641853399164489</v>
      </c>
    </row>
    <row r="30" spans="1:7" ht="15.6" customHeight="1">
      <c r="A30" s="188" t="s">
        <v>179</v>
      </c>
      <c r="B30" s="189">
        <v>790</v>
      </c>
      <c r="C30" s="189">
        <v>561</v>
      </c>
      <c r="D30" s="189">
        <v>12028</v>
      </c>
      <c r="E30" s="189">
        <v>11088</v>
      </c>
      <c r="F30" s="190">
        <v>-7.8150981044230141</v>
      </c>
    </row>
    <row r="31" spans="1:7" ht="15.6" customHeight="1">
      <c r="A31" s="188" t="s">
        <v>180</v>
      </c>
      <c r="B31" s="189">
        <v>16796</v>
      </c>
      <c r="C31" s="189">
        <v>18551</v>
      </c>
      <c r="D31" s="189">
        <v>64289</v>
      </c>
      <c r="E31" s="189">
        <v>57194</v>
      </c>
      <c r="F31" s="190">
        <v>-11.03610259920049</v>
      </c>
    </row>
    <row r="32" spans="1:7" ht="15.6" customHeight="1">
      <c r="A32" s="188" t="s">
        <v>181</v>
      </c>
      <c r="B32" s="189">
        <v>94074</v>
      </c>
      <c r="C32" s="189">
        <v>118160</v>
      </c>
      <c r="D32" s="189">
        <v>399735</v>
      </c>
      <c r="E32" s="189">
        <v>430223</v>
      </c>
      <c r="F32" s="190">
        <v>7.6270529225611901</v>
      </c>
    </row>
    <row r="33" spans="1:6" ht="15.6" customHeight="1">
      <c r="A33" s="188" t="s">
        <v>182</v>
      </c>
      <c r="B33" s="189">
        <v>20310</v>
      </c>
      <c r="C33" s="189">
        <v>43909</v>
      </c>
      <c r="D33" s="189">
        <v>87710</v>
      </c>
      <c r="E33" s="189">
        <v>160668</v>
      </c>
      <c r="F33" s="190">
        <v>83.180937179341015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1681</v>
      </c>
      <c r="E34" s="189">
        <v>352</v>
      </c>
      <c r="F34" s="190">
        <v>-79.060083283759667</v>
      </c>
    </row>
    <row r="35" spans="1:6" ht="15.6" customHeight="1">
      <c r="A35" s="179" t="s">
        <v>153</v>
      </c>
      <c r="B35" s="76">
        <f>SUM(B7:B34)</f>
        <v>1188400</v>
      </c>
      <c r="C35" s="77">
        <f>SUM(C7:C34)</f>
        <v>1315490</v>
      </c>
      <c r="D35" s="76">
        <f>SUM(D7:D34)</f>
        <v>6488744</v>
      </c>
      <c r="E35" s="178">
        <f>SUM(E7:E34)</f>
        <v>7577305</v>
      </c>
      <c r="F35" s="140">
        <f>E35*100/D35-100</f>
        <v>16.776143426216223</v>
      </c>
    </row>
    <row r="36" spans="1:6" ht="15.6" customHeight="1">
      <c r="A36" s="73" t="s">
        <v>159</v>
      </c>
      <c r="B36" s="72"/>
      <c r="D36" s="72"/>
      <c r="F36" s="23"/>
    </row>
  </sheetData>
  <mergeCells count="3">
    <mergeCell ref="B5:C5"/>
    <mergeCell ref="D5:F5"/>
    <mergeCell ref="A5:A6"/>
  </mergeCells>
  <conditionalFormatting sqref="A7:F34">
    <cfRule type="expression" dxfId="21" priority="2">
      <formula>MOD(ROW(),2)=0</formula>
    </cfRule>
  </conditionalFormatting>
  <conditionalFormatting sqref="F7:F35">
    <cfRule type="expression" dxfId="2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55E4-60C4-4955-901F-24D728611751}">
  <sheetPr codeName="Hoja3">
    <pageSetUpPr fitToPage="1"/>
  </sheetPr>
  <dimension ref="A1:O39"/>
  <sheetViews>
    <sheetView workbookViewId="0"/>
  </sheetViews>
  <sheetFormatPr baseColWidth="10" defaultColWidth="8.88671875" defaultRowHeight="14.4"/>
  <cols>
    <col min="1" max="1" width="32.88671875" customWidth="1"/>
    <col min="2" max="2" width="18.6640625" customWidth="1"/>
    <col min="3" max="3" width="22.5546875" customWidth="1"/>
    <col min="4" max="8" width="15.44140625" customWidth="1"/>
    <col min="9" max="9" width="11.88671875" customWidth="1"/>
    <col min="10" max="10" width="10.5546875" customWidth="1"/>
    <col min="11" max="11" width="11.109375" customWidth="1"/>
  </cols>
  <sheetData>
    <row r="1" spans="1:15" ht="19.2" customHeight="1">
      <c r="A1" s="32" t="s">
        <v>20</v>
      </c>
      <c r="B1" s="13"/>
      <c r="C1" s="13"/>
      <c r="D1" s="13"/>
      <c r="E1" s="5"/>
      <c r="G1" s="4"/>
      <c r="H1" s="4"/>
      <c r="I1" s="4"/>
      <c r="J1" s="14"/>
      <c r="K1" s="14"/>
      <c r="L1" s="4"/>
    </row>
    <row r="2" spans="1:15" ht="15" customHeight="1">
      <c r="A2" s="13"/>
      <c r="B2" s="13"/>
      <c r="C2" s="13"/>
      <c r="D2" s="13"/>
      <c r="E2" s="13"/>
      <c r="F2" s="13"/>
      <c r="G2" s="13"/>
      <c r="H2" s="13"/>
      <c r="I2" s="13"/>
      <c r="J2" s="13"/>
      <c r="K2" s="13"/>
      <c r="L2" s="3"/>
    </row>
    <row r="3" spans="1:15" ht="15" customHeight="1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3"/>
    </row>
    <row r="4" spans="1:15" ht="15" customHeight="1">
      <c r="A4" s="31" t="s">
        <v>19</v>
      </c>
      <c r="B4" s="13"/>
      <c r="C4" s="13"/>
      <c r="D4" s="13"/>
      <c r="E4" s="13"/>
      <c r="F4" s="13"/>
      <c r="G4" s="13"/>
      <c r="H4" s="33"/>
      <c r="I4" s="34" t="s">
        <v>172</v>
      </c>
      <c r="J4" s="13"/>
      <c r="K4" s="13"/>
    </row>
    <row r="5" spans="1:15" ht="15" customHeight="1">
      <c r="A5" s="199" t="s">
        <v>15</v>
      </c>
      <c r="B5" s="199"/>
      <c r="C5" s="199"/>
      <c r="D5" s="197" t="s">
        <v>154</v>
      </c>
      <c r="E5" s="197"/>
      <c r="F5" s="198" t="s">
        <v>0</v>
      </c>
      <c r="G5" s="198"/>
      <c r="H5" s="197" t="s">
        <v>12</v>
      </c>
      <c r="I5" s="197"/>
      <c r="J5" s="37"/>
      <c r="K5" s="7"/>
    </row>
    <row r="6" spans="1:15" ht="15" customHeight="1">
      <c r="A6" s="199"/>
      <c r="B6" s="199"/>
      <c r="C6" s="199"/>
      <c r="D6" s="164">
        <v>2024</v>
      </c>
      <c r="E6" s="164">
        <v>2025</v>
      </c>
      <c r="F6" s="164">
        <v>2024</v>
      </c>
      <c r="G6" s="164">
        <v>2025</v>
      </c>
      <c r="H6" s="164" t="s">
        <v>13</v>
      </c>
      <c r="I6" s="170" t="s">
        <v>14</v>
      </c>
      <c r="J6" s="166"/>
      <c r="K6" s="13"/>
    </row>
    <row r="7" spans="1:15" ht="15" customHeight="1">
      <c r="A7" s="200" t="s">
        <v>16</v>
      </c>
      <c r="B7" s="155" t="s">
        <v>21</v>
      </c>
      <c r="C7" s="148" t="s">
        <v>2</v>
      </c>
      <c r="D7" s="53" cm="1">
        <f t="array" ref="D7:G7">Líquidos!B35:E35</f>
        <v>14898329</v>
      </c>
      <c r="E7" s="53">
        <v>16339671</v>
      </c>
      <c r="F7" s="53">
        <v>106718971</v>
      </c>
      <c r="G7" s="53">
        <v>103268614</v>
      </c>
      <c r="H7" s="165">
        <f>G7-F7</f>
        <v>-3450357</v>
      </c>
      <c r="I7" s="142">
        <f>((G7*100/F7)-100)</f>
        <v>-3.2331243148886841</v>
      </c>
      <c r="J7" s="171"/>
      <c r="K7" s="13"/>
    </row>
    <row r="8" spans="1:15" ht="15" customHeight="1">
      <c r="A8" s="200"/>
      <c r="B8" s="42" t="s">
        <v>22</v>
      </c>
      <c r="C8" s="42" t="s">
        <v>2</v>
      </c>
      <c r="D8" s="53" cm="1">
        <f t="array" ref="D8:G8">Sólidos!B35:E35</f>
        <v>7253325</v>
      </c>
      <c r="E8" s="53">
        <v>6418734</v>
      </c>
      <c r="F8" s="55">
        <v>49162540</v>
      </c>
      <c r="G8" s="53">
        <v>46337845</v>
      </c>
      <c r="H8" s="47">
        <f t="shared" ref="H8:H18" si="0">G8-F8</f>
        <v>-2824695</v>
      </c>
      <c r="I8" s="141">
        <f>((G8*100/F8)-100)</f>
        <v>-5.7456246158152169</v>
      </c>
      <c r="J8" s="37"/>
      <c r="K8" s="13"/>
    </row>
    <row r="9" spans="1:15" ht="15" customHeight="1">
      <c r="A9" s="200"/>
      <c r="B9" s="193" t="s">
        <v>23</v>
      </c>
      <c r="C9" s="43" t="s">
        <v>2</v>
      </c>
      <c r="D9" s="53" cm="1">
        <f t="array" ref="D9:G9">'Mercancía general'!B35:E35</f>
        <v>23713925</v>
      </c>
      <c r="E9" s="66">
        <v>24490060</v>
      </c>
      <c r="F9" s="53">
        <v>165920300</v>
      </c>
      <c r="G9" s="67">
        <v>166039212</v>
      </c>
      <c r="H9" s="47">
        <f t="shared" si="0"/>
        <v>118912</v>
      </c>
      <c r="I9" s="142">
        <f t="shared" ref="I9:I30" si="1">((G9*100/F9)-100)</f>
        <v>7.1668144283734136E-2</v>
      </c>
      <c r="J9" s="37"/>
      <c r="K9" s="13"/>
    </row>
    <row r="10" spans="1:15" ht="15" customHeight="1">
      <c r="A10" s="200"/>
      <c r="B10" s="193"/>
      <c r="C10" s="36" t="s">
        <v>24</v>
      </c>
      <c r="D10" s="56" cm="1">
        <f t="array" ref="D10:G10">'Mercancías contenedores'!B35:E35</f>
        <v>16329235</v>
      </c>
      <c r="E10" s="56">
        <v>16726491</v>
      </c>
      <c r="F10" s="68">
        <v>114769807</v>
      </c>
      <c r="G10" s="56">
        <v>112640625</v>
      </c>
      <c r="H10" s="48">
        <f t="shared" si="0"/>
        <v>-2129182</v>
      </c>
      <c r="I10" s="143">
        <f t="shared" si="1"/>
        <v>-1.8551760743136896</v>
      </c>
      <c r="J10" s="37"/>
      <c r="K10" s="13"/>
    </row>
    <row r="11" spans="1:15" ht="15" customHeight="1">
      <c r="A11" s="200"/>
      <c r="B11" s="193"/>
      <c r="C11" s="36" t="s">
        <v>25</v>
      </c>
      <c r="D11" s="69">
        <f>D9-D10</f>
        <v>7384690</v>
      </c>
      <c r="E11" s="69">
        <f t="shared" ref="E11:G11" si="2">E9-E10</f>
        <v>7763569</v>
      </c>
      <c r="F11" s="70">
        <f t="shared" si="2"/>
        <v>51150493</v>
      </c>
      <c r="G11" s="71">
        <f t="shared" si="2"/>
        <v>53398587</v>
      </c>
      <c r="H11" s="48">
        <f t="shared" si="0"/>
        <v>2248094</v>
      </c>
      <c r="I11" s="144">
        <f t="shared" si="1"/>
        <v>4.3950583232892768</v>
      </c>
      <c r="J11" s="37"/>
      <c r="K11" s="13"/>
    </row>
    <row r="12" spans="1:15" ht="15" customHeight="1">
      <c r="A12" s="200"/>
      <c r="B12" s="40"/>
      <c r="C12" s="41" t="s">
        <v>26</v>
      </c>
      <c r="D12" s="49">
        <f>SUM(D7,D8,D9)</f>
        <v>45865579</v>
      </c>
      <c r="E12" s="49">
        <f>SUM(E7,E8,E9)</f>
        <v>47248465</v>
      </c>
      <c r="F12" s="49">
        <f>SUM(F7,F8,F9)</f>
        <v>321801811</v>
      </c>
      <c r="G12" s="49">
        <f>SUM(G7,G8,G9)</f>
        <v>315645671</v>
      </c>
      <c r="H12" s="50">
        <f t="shared" si="0"/>
        <v>-6156140</v>
      </c>
      <c r="I12" s="145">
        <f t="shared" si="1"/>
        <v>-1.9130221737627267</v>
      </c>
      <c r="J12" s="37"/>
      <c r="K12" s="13"/>
    </row>
    <row r="13" spans="1:15" ht="15" customHeight="1">
      <c r="A13" s="195" t="s">
        <v>17</v>
      </c>
      <c r="B13" s="42" t="s">
        <v>27</v>
      </c>
      <c r="C13" s="43" t="s">
        <v>2</v>
      </c>
      <c r="D13" s="51" cm="1">
        <f t="array" ref="D13:G13">Pesca!B35:E35</f>
        <v>15428.565999999995</v>
      </c>
      <c r="E13" s="52">
        <v>14466.594000000001</v>
      </c>
      <c r="F13" s="53">
        <v>82884.84599999999</v>
      </c>
      <c r="G13" s="54">
        <v>84568.392000000022</v>
      </c>
      <c r="H13" s="53">
        <f>G13-F13</f>
        <v>1683.5460000000312</v>
      </c>
      <c r="I13" s="146">
        <f t="shared" si="1"/>
        <v>2.0311867382851148</v>
      </c>
      <c r="J13" s="38"/>
      <c r="K13" s="13"/>
    </row>
    <row r="14" spans="1:15" ht="15" customHeight="1">
      <c r="A14" s="195"/>
      <c r="B14" s="193" t="s">
        <v>28</v>
      </c>
      <c r="C14" s="43" t="s">
        <v>2</v>
      </c>
      <c r="D14" s="55" cm="1">
        <f t="array" ref="D14:G14">Avituallamiento!B35:E35</f>
        <v>1009420</v>
      </c>
      <c r="E14" s="53">
        <v>954556</v>
      </c>
      <c r="F14" s="53">
        <v>6925722</v>
      </c>
      <c r="G14" s="52">
        <v>6511205</v>
      </c>
      <c r="H14" s="53">
        <f>G14-F14</f>
        <v>-414517</v>
      </c>
      <c r="I14" s="142">
        <f t="shared" si="1"/>
        <v>-5.9851810396085767</v>
      </c>
      <c r="J14" s="13"/>
      <c r="K14" s="13"/>
    </row>
    <row r="15" spans="1:15" ht="15" customHeight="1">
      <c r="A15" s="195"/>
      <c r="B15" s="193"/>
      <c r="C15" s="36" t="s">
        <v>29</v>
      </c>
      <c r="D15" s="56" cm="1">
        <f t="array" ref="D15:G15">'Avi. combustibles'!B35:E35</f>
        <v>828433</v>
      </c>
      <c r="E15" s="57">
        <v>782267</v>
      </c>
      <c r="F15" s="58">
        <v>5823790</v>
      </c>
      <c r="G15" s="58">
        <v>5403248</v>
      </c>
      <c r="H15" s="56">
        <f>G15-F15</f>
        <v>-420542</v>
      </c>
      <c r="I15" s="147">
        <f t="shared" si="1"/>
        <v>-7.221105156607635</v>
      </c>
      <c r="J15" s="13"/>
      <c r="K15" s="13"/>
      <c r="L15" s="39"/>
      <c r="O15" s="39"/>
    </row>
    <row r="16" spans="1:15" ht="15" customHeight="1">
      <c r="A16" s="195"/>
      <c r="B16" s="42" t="s">
        <v>30</v>
      </c>
      <c r="C16" s="43" t="s">
        <v>2</v>
      </c>
      <c r="D16" s="59" cm="1">
        <f t="array" ref="D16:G16">'Tráfico interior'!B35:E35</f>
        <v>300234</v>
      </c>
      <c r="E16" s="60">
        <v>342971</v>
      </c>
      <c r="F16" s="51">
        <v>2226884</v>
      </c>
      <c r="G16" s="52">
        <v>2129840</v>
      </c>
      <c r="H16" s="53">
        <f>G16-F16</f>
        <v>-97044</v>
      </c>
      <c r="I16" s="141">
        <f t="shared" si="1"/>
        <v>-4.3578381271768052</v>
      </c>
      <c r="J16" s="13"/>
      <c r="K16" s="13"/>
    </row>
    <row r="17" spans="1:14" ht="15" customHeight="1">
      <c r="A17" s="195"/>
      <c r="B17" s="45"/>
      <c r="C17" s="45" t="s">
        <v>26</v>
      </c>
      <c r="D17" s="157">
        <f>SUM(D13,D14,D16)</f>
        <v>1325082.5660000001</v>
      </c>
      <c r="E17" s="158">
        <f t="shared" ref="E17:G17" si="3">SUM(E13,E14,E16)</f>
        <v>1311993.594</v>
      </c>
      <c r="F17" s="158">
        <f t="shared" si="3"/>
        <v>9235490.8460000008</v>
      </c>
      <c r="G17" s="158">
        <f t="shared" si="3"/>
        <v>8725613.3920000009</v>
      </c>
      <c r="H17" s="159">
        <f>G17-F17</f>
        <v>-509877.45399999991</v>
      </c>
      <c r="I17" s="145">
        <f t="shared" si="1"/>
        <v>-5.5208484584317858</v>
      </c>
      <c r="J17" s="13"/>
      <c r="K17" s="13"/>
    </row>
    <row r="18" spans="1:14" ht="15" customHeight="1">
      <c r="A18" s="196" t="s">
        <v>31</v>
      </c>
      <c r="B18" s="196"/>
      <c r="C18" s="196"/>
      <c r="D18" s="153">
        <f>D12+D17</f>
        <v>47190661.566</v>
      </c>
      <c r="E18" s="172">
        <f>E12+E17</f>
        <v>48560458.593999997</v>
      </c>
      <c r="F18" s="172">
        <f>F12+F17</f>
        <v>331037301.84600002</v>
      </c>
      <c r="G18" s="172">
        <f>G12+G17</f>
        <v>324371284.39200002</v>
      </c>
      <c r="H18" s="174">
        <f t="shared" si="0"/>
        <v>-6666017.4539999962</v>
      </c>
      <c r="I18" s="173">
        <f t="shared" si="1"/>
        <v>-2.0136756241147253</v>
      </c>
      <c r="J18" s="37"/>
      <c r="K18" s="13"/>
    </row>
    <row r="19" spans="1:14" ht="15" customHeight="1">
      <c r="A19" s="161"/>
      <c r="B19" s="163"/>
      <c r="C19" s="160"/>
      <c r="D19" s="162"/>
      <c r="E19" s="167"/>
      <c r="F19" s="168"/>
      <c r="G19" s="168"/>
      <c r="H19" s="169"/>
      <c r="I19" s="169"/>
      <c r="J19" s="37"/>
      <c r="K19" s="13"/>
      <c r="N19" s="39"/>
    </row>
    <row r="20" spans="1:14" ht="15" customHeight="1">
      <c r="A20" s="194" t="s">
        <v>48</v>
      </c>
      <c r="B20" s="193" t="s">
        <v>32</v>
      </c>
      <c r="C20" s="42" t="s">
        <v>2</v>
      </c>
      <c r="D20" s="53" cm="1">
        <f t="array" ref="D20:G20">'Mercancías tránsito'!B35:E35</f>
        <v>12542843</v>
      </c>
      <c r="E20" s="53">
        <v>13117335</v>
      </c>
      <c r="F20" s="53">
        <v>89805189</v>
      </c>
      <c r="G20" s="53">
        <v>87601012</v>
      </c>
      <c r="H20" s="61">
        <f>G20-F20</f>
        <v>-2204177</v>
      </c>
      <c r="I20" s="62">
        <f t="shared" si="1"/>
        <v>-2.4543982642250199</v>
      </c>
      <c r="J20" s="13"/>
      <c r="K20" s="13"/>
      <c r="L20" s="13"/>
      <c r="M20" s="13"/>
    </row>
    <row r="21" spans="1:14" ht="15" customHeight="1">
      <c r="A21" s="194"/>
      <c r="B21" s="193"/>
      <c r="C21" s="35" t="s">
        <v>24</v>
      </c>
      <c r="D21" s="63" cm="1">
        <f t="array" ref="D21:G21">'Mercan. contene. tránsito'!B35:E35</f>
        <v>9758412</v>
      </c>
      <c r="E21" s="63">
        <v>9747578</v>
      </c>
      <c r="F21" s="63">
        <v>70969547</v>
      </c>
      <c r="G21" s="63">
        <v>66270734</v>
      </c>
      <c r="H21" s="64">
        <f>G21-F21</f>
        <v>-4698813</v>
      </c>
      <c r="I21" s="65">
        <f t="shared" si="1"/>
        <v>-6.6208862795756573</v>
      </c>
      <c r="J21" s="13"/>
      <c r="K21" s="13"/>
      <c r="L21" s="13"/>
      <c r="M21" s="13"/>
    </row>
    <row r="22" spans="1:14" ht="15" customHeight="1">
      <c r="A22" s="194"/>
      <c r="B22" s="193" t="s">
        <v>33</v>
      </c>
      <c r="C22" s="42" t="s">
        <v>34</v>
      </c>
      <c r="D22" s="53" cm="1">
        <f t="array" ref="D22:G22">'Ro-Ro'!B35:E35</f>
        <v>6421310</v>
      </c>
      <c r="E22" s="53">
        <v>6761740</v>
      </c>
      <c r="F22" s="53">
        <v>43675761</v>
      </c>
      <c r="G22" s="53">
        <v>45039802</v>
      </c>
      <c r="H22" s="61">
        <f t="shared" ref="H22:H30" si="4">G22-F22</f>
        <v>1364041</v>
      </c>
      <c r="I22" s="62">
        <f t="shared" si="1"/>
        <v>3.1231075744736359</v>
      </c>
      <c r="J22" s="13"/>
      <c r="K22" s="13"/>
      <c r="L22" s="13"/>
      <c r="M22" s="13"/>
    </row>
    <row r="23" spans="1:14" ht="15" customHeight="1">
      <c r="A23" s="194"/>
      <c r="B23" s="193"/>
      <c r="C23" s="44" t="s">
        <v>35</v>
      </c>
      <c r="D23" s="63" cm="1">
        <f t="array" ref="D23:G23">'Ro-Ro UTIS'!B35:E35</f>
        <v>281729</v>
      </c>
      <c r="E23" s="63">
        <v>295785</v>
      </c>
      <c r="F23" s="63">
        <v>1870133</v>
      </c>
      <c r="G23" s="63">
        <v>1932579</v>
      </c>
      <c r="H23" s="64">
        <f t="shared" si="4"/>
        <v>62446</v>
      </c>
      <c r="I23" s="65">
        <f t="shared" si="1"/>
        <v>3.3391208004992166</v>
      </c>
      <c r="J23" s="13"/>
      <c r="K23" s="13"/>
      <c r="L23" s="13"/>
      <c r="M23" s="13"/>
    </row>
    <row r="24" spans="1:14" ht="15" customHeight="1">
      <c r="A24" s="194"/>
      <c r="B24" s="193" t="s">
        <v>36</v>
      </c>
      <c r="C24" s="42" t="s">
        <v>2</v>
      </c>
      <c r="D24" s="53" cm="1">
        <f t="array" ref="D24:G24">TEUS!B35:E35</f>
        <v>1537545.25</v>
      </c>
      <c r="E24" s="53">
        <v>1674102.5</v>
      </c>
      <c r="F24" s="53">
        <v>10682872.25</v>
      </c>
      <c r="G24" s="53">
        <v>10867419.5</v>
      </c>
      <c r="H24" s="61">
        <f t="shared" si="4"/>
        <v>184547.25</v>
      </c>
      <c r="I24" s="62">
        <f t="shared" si="1"/>
        <v>1.7275059149003624</v>
      </c>
      <c r="J24" s="13"/>
      <c r="K24" s="13"/>
      <c r="L24" s="13"/>
      <c r="M24" s="13"/>
    </row>
    <row r="25" spans="1:14" ht="15" customHeight="1">
      <c r="A25" s="194"/>
      <c r="B25" s="193"/>
      <c r="C25" s="35" t="s">
        <v>40</v>
      </c>
      <c r="D25" s="63" cm="1">
        <f t="array" ref="D25:G25">'TEUS tránsito'!B35:E35</f>
        <v>822965</v>
      </c>
      <c r="E25" s="63">
        <v>877854.75</v>
      </c>
      <c r="F25" s="63">
        <v>5792030.75</v>
      </c>
      <c r="G25" s="63">
        <v>5649483</v>
      </c>
      <c r="H25" s="64">
        <f t="shared" si="4"/>
        <v>-142547.75</v>
      </c>
      <c r="I25" s="65">
        <f t="shared" si="1"/>
        <v>-2.4611014021291169</v>
      </c>
      <c r="J25" s="13"/>
      <c r="K25" s="13"/>
      <c r="L25" s="13"/>
      <c r="M25" s="13"/>
    </row>
    <row r="26" spans="1:14" ht="15" customHeight="1">
      <c r="A26" s="194"/>
      <c r="B26" s="193"/>
      <c r="C26" s="35" t="s">
        <v>171</v>
      </c>
      <c r="D26" s="63" cm="1">
        <f t="array" ref="D26:G26">'TEUS nacional'!B35:E35</f>
        <v>177960.75</v>
      </c>
      <c r="E26" s="63">
        <v>185246.5</v>
      </c>
      <c r="F26" s="63">
        <v>1219803.25</v>
      </c>
      <c r="G26" s="63">
        <v>1240016.75</v>
      </c>
      <c r="H26" s="64">
        <f t="shared" si="4"/>
        <v>20213.5</v>
      </c>
      <c r="I26" s="65">
        <f t="shared" si="1"/>
        <v>1.6571115054825469</v>
      </c>
      <c r="J26" s="13"/>
      <c r="K26" s="13"/>
      <c r="L26" s="13"/>
      <c r="M26" s="13"/>
    </row>
    <row r="27" spans="1:14" ht="15" customHeight="1">
      <c r="A27" s="194"/>
      <c r="B27" s="193"/>
      <c r="C27" s="35" t="s">
        <v>170</v>
      </c>
      <c r="D27" s="63" cm="1">
        <f t="array" ref="D27:G27">'TEUS exterior'!B35:E35</f>
        <v>536619.5</v>
      </c>
      <c r="E27" s="63">
        <v>611001.25</v>
      </c>
      <c r="F27" s="63">
        <v>3671038.25</v>
      </c>
      <c r="G27" s="63">
        <v>3977919.75</v>
      </c>
      <c r="H27" s="64">
        <f t="shared" si="4"/>
        <v>306881.5</v>
      </c>
      <c r="I27" s="65">
        <f t="shared" si="1"/>
        <v>8.3595288063261108</v>
      </c>
      <c r="J27" s="13"/>
      <c r="K27" s="13"/>
      <c r="L27" s="13"/>
      <c r="M27" s="13"/>
    </row>
    <row r="28" spans="1:14" ht="15" customHeight="1">
      <c r="A28" s="194"/>
      <c r="B28" s="193" t="s">
        <v>37</v>
      </c>
      <c r="C28" s="42" t="s">
        <v>41</v>
      </c>
      <c r="D28" s="53" cm="1">
        <f t="array" ref="D28:G28">'Buques número'!B35:E35</f>
        <v>16352</v>
      </c>
      <c r="E28" s="53">
        <v>15876</v>
      </c>
      <c r="F28" s="53">
        <v>95388</v>
      </c>
      <c r="G28" s="53">
        <v>94063</v>
      </c>
      <c r="H28" s="61">
        <f t="shared" si="4"/>
        <v>-1325</v>
      </c>
      <c r="I28" s="62">
        <f t="shared" si="1"/>
        <v>-1.3890636138717696</v>
      </c>
      <c r="J28" s="13"/>
      <c r="K28" s="13"/>
      <c r="L28" s="13"/>
      <c r="M28" s="13"/>
    </row>
    <row r="29" spans="1:14" ht="15" customHeight="1">
      <c r="A29" s="194"/>
      <c r="B29" s="193"/>
      <c r="C29" s="42" t="s">
        <v>42</v>
      </c>
      <c r="D29" s="53" cm="1">
        <f t="array" ref="D29:G29">'Buques GT'!B35:E35</f>
        <v>235779498</v>
      </c>
      <c r="E29" s="53">
        <v>243392781</v>
      </c>
      <c r="F29" s="53">
        <v>1541452545</v>
      </c>
      <c r="G29" s="53">
        <v>1556441999</v>
      </c>
      <c r="H29" s="61">
        <f t="shared" si="4"/>
        <v>14989454</v>
      </c>
      <c r="I29" s="62">
        <f t="shared" si="1"/>
        <v>0.9724239678101867</v>
      </c>
      <c r="J29" s="13"/>
      <c r="K29" s="13"/>
      <c r="L29" s="13"/>
      <c r="M29" s="13"/>
    </row>
    <row r="30" spans="1:14" ht="15" customHeight="1">
      <c r="A30" s="194"/>
      <c r="B30" s="193"/>
      <c r="C30" s="35" t="s">
        <v>43</v>
      </c>
      <c r="D30" s="63" cm="1">
        <f t="array" ref="D30:G30">Cruceros!B35:E35</f>
        <v>285</v>
      </c>
      <c r="E30" s="63">
        <v>330</v>
      </c>
      <c r="F30" s="63">
        <v>2291</v>
      </c>
      <c r="G30" s="63">
        <v>2798</v>
      </c>
      <c r="H30" s="64">
        <f t="shared" si="4"/>
        <v>507</v>
      </c>
      <c r="I30" s="65">
        <f t="shared" si="1"/>
        <v>22.130074203404632</v>
      </c>
      <c r="J30" s="13"/>
      <c r="K30" s="13"/>
      <c r="L30" s="13"/>
      <c r="M30" s="13"/>
    </row>
    <row r="31" spans="1:14" ht="15" customHeight="1">
      <c r="A31" s="194"/>
      <c r="B31" s="193" t="s">
        <v>38</v>
      </c>
      <c r="C31" s="42" t="s">
        <v>2</v>
      </c>
      <c r="D31" s="53" cm="1">
        <f t="array" ref="D31:G31">'Pasajeros total'!B35:E35</f>
        <v>5136975</v>
      </c>
      <c r="E31" s="53">
        <v>5253412</v>
      </c>
      <c r="F31" s="53">
        <v>21578380</v>
      </c>
      <c r="G31" s="53">
        <v>22991253</v>
      </c>
      <c r="H31" s="61">
        <f>G31-F31</f>
        <v>1412873</v>
      </c>
      <c r="I31" s="62">
        <f>((G31*100/F31)-100)</f>
        <v>6.547632398725014</v>
      </c>
      <c r="J31" s="13"/>
      <c r="K31" s="13"/>
      <c r="L31" s="13"/>
      <c r="M31" s="13"/>
    </row>
    <row r="32" spans="1:14" ht="15" customHeight="1">
      <c r="A32" s="194"/>
      <c r="B32" s="193"/>
      <c r="C32" s="35" t="s">
        <v>44</v>
      </c>
      <c r="D32" s="63" cm="1">
        <f t="array" ref="D32:G32">'Pasajeros regulares'!B35:E35</f>
        <v>3948575</v>
      </c>
      <c r="E32" s="63">
        <v>3937922</v>
      </c>
      <c r="F32" s="63">
        <v>15089636</v>
      </c>
      <c r="G32" s="63">
        <v>15413948</v>
      </c>
      <c r="H32" s="64">
        <f>G32-F32</f>
        <v>324312</v>
      </c>
      <c r="I32" s="65">
        <f>((G32*100/F32)-100)</f>
        <v>2.1492367344049939</v>
      </c>
      <c r="J32" s="13"/>
      <c r="K32" s="13"/>
      <c r="L32" s="13"/>
      <c r="M32" s="13"/>
    </row>
    <row r="33" spans="1:13" ht="15" customHeight="1">
      <c r="A33" s="194"/>
      <c r="B33" s="193"/>
      <c r="C33" s="35" t="s">
        <v>45</v>
      </c>
      <c r="D33" s="63" cm="1">
        <f t="array" ref="D33:G33">'Pasajeros crucero'!B35:E35</f>
        <v>1188400</v>
      </c>
      <c r="E33" s="63">
        <v>1315490</v>
      </c>
      <c r="F33" s="63">
        <v>6488744</v>
      </c>
      <c r="G33" s="63">
        <v>7577305</v>
      </c>
      <c r="H33" s="64">
        <f>G33-F33</f>
        <v>1088561</v>
      </c>
      <c r="I33" s="65">
        <f>((G33*100/F33)-100)</f>
        <v>16.776143426216223</v>
      </c>
      <c r="J33" s="13"/>
      <c r="K33" s="13"/>
      <c r="L33" s="13"/>
      <c r="M33" s="13"/>
    </row>
    <row r="34" spans="1:13" ht="15" customHeight="1">
      <c r="A34" s="194"/>
      <c r="B34" s="193" t="s">
        <v>39</v>
      </c>
      <c r="C34" s="42" t="s">
        <v>46</v>
      </c>
      <c r="D34" s="53" cm="1">
        <f t="array" ref="D34:G34">'Automóviles régimen pasaje'!B35:E35</f>
        <v>935897</v>
      </c>
      <c r="E34" s="53">
        <v>940706</v>
      </c>
      <c r="F34" s="53">
        <v>3845976</v>
      </c>
      <c r="G34" s="53">
        <v>4007574</v>
      </c>
      <c r="H34" s="61">
        <f>G34-F34</f>
        <v>161598</v>
      </c>
      <c r="I34" s="62">
        <f>((G34*100/F34)-100)</f>
        <v>4.2017422885634232</v>
      </c>
      <c r="J34" s="13"/>
      <c r="K34" s="13"/>
      <c r="L34" s="13"/>
      <c r="M34" s="13"/>
    </row>
    <row r="35" spans="1:13" ht="15" customHeight="1">
      <c r="A35" s="194"/>
      <c r="B35" s="193"/>
      <c r="C35" s="42" t="s">
        <v>164</v>
      </c>
      <c r="D35" s="53" cm="1">
        <f t="array" ref="D35:G35">'Automóviles régimen mercancía'!B35:E35</f>
        <v>284039</v>
      </c>
      <c r="E35" s="53">
        <v>322762</v>
      </c>
      <c r="F35" s="53">
        <v>2144833</v>
      </c>
      <c r="G35" s="53">
        <v>2235088</v>
      </c>
      <c r="H35" s="61">
        <f>G35-F35</f>
        <v>90255</v>
      </c>
      <c r="I35" s="62">
        <f>((G35*100/F35)-100)</f>
        <v>4.2080199250944048</v>
      </c>
      <c r="J35" s="13"/>
      <c r="K35" s="13"/>
      <c r="L35" s="13"/>
      <c r="M35" s="13"/>
    </row>
    <row r="36" spans="1:13" ht="15" customHeight="1">
      <c r="A36" s="73" t="s">
        <v>49</v>
      </c>
      <c r="J36" s="13"/>
      <c r="K36" s="13"/>
      <c r="L36" s="13"/>
      <c r="M36" s="13"/>
    </row>
    <row r="37" spans="1:13">
      <c r="A37" s="46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</row>
    <row r="38" spans="1:13">
      <c r="B38" s="13"/>
      <c r="C38" s="13"/>
      <c r="D38" s="13"/>
      <c r="E38" s="13"/>
      <c r="F38" s="13"/>
      <c r="G38" s="13"/>
      <c r="H38" s="13"/>
      <c r="I38" s="13"/>
      <c r="J38" s="13"/>
      <c r="K38" s="13"/>
    </row>
    <row r="39" spans="1:13">
      <c r="J39" s="13"/>
      <c r="K39" s="13"/>
    </row>
  </sheetData>
  <mergeCells count="16">
    <mergeCell ref="D5:E5"/>
    <mergeCell ref="F5:G5"/>
    <mergeCell ref="H5:I5"/>
    <mergeCell ref="A5:C6"/>
    <mergeCell ref="B9:B11"/>
    <mergeCell ref="A7:A12"/>
    <mergeCell ref="B14:B15"/>
    <mergeCell ref="A13:A17"/>
    <mergeCell ref="A18:C18"/>
    <mergeCell ref="B20:B21"/>
    <mergeCell ref="B22:B23"/>
    <mergeCell ref="B24:B27"/>
    <mergeCell ref="B28:B30"/>
    <mergeCell ref="B31:B33"/>
    <mergeCell ref="A20:A35"/>
    <mergeCell ref="B34:B35"/>
  </mergeCells>
  <conditionalFormatting sqref="H7:I35">
    <cfRule type="expression" dxfId="73" priority="1">
      <formula>H7&lt;0</formula>
    </cfRule>
  </conditionalFormatting>
  <pageMargins left="0.62992125984252001" right="0.23622047244094499" top="0.78740157480314998" bottom="0.23622047244094499" header="0.31496062992126" footer="0.15748031496063"/>
  <pageSetup paperSize="9" scale="84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65DAD-2865-4E6C-B3C7-1C3ED9A4B577}">
  <sheetPr codeName="Hoja30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84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37"/>
    </row>
    <row r="8" spans="1:14" ht="15.6" customHeight="1">
      <c r="A8" s="188" t="s">
        <v>11</v>
      </c>
      <c r="B8" s="189">
        <v>6041</v>
      </c>
      <c r="C8" s="189">
        <v>8050</v>
      </c>
      <c r="D8" s="189">
        <v>26747</v>
      </c>
      <c r="E8" s="189">
        <v>34598</v>
      </c>
      <c r="F8" s="190">
        <v>29.352824615844781</v>
      </c>
      <c r="G8" s="6"/>
    </row>
    <row r="9" spans="1:14" ht="15.6" customHeight="1">
      <c r="A9" s="188" t="s">
        <v>8</v>
      </c>
      <c r="B9" s="189">
        <v>61199</v>
      </c>
      <c r="C9" s="189">
        <v>55020</v>
      </c>
      <c r="D9" s="189">
        <v>121631</v>
      </c>
      <c r="E9" s="189">
        <v>116410</v>
      </c>
      <c r="F9" s="190">
        <v>-4.2924912234545474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219215</v>
      </c>
      <c r="C11" s="189">
        <v>227632</v>
      </c>
      <c r="D11" s="189">
        <v>665978</v>
      </c>
      <c r="E11" s="189">
        <v>719622</v>
      </c>
      <c r="F11" s="190">
        <v>8.0549207331173136</v>
      </c>
    </row>
    <row r="12" spans="1:14" ht="15.6" customHeight="1">
      <c r="A12" s="188" t="s">
        <v>6</v>
      </c>
      <c r="B12" s="189">
        <v>2747</v>
      </c>
      <c r="C12" s="189">
        <v>2619</v>
      </c>
      <c r="D12" s="189">
        <v>11692</v>
      </c>
      <c r="E12" s="189">
        <v>14629</v>
      </c>
      <c r="F12" s="190">
        <v>25.119739993157712</v>
      </c>
    </row>
    <row r="13" spans="1:14" ht="15.6" customHeight="1">
      <c r="A13" s="188" t="s">
        <v>175</v>
      </c>
      <c r="B13" s="189">
        <v>160032</v>
      </c>
      <c r="C13" s="189">
        <v>145671</v>
      </c>
      <c r="D13" s="189">
        <v>713456</v>
      </c>
      <c r="E13" s="189">
        <v>726254</v>
      </c>
      <c r="F13" s="190">
        <v>1.793803682357421</v>
      </c>
    </row>
    <row r="14" spans="1:14" ht="15.6" customHeight="1">
      <c r="A14" s="188" t="s">
        <v>148</v>
      </c>
      <c r="B14" s="189">
        <v>78981</v>
      </c>
      <c r="C14" s="189">
        <v>82735</v>
      </c>
      <c r="D14" s="189">
        <v>264812</v>
      </c>
      <c r="E14" s="189">
        <v>284527</v>
      </c>
      <c r="F14" s="190">
        <v>7.4449043094723777</v>
      </c>
    </row>
    <row r="15" spans="1:14" ht="15.6" customHeight="1">
      <c r="A15" s="188" t="s">
        <v>145</v>
      </c>
      <c r="B15" s="189">
        <v>7662</v>
      </c>
      <c r="C15" s="189">
        <v>8749</v>
      </c>
      <c r="D15" s="189">
        <v>32186</v>
      </c>
      <c r="E15" s="189">
        <v>39713</v>
      </c>
      <c r="F15" s="190">
        <v>23.385944199341321</v>
      </c>
    </row>
    <row r="16" spans="1:14" ht="15.6" customHeight="1">
      <c r="A16" s="188" t="s">
        <v>144</v>
      </c>
      <c r="B16" s="189">
        <v>0</v>
      </c>
      <c r="C16" s="189">
        <v>0</v>
      </c>
      <c r="D16" s="189">
        <v>0</v>
      </c>
      <c r="E16" s="189">
        <v>0</v>
      </c>
      <c r="F16" s="190" t="s">
        <v>151</v>
      </c>
      <c r="G16" s="1"/>
    </row>
    <row r="17" spans="1:7" ht="15.6" customHeight="1">
      <c r="A17" s="188" t="s">
        <v>150</v>
      </c>
      <c r="B17" s="189">
        <v>0</v>
      </c>
      <c r="C17" s="189">
        <v>0</v>
      </c>
      <c r="D17" s="189">
        <v>0</v>
      </c>
      <c r="E17" s="189">
        <v>0</v>
      </c>
      <c r="F17" s="190" t="s">
        <v>151</v>
      </c>
      <c r="G17" s="2"/>
    </row>
    <row r="18" spans="1:7" ht="15.6" customHeight="1">
      <c r="A18" s="188" t="s">
        <v>147</v>
      </c>
      <c r="B18" s="189">
        <v>57199</v>
      </c>
      <c r="C18" s="189">
        <v>55775</v>
      </c>
      <c r="D18" s="189">
        <v>265515</v>
      </c>
      <c r="E18" s="189">
        <v>285294</v>
      </c>
      <c r="F18" s="190">
        <v>7.4492966499067856</v>
      </c>
    </row>
    <row r="19" spans="1:7" ht="15.6" customHeight="1">
      <c r="A19" s="188" t="s">
        <v>143</v>
      </c>
      <c r="B19" s="189">
        <v>0</v>
      </c>
      <c r="C19" s="189">
        <v>0</v>
      </c>
      <c r="D19" s="189">
        <v>0</v>
      </c>
      <c r="E19" s="189">
        <v>0</v>
      </c>
      <c r="F19" s="190" t="s">
        <v>151</v>
      </c>
    </row>
    <row r="20" spans="1:7" ht="15.6" customHeight="1">
      <c r="A20" s="188" t="s">
        <v>142</v>
      </c>
      <c r="B20" s="189">
        <v>0</v>
      </c>
      <c r="C20" s="189">
        <v>0</v>
      </c>
      <c r="D20" s="189">
        <v>0</v>
      </c>
      <c r="E20" s="189">
        <v>0</v>
      </c>
      <c r="F20" s="190" t="s">
        <v>151</v>
      </c>
    </row>
    <row r="21" spans="1:7" ht="15.6" customHeight="1">
      <c r="A21" s="188" t="s">
        <v>149</v>
      </c>
      <c r="B21" s="189">
        <v>3528</v>
      </c>
      <c r="C21" s="189">
        <v>3457</v>
      </c>
      <c r="D21" s="189">
        <v>19341</v>
      </c>
      <c r="E21" s="189">
        <v>16525</v>
      </c>
      <c r="F21" s="190">
        <v>-14.559743549971561</v>
      </c>
    </row>
    <row r="22" spans="1:7" ht="15.6" customHeight="1">
      <c r="A22" s="188" t="s">
        <v>146</v>
      </c>
      <c r="B22" s="189">
        <v>74201</v>
      </c>
      <c r="C22" s="189">
        <v>71594</v>
      </c>
      <c r="D22" s="189">
        <v>382802</v>
      </c>
      <c r="E22" s="189">
        <v>374870</v>
      </c>
      <c r="F22" s="190">
        <v>-2.0720894875157398</v>
      </c>
    </row>
    <row r="23" spans="1:7" ht="15.6" customHeight="1">
      <c r="A23" s="188" t="s">
        <v>165</v>
      </c>
      <c r="B23" s="189">
        <v>11817</v>
      </c>
      <c r="C23" s="189">
        <v>11481</v>
      </c>
      <c r="D23" s="189">
        <v>40463</v>
      </c>
      <c r="E23" s="189">
        <v>42147</v>
      </c>
      <c r="F23" s="190">
        <v>4.161826854163067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28816</v>
      </c>
      <c r="C25" s="189">
        <v>19831</v>
      </c>
      <c r="D25" s="189">
        <v>85846</v>
      </c>
      <c r="E25" s="189">
        <v>74726</v>
      </c>
      <c r="F25" s="190">
        <v>-12.953428231950239</v>
      </c>
    </row>
    <row r="26" spans="1:7" ht="15.6" customHeight="1">
      <c r="A26" s="188" t="s">
        <v>152</v>
      </c>
      <c r="B26" s="189">
        <v>10572</v>
      </c>
      <c r="C26" s="189">
        <v>10734</v>
      </c>
      <c r="D26" s="189">
        <v>24905</v>
      </c>
      <c r="E26" s="189">
        <v>22444</v>
      </c>
      <c r="F26" s="190">
        <v>-9.8815498895804126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173962</v>
      </c>
      <c r="C28" s="189">
        <v>197519</v>
      </c>
      <c r="D28" s="189">
        <v>1009889</v>
      </c>
      <c r="E28" s="189">
        <v>1074310</v>
      </c>
      <c r="F28" s="190">
        <v>6.3790178920653631</v>
      </c>
    </row>
    <row r="29" spans="1:7" ht="15.6" customHeight="1">
      <c r="A29" s="188" t="s">
        <v>178</v>
      </c>
      <c r="B29" s="189">
        <v>10635</v>
      </c>
      <c r="C29" s="189">
        <v>12536</v>
      </c>
      <c r="D29" s="189">
        <v>58846</v>
      </c>
      <c r="E29" s="189">
        <v>57367</v>
      </c>
      <c r="F29" s="190">
        <v>-2.5133399041566089</v>
      </c>
    </row>
    <row r="30" spans="1:7" ht="15.6" customHeight="1">
      <c r="A30" s="188" t="s">
        <v>179</v>
      </c>
      <c r="B30" s="189">
        <v>0</v>
      </c>
      <c r="C30" s="189">
        <v>0</v>
      </c>
      <c r="D30" s="189">
        <v>0</v>
      </c>
      <c r="E30" s="189">
        <v>0</v>
      </c>
      <c r="F30" s="190" t="s">
        <v>151</v>
      </c>
    </row>
    <row r="31" spans="1:7" ht="15.6" customHeight="1">
      <c r="A31" s="188" t="s">
        <v>180</v>
      </c>
      <c r="B31" s="189">
        <v>0</v>
      </c>
      <c r="C31" s="189">
        <v>0</v>
      </c>
      <c r="D31" s="189">
        <v>0</v>
      </c>
      <c r="E31" s="189">
        <v>0</v>
      </c>
      <c r="F31" s="190" t="s">
        <v>151</v>
      </c>
    </row>
    <row r="32" spans="1:7" ht="15.6" customHeight="1">
      <c r="A32" s="188" t="s">
        <v>181</v>
      </c>
      <c r="B32" s="189">
        <v>29290</v>
      </c>
      <c r="C32" s="189">
        <v>27303</v>
      </c>
      <c r="D32" s="189">
        <v>121867</v>
      </c>
      <c r="E32" s="189">
        <v>124138</v>
      </c>
      <c r="F32" s="190">
        <v>1.8635069378913021</v>
      </c>
    </row>
    <row r="33" spans="1:6" ht="15.6" customHeight="1">
      <c r="A33" s="188" t="s">
        <v>182</v>
      </c>
      <c r="B33" s="189">
        <v>0</v>
      </c>
      <c r="C33" s="189">
        <v>0</v>
      </c>
      <c r="D33" s="189">
        <v>0</v>
      </c>
      <c r="E33" s="189">
        <v>0</v>
      </c>
      <c r="F33" s="190" t="s">
        <v>151</v>
      </c>
    </row>
    <row r="34" spans="1:6" ht="15.6" customHeight="1">
      <c r="A34" s="188" t="s">
        <v>183</v>
      </c>
      <c r="B34" s="189">
        <v>0</v>
      </c>
      <c r="C34" s="189">
        <v>0</v>
      </c>
      <c r="D34" s="189">
        <v>0</v>
      </c>
      <c r="E34" s="189">
        <v>0</v>
      </c>
      <c r="F34" s="190" t="s">
        <v>151</v>
      </c>
    </row>
    <row r="35" spans="1:6" ht="15.6" customHeight="1">
      <c r="A35" s="156" t="s">
        <v>153</v>
      </c>
      <c r="B35" s="76">
        <f>SUM(B7:B34)</f>
        <v>935897</v>
      </c>
      <c r="C35" s="77">
        <f>SUM(C7:C34)</f>
        <v>940706</v>
      </c>
      <c r="D35" s="178">
        <f>SUM(D7:D34)</f>
        <v>3845976</v>
      </c>
      <c r="E35" s="178">
        <f>SUM(E7:E34)</f>
        <v>4007574</v>
      </c>
      <c r="F35" s="140">
        <f>E35*100/D35-100</f>
        <v>4.2017422885634232</v>
      </c>
    </row>
    <row r="36" spans="1:6" ht="15.6" customHeight="1">
      <c r="A36" s="73" t="s">
        <v>85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9" priority="2">
      <formula>MOD(ROW(),2)=0</formula>
    </cfRule>
  </conditionalFormatting>
  <conditionalFormatting sqref="F7:F35">
    <cfRule type="expression" dxfId="1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7B0662-E2CB-40DA-A88C-B138B08D6AF0}">
  <sheetPr codeName="Hoja31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68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0</v>
      </c>
      <c r="C7" s="189">
        <v>0</v>
      </c>
      <c r="D7" s="189">
        <v>0</v>
      </c>
      <c r="E7" s="189">
        <v>0</v>
      </c>
      <c r="F7" s="190" t="s">
        <v>151</v>
      </c>
      <c r="G7" s="13"/>
    </row>
    <row r="8" spans="1:14" ht="15.6" customHeight="1">
      <c r="A8" s="188" t="s">
        <v>11</v>
      </c>
      <c r="B8" s="189">
        <v>983</v>
      </c>
      <c r="C8" s="189">
        <v>1889</v>
      </c>
      <c r="D8" s="189">
        <v>2778</v>
      </c>
      <c r="E8" s="189">
        <v>6402</v>
      </c>
      <c r="F8" s="190">
        <v>130.4535637149028</v>
      </c>
      <c r="G8" s="6"/>
    </row>
    <row r="9" spans="1:14" ht="15.6" customHeight="1">
      <c r="A9" s="188" t="s">
        <v>8</v>
      </c>
      <c r="B9" s="189">
        <v>455</v>
      </c>
      <c r="C9" s="189">
        <v>307</v>
      </c>
      <c r="D9" s="189">
        <v>3453</v>
      </c>
      <c r="E9" s="189">
        <v>2391</v>
      </c>
      <c r="F9" s="190">
        <v>-30.755864465682009</v>
      </c>
      <c r="G9" s="6"/>
    </row>
    <row r="10" spans="1:14" ht="15.6" customHeight="1">
      <c r="A10" s="188" t="s">
        <v>10</v>
      </c>
      <c r="B10" s="189">
        <v>0</v>
      </c>
      <c r="C10" s="189">
        <v>0</v>
      </c>
      <c r="D10" s="189">
        <v>0</v>
      </c>
      <c r="E10" s="189">
        <v>0</v>
      </c>
      <c r="F10" s="190" t="s">
        <v>151</v>
      </c>
    </row>
    <row r="11" spans="1:14" ht="15.6" customHeight="1">
      <c r="A11" s="188" t="s">
        <v>9</v>
      </c>
      <c r="B11" s="189">
        <v>413</v>
      </c>
      <c r="C11" s="189">
        <v>945</v>
      </c>
      <c r="D11" s="189">
        <v>2504</v>
      </c>
      <c r="E11" s="189">
        <v>4387</v>
      </c>
      <c r="F11" s="190">
        <v>75.199680511182095</v>
      </c>
    </row>
    <row r="12" spans="1:14" ht="15.6" customHeight="1">
      <c r="A12" s="188" t="s">
        <v>6</v>
      </c>
      <c r="B12" s="189">
        <v>1784</v>
      </c>
      <c r="C12" s="189">
        <v>31044</v>
      </c>
      <c r="D12" s="189">
        <v>20695</v>
      </c>
      <c r="E12" s="189">
        <v>53314</v>
      </c>
      <c r="F12" s="190">
        <v>157.6177820729645</v>
      </c>
    </row>
    <row r="13" spans="1:14" ht="15.6" customHeight="1">
      <c r="A13" s="188" t="s">
        <v>175</v>
      </c>
      <c r="B13" s="189">
        <v>7732</v>
      </c>
      <c r="C13" s="189">
        <v>5654</v>
      </c>
      <c r="D13" s="189">
        <v>77868</v>
      </c>
      <c r="E13" s="189">
        <v>85733</v>
      </c>
      <c r="F13" s="190">
        <v>10.10042636256229</v>
      </c>
    </row>
    <row r="14" spans="1:14" ht="15.6" customHeight="1">
      <c r="A14" s="188" t="s">
        <v>148</v>
      </c>
      <c r="B14" s="189">
        <v>53260</v>
      </c>
      <c r="C14" s="189">
        <v>61677</v>
      </c>
      <c r="D14" s="189">
        <v>441552</v>
      </c>
      <c r="E14" s="189">
        <v>424630</v>
      </c>
      <c r="F14" s="190">
        <v>-3.8323912019422441</v>
      </c>
    </row>
    <row r="15" spans="1:14" ht="15.6" customHeight="1">
      <c r="A15" s="188" t="s">
        <v>145</v>
      </c>
      <c r="B15" s="189">
        <v>2540</v>
      </c>
      <c r="C15" s="189">
        <v>1298</v>
      </c>
      <c r="D15" s="189">
        <v>16467</v>
      </c>
      <c r="E15" s="189">
        <v>12661</v>
      </c>
      <c r="F15" s="190">
        <v>-23.11289245156981</v>
      </c>
    </row>
    <row r="16" spans="1:14" ht="15.6" customHeight="1">
      <c r="A16" s="188" t="s">
        <v>144</v>
      </c>
      <c r="B16" s="189">
        <v>7</v>
      </c>
      <c r="C16" s="189">
        <v>5</v>
      </c>
      <c r="D16" s="189">
        <v>2049</v>
      </c>
      <c r="E16" s="189">
        <v>293</v>
      </c>
      <c r="F16" s="190">
        <v>-85.700341630063448</v>
      </c>
      <c r="G16" s="1"/>
    </row>
    <row r="17" spans="1:7" ht="15.6" customHeight="1">
      <c r="A17" s="188" t="s">
        <v>150</v>
      </c>
      <c r="B17" s="189">
        <v>16</v>
      </c>
      <c r="C17" s="189">
        <v>32</v>
      </c>
      <c r="D17" s="189">
        <v>265</v>
      </c>
      <c r="E17" s="189">
        <v>91</v>
      </c>
      <c r="F17" s="190">
        <v>-65.660377358490564</v>
      </c>
      <c r="G17" s="2"/>
    </row>
    <row r="18" spans="1:7" ht="15.6" customHeight="1">
      <c r="A18" s="188" t="s">
        <v>147</v>
      </c>
      <c r="B18" s="189">
        <v>225</v>
      </c>
      <c r="C18" s="189">
        <v>273</v>
      </c>
      <c r="D18" s="189">
        <v>1421</v>
      </c>
      <c r="E18" s="189">
        <v>1232</v>
      </c>
      <c r="F18" s="190">
        <v>-13.300492610837439</v>
      </c>
    </row>
    <row r="19" spans="1:7" ht="15.6" customHeight="1">
      <c r="A19" s="188" t="s">
        <v>143</v>
      </c>
      <c r="B19" s="189">
        <v>0</v>
      </c>
      <c r="C19" s="189">
        <v>1</v>
      </c>
      <c r="D19" s="189">
        <v>0</v>
      </c>
      <c r="E19" s="189">
        <v>3252</v>
      </c>
      <c r="F19" s="190" t="s">
        <v>151</v>
      </c>
    </row>
    <row r="20" spans="1:7" ht="15.6" customHeight="1">
      <c r="A20" s="188" t="s">
        <v>142</v>
      </c>
      <c r="B20" s="189">
        <v>5</v>
      </c>
      <c r="C20" s="189">
        <v>23</v>
      </c>
      <c r="D20" s="189">
        <v>15</v>
      </c>
      <c r="E20" s="189">
        <v>168</v>
      </c>
      <c r="F20" s="190">
        <v>1020</v>
      </c>
    </row>
    <row r="21" spans="1:7" ht="15.6" customHeight="1">
      <c r="A21" s="188" t="s">
        <v>149</v>
      </c>
      <c r="B21" s="189">
        <v>722</v>
      </c>
      <c r="C21" s="189">
        <v>7461</v>
      </c>
      <c r="D21" s="189">
        <v>9576</v>
      </c>
      <c r="E21" s="189">
        <v>21079</v>
      </c>
      <c r="F21" s="190">
        <v>120.1232247284879</v>
      </c>
    </row>
    <row r="22" spans="1:7" ht="15.6" customHeight="1">
      <c r="A22" s="188" t="s">
        <v>146</v>
      </c>
      <c r="B22" s="189">
        <v>37770</v>
      </c>
      <c r="C22" s="189">
        <v>43132</v>
      </c>
      <c r="D22" s="189">
        <v>191580</v>
      </c>
      <c r="E22" s="189">
        <v>272271</v>
      </c>
      <c r="F22" s="190">
        <v>42.118697150015663</v>
      </c>
    </row>
    <row r="23" spans="1:7" ht="15.6" customHeight="1">
      <c r="A23" s="188" t="s">
        <v>165</v>
      </c>
      <c r="B23" s="189">
        <v>5209</v>
      </c>
      <c r="C23" s="189">
        <v>6342</v>
      </c>
      <c r="D23" s="189">
        <v>57273</v>
      </c>
      <c r="E23" s="189">
        <v>83310</v>
      </c>
      <c r="F23" s="190">
        <v>45.461212089466237</v>
      </c>
    </row>
    <row r="24" spans="1:7" ht="15.6" customHeight="1">
      <c r="A24" s="188" t="s">
        <v>141</v>
      </c>
      <c r="B24" s="189">
        <v>78</v>
      </c>
      <c r="C24" s="189">
        <v>27</v>
      </c>
      <c r="D24" s="189">
        <v>285</v>
      </c>
      <c r="E24" s="189">
        <v>302</v>
      </c>
      <c r="F24" s="190">
        <v>5.9649122807017534</v>
      </c>
    </row>
    <row r="25" spans="1:7" ht="15.6" customHeight="1">
      <c r="A25" s="188" t="s">
        <v>140</v>
      </c>
      <c r="B25" s="189">
        <v>130</v>
      </c>
      <c r="C25" s="189">
        <v>256</v>
      </c>
      <c r="D25" s="189">
        <v>11935</v>
      </c>
      <c r="E25" s="189">
        <v>1524</v>
      </c>
      <c r="F25" s="190">
        <v>-87.230833682446587</v>
      </c>
    </row>
    <row r="26" spans="1:7" ht="15.6" customHeight="1">
      <c r="A26" s="188" t="s">
        <v>152</v>
      </c>
      <c r="B26" s="189">
        <v>10</v>
      </c>
      <c r="C26" s="189">
        <v>18</v>
      </c>
      <c r="D26" s="189">
        <v>1573</v>
      </c>
      <c r="E26" s="189">
        <v>2164</v>
      </c>
      <c r="F26" s="190">
        <v>37.571519389701187</v>
      </c>
    </row>
    <row r="27" spans="1:7" ht="15.6" customHeight="1">
      <c r="A27" s="188" t="s">
        <v>173</v>
      </c>
      <c r="B27" s="189">
        <v>22123</v>
      </c>
      <c r="C27" s="189">
        <v>19598</v>
      </c>
      <c r="D27" s="189">
        <v>151984</v>
      </c>
      <c r="E27" s="189">
        <v>129327</v>
      </c>
      <c r="F27" s="190">
        <v>-14.90749026213286</v>
      </c>
    </row>
    <row r="28" spans="1:7" ht="15.6" customHeight="1">
      <c r="A28" s="188" t="s">
        <v>177</v>
      </c>
      <c r="B28" s="189">
        <v>7263</v>
      </c>
      <c r="C28" s="189">
        <v>7665</v>
      </c>
      <c r="D28" s="189">
        <v>48398</v>
      </c>
      <c r="E28" s="189">
        <v>53571</v>
      </c>
      <c r="F28" s="190">
        <v>10.688458200752089</v>
      </c>
    </row>
    <row r="29" spans="1:7" ht="15.6" customHeight="1">
      <c r="A29" s="188" t="s">
        <v>178</v>
      </c>
      <c r="B29" s="189">
        <v>33329</v>
      </c>
      <c r="C29" s="189">
        <v>27511</v>
      </c>
      <c r="D29" s="189">
        <v>224232</v>
      </c>
      <c r="E29" s="189">
        <v>229598</v>
      </c>
      <c r="F29" s="190">
        <v>2.393057190766712</v>
      </c>
    </row>
    <row r="30" spans="1:7" ht="15.6" customHeight="1">
      <c r="A30" s="188" t="s">
        <v>179</v>
      </c>
      <c r="B30" s="189">
        <v>339</v>
      </c>
      <c r="C30" s="189">
        <v>752</v>
      </c>
      <c r="D30" s="189">
        <v>4708</v>
      </c>
      <c r="E30" s="189">
        <v>8871</v>
      </c>
      <c r="F30" s="190">
        <v>88.42395921835174</v>
      </c>
    </row>
    <row r="31" spans="1:7" ht="15.6" customHeight="1">
      <c r="A31" s="188" t="s">
        <v>180</v>
      </c>
      <c r="B31" s="189">
        <v>13440</v>
      </c>
      <c r="C31" s="189">
        <v>11619</v>
      </c>
      <c r="D31" s="189">
        <v>132725</v>
      </c>
      <c r="E31" s="189">
        <v>139590</v>
      </c>
      <c r="F31" s="190">
        <v>5.1723488415897521</v>
      </c>
    </row>
    <row r="32" spans="1:7" ht="15.6" customHeight="1">
      <c r="A32" s="188" t="s">
        <v>181</v>
      </c>
      <c r="B32" s="189">
        <v>38801</v>
      </c>
      <c r="C32" s="189">
        <v>40647</v>
      </c>
      <c r="D32" s="189">
        <v>350157</v>
      </c>
      <c r="E32" s="189">
        <v>293947</v>
      </c>
      <c r="F32" s="190">
        <v>-16.052799172942429</v>
      </c>
    </row>
    <row r="33" spans="1:6" ht="15.6" customHeight="1">
      <c r="A33" s="188" t="s">
        <v>182</v>
      </c>
      <c r="B33" s="189">
        <v>57392</v>
      </c>
      <c r="C33" s="189">
        <v>54534</v>
      </c>
      <c r="D33" s="189">
        <v>391118</v>
      </c>
      <c r="E33" s="189">
        <v>404888</v>
      </c>
      <c r="F33" s="190">
        <v>3.520676624445827</v>
      </c>
    </row>
    <row r="34" spans="1:6" ht="15.6" customHeight="1">
      <c r="A34" s="188" t="s">
        <v>183</v>
      </c>
      <c r="B34" s="189">
        <v>13</v>
      </c>
      <c r="C34" s="189">
        <v>52</v>
      </c>
      <c r="D34" s="189">
        <v>222</v>
      </c>
      <c r="E34" s="189">
        <v>92</v>
      </c>
      <c r="F34" s="190">
        <v>-58.558558558558552</v>
      </c>
    </row>
    <row r="35" spans="1:6" ht="15.6" customHeight="1">
      <c r="A35" s="156" t="s">
        <v>153</v>
      </c>
      <c r="B35" s="76">
        <f>SUM(B7:B34)</f>
        <v>284039</v>
      </c>
      <c r="C35" s="77">
        <f>SUM(C7:C34)</f>
        <v>322762</v>
      </c>
      <c r="D35" s="76">
        <f>SUM(D7:D34)</f>
        <v>2144833</v>
      </c>
      <c r="E35" s="78">
        <f>SUM(E7:E34)</f>
        <v>2235088</v>
      </c>
      <c r="F35" s="140">
        <f>E35*100/D35-100</f>
        <v>4.2080199250944048</v>
      </c>
    </row>
    <row r="36" spans="1:6" ht="15.6" customHeight="1">
      <c r="A36" s="73" t="s">
        <v>158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17" priority="2">
      <formula>MOD(ROW(),2)=0</formula>
    </cfRule>
  </conditionalFormatting>
  <conditionalFormatting sqref="F7:F35">
    <cfRule type="expression" dxfId="1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42E95-5EB0-459B-AFB2-79685C980184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style="216" customWidth="1"/>
    <col min="2" max="2" width="18.6640625" style="216" customWidth="1"/>
    <col min="3" max="3" width="22.5546875" style="216" customWidth="1"/>
    <col min="4" max="5" width="15.44140625" style="216" customWidth="1"/>
    <col min="6" max="6" width="15.5546875" style="216" customWidth="1"/>
    <col min="7" max="10" width="15.44140625" style="216" customWidth="1"/>
    <col min="11" max="11" width="11.88671875" style="216" customWidth="1"/>
    <col min="12" max="16384" width="11.44140625" style="216"/>
  </cols>
  <sheetData>
    <row r="1" spans="1:11">
      <c r="A1" s="212"/>
      <c r="B1" s="213"/>
      <c r="C1" s="213"/>
      <c r="D1" s="214"/>
      <c r="E1" s="215"/>
      <c r="F1" s="214"/>
      <c r="H1" s="217"/>
      <c r="J1" s="217"/>
      <c r="K1" s="217"/>
    </row>
    <row r="2" spans="1:11">
      <c r="A2" s="218"/>
      <c r="B2" s="214"/>
      <c r="C2" s="219"/>
      <c r="D2" s="214"/>
      <c r="E2" s="218"/>
      <c r="F2" s="214"/>
      <c r="G2" s="220"/>
      <c r="H2" s="214"/>
      <c r="I2" s="220"/>
      <c r="J2" s="214"/>
      <c r="K2" s="214"/>
    </row>
    <row r="3" spans="1:11">
      <c r="A3" s="218"/>
      <c r="B3" s="213"/>
      <c r="C3" s="219"/>
      <c r="D3" s="214"/>
      <c r="E3" s="220"/>
      <c r="F3" s="214"/>
      <c r="G3" s="220"/>
      <c r="H3" s="214"/>
      <c r="I3" s="220"/>
      <c r="J3" s="214"/>
      <c r="K3" s="214"/>
    </row>
    <row r="4" spans="1:11">
      <c r="A4" s="218"/>
      <c r="B4" s="214"/>
      <c r="C4" s="219"/>
      <c r="D4" s="217"/>
      <c r="E4" s="221"/>
      <c r="F4" s="214"/>
      <c r="G4" s="221"/>
      <c r="H4" s="217"/>
      <c r="I4" s="221"/>
      <c r="J4" s="217"/>
      <c r="K4" s="217"/>
    </row>
    <row r="5" spans="1:11">
      <c r="A5" s="218"/>
      <c r="B5" s="214"/>
      <c r="C5" s="222"/>
      <c r="D5" s="214"/>
      <c r="E5" s="220"/>
      <c r="F5" s="214"/>
      <c r="G5" s="220"/>
      <c r="H5" s="214"/>
      <c r="I5" s="220"/>
      <c r="J5" s="214"/>
      <c r="K5" s="214"/>
    </row>
    <row r="6" spans="1:11">
      <c r="A6" s="218"/>
      <c r="B6" s="214"/>
      <c r="C6" s="223"/>
      <c r="D6" s="214"/>
      <c r="E6" s="220"/>
      <c r="F6" s="214"/>
      <c r="G6" s="220"/>
      <c r="H6" s="214"/>
      <c r="I6" s="220"/>
      <c r="J6" s="214"/>
      <c r="K6" s="214"/>
    </row>
    <row r="7" spans="1:11">
      <c r="A7" s="218"/>
      <c r="B7" s="214"/>
      <c r="C7" s="219"/>
      <c r="D7" s="214"/>
      <c r="E7" s="219"/>
      <c r="F7" s="214"/>
      <c r="G7" s="220"/>
      <c r="H7" s="214"/>
      <c r="I7" s="220"/>
      <c r="J7" s="214"/>
      <c r="K7" s="214"/>
    </row>
    <row r="8" spans="1:11">
      <c r="A8" s="218"/>
      <c r="B8" s="214"/>
      <c r="C8" s="219"/>
      <c r="D8" s="217"/>
      <c r="E8" s="224"/>
      <c r="F8" s="214"/>
      <c r="G8" s="221"/>
      <c r="H8" s="217"/>
      <c r="I8" s="221"/>
      <c r="J8" s="217"/>
      <c r="K8" s="217"/>
    </row>
    <row r="9" spans="1:11">
      <c r="A9" s="218"/>
      <c r="B9" s="214"/>
      <c r="C9" s="222"/>
      <c r="D9" s="214"/>
      <c r="E9" s="219"/>
      <c r="F9" s="214"/>
      <c r="G9" s="220"/>
      <c r="H9" s="214"/>
      <c r="I9" s="220"/>
      <c r="J9" s="214"/>
      <c r="K9" s="214"/>
    </row>
    <row r="10" spans="1:11">
      <c r="A10" s="218"/>
      <c r="B10" s="214"/>
      <c r="C10" s="224"/>
      <c r="D10" s="217"/>
      <c r="E10" s="224"/>
      <c r="F10" s="214"/>
      <c r="G10" s="221"/>
      <c r="H10" s="217"/>
      <c r="I10" s="221"/>
      <c r="J10" s="217"/>
      <c r="K10" s="217"/>
    </row>
    <row r="11" spans="1:11">
      <c r="A11" s="214"/>
      <c r="B11" s="214"/>
      <c r="C11" s="219"/>
      <c r="D11" s="214"/>
      <c r="E11" s="219"/>
      <c r="F11" s="214"/>
      <c r="G11" s="218"/>
      <c r="H11" s="214"/>
      <c r="I11" s="220"/>
      <c r="J11" s="214"/>
      <c r="K11" s="214"/>
    </row>
    <row r="12" spans="1:11">
      <c r="A12" s="212"/>
      <c r="B12" s="213"/>
      <c r="C12" s="222"/>
      <c r="D12" s="213"/>
      <c r="E12" s="222"/>
      <c r="F12" s="213"/>
      <c r="G12" s="212"/>
      <c r="H12" s="213"/>
      <c r="I12" s="225"/>
      <c r="J12" s="213"/>
      <c r="K12" s="213"/>
    </row>
    <row r="13" spans="1:11">
      <c r="A13" s="218"/>
      <c r="B13" s="214"/>
      <c r="C13" s="223"/>
      <c r="D13" s="226"/>
      <c r="E13" s="223"/>
      <c r="F13" s="214"/>
      <c r="G13" s="227"/>
      <c r="H13" s="226"/>
      <c r="J13" s="226"/>
      <c r="K13" s="226"/>
    </row>
    <row r="14" spans="1:11">
      <c r="A14" s="218"/>
      <c r="B14" s="214"/>
      <c r="C14" s="219"/>
      <c r="D14" s="217"/>
      <c r="E14" s="224"/>
      <c r="F14" s="214"/>
      <c r="G14" s="215"/>
      <c r="H14" s="217"/>
      <c r="I14" s="221"/>
      <c r="J14" s="217"/>
      <c r="K14" s="217"/>
    </row>
    <row r="15" spans="1:11">
      <c r="A15" s="218"/>
      <c r="B15" s="214"/>
      <c r="C15" s="219"/>
      <c r="D15" s="214"/>
      <c r="E15" s="219"/>
      <c r="F15" s="214"/>
      <c r="G15" s="218"/>
      <c r="H15" s="214"/>
      <c r="I15" s="220"/>
      <c r="J15" s="214"/>
      <c r="K15" s="214"/>
    </row>
    <row r="16" spans="1:11">
      <c r="A16" s="218"/>
      <c r="B16" s="214"/>
      <c r="C16" s="222"/>
      <c r="D16" s="226"/>
      <c r="E16" s="223"/>
      <c r="F16" s="214"/>
      <c r="H16" s="226"/>
      <c r="J16" s="226"/>
      <c r="K16" s="226"/>
    </row>
    <row r="17" spans="1:11">
      <c r="A17" s="218"/>
      <c r="B17" s="214"/>
      <c r="C17" s="219"/>
      <c r="D17" s="217"/>
      <c r="E17" s="224"/>
      <c r="F17" s="214"/>
      <c r="G17" s="221"/>
      <c r="H17" s="217"/>
      <c r="I17" s="221"/>
      <c r="J17" s="217"/>
      <c r="K17" s="217"/>
    </row>
    <row r="18" spans="1:11">
      <c r="A18" s="218"/>
      <c r="B18" s="214"/>
      <c r="C18" s="219"/>
      <c r="D18" s="214"/>
      <c r="E18" s="214"/>
      <c r="F18" s="214"/>
      <c r="G18" s="220"/>
      <c r="H18" s="214"/>
      <c r="I18" s="220"/>
      <c r="J18" s="214"/>
      <c r="K18" s="214"/>
    </row>
    <row r="19" spans="1:11">
      <c r="A19" s="218"/>
      <c r="B19" s="214"/>
      <c r="C19" s="219"/>
      <c r="D19" s="213"/>
      <c r="E19" s="213"/>
      <c r="F19" s="226"/>
      <c r="H19" s="226"/>
      <c r="J19" s="226"/>
      <c r="K19" s="226"/>
    </row>
    <row r="20" spans="1:11">
      <c r="A20" s="218"/>
      <c r="B20" s="214"/>
      <c r="C20" s="219"/>
      <c r="D20" s="214"/>
      <c r="E20" s="219"/>
      <c r="F20" s="214"/>
      <c r="G20" s="220"/>
      <c r="H20" s="214"/>
      <c r="I20" s="220"/>
      <c r="J20" s="214"/>
      <c r="K20" s="214"/>
    </row>
    <row r="21" spans="1:11">
      <c r="A21" s="218"/>
      <c r="B21" s="214"/>
      <c r="C21" s="225"/>
      <c r="D21" s="226"/>
      <c r="E21" s="223"/>
      <c r="F21" s="226"/>
      <c r="H21" s="226"/>
      <c r="J21" s="226"/>
      <c r="K21" s="226"/>
    </row>
    <row r="22" spans="1:11">
      <c r="A22" s="218"/>
      <c r="B22" s="214"/>
      <c r="C22" s="219"/>
      <c r="D22" s="214"/>
      <c r="E22" s="219"/>
      <c r="F22" s="214"/>
      <c r="G22" s="220"/>
      <c r="H22" s="214"/>
      <c r="I22" s="220"/>
      <c r="J22" s="214"/>
      <c r="K22" s="214"/>
    </row>
    <row r="23" spans="1:11">
      <c r="A23" s="218"/>
      <c r="B23" s="214"/>
      <c r="C23" s="219"/>
      <c r="D23" s="226"/>
      <c r="E23" s="223"/>
      <c r="F23" s="226"/>
      <c r="H23" s="226"/>
      <c r="J23" s="226"/>
      <c r="K23" s="226"/>
    </row>
    <row r="24" spans="1:11">
      <c r="A24" s="218"/>
      <c r="B24" s="214"/>
      <c r="C24" s="219"/>
      <c r="D24" s="214"/>
      <c r="E24" s="219"/>
      <c r="F24" s="214"/>
      <c r="G24" s="220"/>
      <c r="H24" s="214"/>
      <c r="I24" s="220"/>
      <c r="J24" s="214"/>
      <c r="K24" s="214"/>
    </row>
    <row r="25" spans="1:11">
      <c r="A25" s="218"/>
      <c r="B25" s="214"/>
      <c r="C25" s="219"/>
      <c r="D25" s="226"/>
      <c r="E25" s="223"/>
      <c r="F25" s="226"/>
      <c r="H25" s="226"/>
      <c r="J25" s="226"/>
      <c r="K25" s="226"/>
    </row>
    <row r="26" spans="1:11">
      <c r="A26" s="218"/>
      <c r="B26" s="214"/>
      <c r="C26" s="225"/>
      <c r="D26" s="217"/>
      <c r="E26" s="224"/>
      <c r="F26" s="217"/>
      <c r="G26" s="221"/>
      <c r="H26" s="217"/>
      <c r="I26" s="221"/>
      <c r="J26" s="217"/>
      <c r="K26" s="217"/>
    </row>
    <row r="27" spans="1:11">
      <c r="A27" s="218"/>
      <c r="B27" s="214"/>
      <c r="C27" s="224"/>
      <c r="D27" s="214"/>
      <c r="E27" s="219"/>
      <c r="F27" s="214"/>
      <c r="G27" s="220"/>
      <c r="H27" s="214"/>
      <c r="I27" s="220"/>
      <c r="J27" s="214"/>
      <c r="K27" s="214"/>
    </row>
    <row r="28" spans="1:11" ht="34.799999999999997">
      <c r="A28" s="228" t="s">
        <v>163</v>
      </c>
      <c r="B28" s="214"/>
      <c r="C28" s="219"/>
      <c r="D28" s="217"/>
      <c r="E28" s="224"/>
      <c r="F28" s="217"/>
      <c r="G28" s="221"/>
      <c r="H28" s="217"/>
      <c r="I28" s="221"/>
      <c r="J28" s="217"/>
      <c r="K28" s="217"/>
    </row>
    <row r="29" spans="1:11">
      <c r="A29" s="229"/>
      <c r="B29" s="214"/>
      <c r="C29" s="219"/>
      <c r="D29" s="214"/>
      <c r="E29" s="219"/>
      <c r="F29" s="214"/>
      <c r="G29" s="218"/>
      <c r="H29" s="214"/>
      <c r="I29" s="220"/>
      <c r="J29" s="214"/>
      <c r="K29" s="214"/>
    </row>
    <row r="30" spans="1:11">
      <c r="A30" s="218"/>
      <c r="B30" s="214"/>
      <c r="C30" s="222"/>
      <c r="D30" s="213"/>
      <c r="E30" s="222"/>
      <c r="F30" s="213"/>
      <c r="G30" s="212"/>
      <c r="H30" s="213"/>
      <c r="I30" s="225"/>
      <c r="J30" s="213"/>
      <c r="K30" s="213"/>
    </row>
    <row r="31" spans="1:11">
      <c r="A31" s="218"/>
      <c r="B31" s="214"/>
      <c r="C31" s="219"/>
      <c r="D31" s="226"/>
      <c r="E31" s="223"/>
      <c r="F31" s="226"/>
      <c r="G31" s="227"/>
      <c r="H31" s="226"/>
      <c r="J31" s="226"/>
      <c r="K31" s="226"/>
    </row>
    <row r="32" spans="1:11">
      <c r="A32" s="218"/>
      <c r="B32" s="214"/>
      <c r="C32" s="225"/>
      <c r="D32" s="217"/>
      <c r="E32" s="224"/>
      <c r="F32" s="217"/>
      <c r="G32" s="215"/>
      <c r="H32" s="217"/>
      <c r="I32" s="221"/>
      <c r="J32" s="217"/>
      <c r="K32" s="217"/>
    </row>
    <row r="33" spans="1:11">
      <c r="A33" s="218"/>
      <c r="B33" s="214"/>
      <c r="C33" s="224"/>
      <c r="D33" s="214"/>
      <c r="E33" s="219"/>
      <c r="F33" s="214"/>
      <c r="G33" s="218"/>
      <c r="H33" s="214"/>
      <c r="I33" s="220"/>
      <c r="J33" s="214"/>
      <c r="K33" s="214"/>
    </row>
    <row r="34" spans="1:11">
      <c r="A34" s="218"/>
      <c r="B34" s="214"/>
      <c r="C34" s="219"/>
      <c r="D34" s="214"/>
      <c r="E34" s="219"/>
      <c r="F34" s="214"/>
      <c r="G34" s="218"/>
      <c r="H34" s="214"/>
      <c r="I34" s="220"/>
      <c r="J34" s="214"/>
      <c r="K34" s="214"/>
    </row>
    <row r="35" spans="1:11">
      <c r="A35" s="218"/>
      <c r="B35" s="214"/>
      <c r="D35" s="213"/>
      <c r="E35" s="222"/>
      <c r="F35" s="213"/>
      <c r="G35" s="212"/>
      <c r="H35" s="213"/>
      <c r="I35" s="225"/>
      <c r="J35" s="213"/>
      <c r="K35" s="213"/>
    </row>
    <row r="36" spans="1:11">
      <c r="A36" s="218"/>
      <c r="B36" s="214"/>
      <c r="C36" s="219"/>
      <c r="D36" s="213"/>
      <c r="E36" s="222"/>
      <c r="F36" s="214"/>
      <c r="G36" s="218"/>
      <c r="H36" s="214"/>
      <c r="I36" s="218"/>
      <c r="J36" s="214"/>
      <c r="K36" s="214"/>
    </row>
    <row r="37" spans="1:11">
      <c r="A37" s="218"/>
      <c r="B37" s="214"/>
      <c r="C37" s="219"/>
      <c r="D37" s="213"/>
      <c r="E37" s="222"/>
      <c r="F37" s="213"/>
      <c r="G37" s="212"/>
      <c r="H37" s="226"/>
      <c r="I37" s="227"/>
      <c r="J37" s="226"/>
      <c r="K37" s="226"/>
    </row>
    <row r="38" spans="1:11">
      <c r="A38" s="218"/>
      <c r="B38" s="214"/>
      <c r="C38" s="223"/>
      <c r="D38" s="226"/>
      <c r="E38" s="223"/>
      <c r="F38" s="226"/>
      <c r="G38" s="227"/>
      <c r="H38" s="217"/>
      <c r="I38" s="214"/>
      <c r="J38" s="214"/>
      <c r="K38" s="214"/>
    </row>
    <row r="39" spans="1:11">
      <c r="A39" s="218"/>
      <c r="B39" s="214"/>
      <c r="C39" s="214"/>
      <c r="D39" s="217"/>
      <c r="E39" s="214"/>
      <c r="F39" s="214"/>
      <c r="G39" s="218"/>
      <c r="H39" s="214"/>
      <c r="I39" s="225"/>
      <c r="J39" s="213"/>
      <c r="K39" s="213"/>
    </row>
    <row r="40" spans="1:11">
      <c r="A40" s="218"/>
      <c r="B40" s="214"/>
      <c r="C40" s="214"/>
      <c r="D40" s="214"/>
      <c r="E40" s="213"/>
      <c r="F40" s="213"/>
      <c r="G40" s="212"/>
      <c r="H40" s="226"/>
      <c r="J40" s="226"/>
      <c r="K40" s="226"/>
    </row>
    <row r="41" spans="1:11">
      <c r="A41" s="218"/>
      <c r="B41" s="214"/>
      <c r="C41" s="226"/>
      <c r="D41" s="213"/>
      <c r="F41" s="226"/>
      <c r="G41" s="227"/>
      <c r="H41" s="214"/>
      <c r="I41" s="220"/>
      <c r="J41" s="214"/>
      <c r="K41" s="214"/>
    </row>
    <row r="42" spans="1:11">
      <c r="A42" s="218"/>
      <c r="B42" s="214"/>
      <c r="C42" s="214"/>
      <c r="D42" s="214"/>
      <c r="E42" s="219"/>
      <c r="F42" s="214"/>
      <c r="G42" s="218"/>
      <c r="H42" s="214"/>
      <c r="I42" s="220"/>
      <c r="J42" s="214"/>
      <c r="K42" s="214"/>
    </row>
    <row r="43" spans="1:11">
      <c r="A43" s="212"/>
      <c r="B43" s="214"/>
      <c r="C43" s="217"/>
      <c r="D43" s="224"/>
      <c r="E43" s="226"/>
      <c r="F43" s="226"/>
      <c r="G43" s="218"/>
      <c r="H43" s="214"/>
      <c r="I43" s="220"/>
      <c r="J43" s="214"/>
      <c r="K43" s="214"/>
    </row>
    <row r="44" spans="1:11">
      <c r="A44" s="218"/>
      <c r="B44" s="214"/>
      <c r="C44" s="214"/>
      <c r="D44" s="219"/>
      <c r="E44" s="214"/>
      <c r="F44" s="214"/>
      <c r="G44" s="212"/>
      <c r="H44" s="213"/>
      <c r="I44" s="225"/>
      <c r="J44" s="213"/>
      <c r="K44" s="213"/>
    </row>
    <row r="45" spans="1:11">
      <c r="A45" s="218"/>
      <c r="B45" s="214"/>
      <c r="C45" s="213"/>
      <c r="D45" s="222"/>
      <c r="E45" s="213"/>
      <c r="F45" s="213"/>
      <c r="G45" s="212"/>
      <c r="H45" s="214"/>
      <c r="I45" s="214"/>
      <c r="J45" s="214"/>
      <c r="K45" s="214"/>
    </row>
    <row r="46" spans="1:11">
      <c r="A46" s="215"/>
      <c r="B46" s="217"/>
      <c r="C46" s="217"/>
      <c r="D46" s="224"/>
      <c r="E46" s="217"/>
      <c r="F46" s="217"/>
      <c r="G46" s="215"/>
      <c r="H46" s="217"/>
      <c r="I46" s="221"/>
      <c r="J46" s="217"/>
      <c r="K46" s="217"/>
    </row>
    <row r="47" spans="1:11">
      <c r="A47" s="214"/>
      <c r="B47" s="214"/>
      <c r="C47" s="214"/>
      <c r="D47" s="219"/>
      <c r="E47" s="214"/>
      <c r="F47" s="214"/>
      <c r="G47" s="220"/>
      <c r="H47" s="214"/>
      <c r="I47" s="220"/>
      <c r="J47" s="214"/>
      <c r="K47" s="214"/>
    </row>
    <row r="48" spans="1:11">
      <c r="A48" s="230"/>
      <c r="B48" s="231"/>
      <c r="C48" s="231"/>
      <c r="D48" s="224"/>
      <c r="E48" s="217"/>
      <c r="F48" s="217"/>
      <c r="G48" s="231"/>
      <c r="H48" s="231"/>
      <c r="I48" s="231"/>
      <c r="J48" s="231"/>
      <c r="K48" s="231"/>
    </row>
    <row r="51" spans="8:8">
      <c r="H51" s="232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B9CCC2-9C06-4E17-B959-BE23984BCA95}">
  <sheetPr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184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27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27" ht="15.6" customHeight="1">
      <c r="A7" s="236" t="s">
        <v>18</v>
      </c>
      <c r="B7" s="237">
        <v>707885</v>
      </c>
      <c r="C7" s="237">
        <v>1010454</v>
      </c>
      <c r="D7" s="237">
        <v>5295349</v>
      </c>
      <c r="E7" s="237">
        <v>5057161</v>
      </c>
      <c r="F7" s="238">
        <v>-4.4980604677803058</v>
      </c>
      <c r="G7" s="6"/>
    </row>
    <row r="8" spans="1:27" s="33" customFormat="1" ht="15.6" customHeight="1">
      <c r="A8" s="236" t="s">
        <v>11</v>
      </c>
      <c r="B8" s="237">
        <v>113233</v>
      </c>
      <c r="C8" s="237">
        <v>26856</v>
      </c>
      <c r="D8" s="237">
        <v>577555</v>
      </c>
      <c r="E8" s="237">
        <v>379592</v>
      </c>
      <c r="F8" s="238">
        <v>-34.276042974262197</v>
      </c>
      <c r="G8" s="239"/>
    </row>
    <row r="9" spans="1:27" ht="15.6" customHeight="1">
      <c r="A9" s="236" t="s">
        <v>8</v>
      </c>
      <c r="B9" s="237">
        <v>86758</v>
      </c>
      <c r="C9" s="237">
        <v>71034</v>
      </c>
      <c r="D9" s="237">
        <v>551604</v>
      </c>
      <c r="E9" s="237">
        <v>585760</v>
      </c>
      <c r="F9" s="238">
        <v>6.1921233348561628</v>
      </c>
      <c r="G9" s="6"/>
    </row>
    <row r="10" spans="1:27" ht="15.6" customHeight="1">
      <c r="A10" s="236" t="s">
        <v>10</v>
      </c>
      <c r="B10" s="237">
        <v>146733</v>
      </c>
      <c r="C10" s="237">
        <v>226511</v>
      </c>
      <c r="D10" s="237">
        <v>1246262</v>
      </c>
      <c r="E10" s="237">
        <v>1141498</v>
      </c>
      <c r="F10" s="238">
        <v>-8.4062580741449295</v>
      </c>
    </row>
    <row r="11" spans="1:27" ht="15.6" customHeight="1">
      <c r="A11" s="236" t="s">
        <v>9</v>
      </c>
      <c r="B11" s="237">
        <v>1429836</v>
      </c>
      <c r="C11" s="237">
        <v>1403447</v>
      </c>
      <c r="D11" s="237">
        <v>10333177</v>
      </c>
      <c r="E11" s="237">
        <v>10085509</v>
      </c>
      <c r="F11" s="238">
        <v>-2.3968233583920981</v>
      </c>
    </row>
    <row r="12" spans="1:27" ht="15.6" customHeight="1">
      <c r="A12" s="236" t="s">
        <v>6</v>
      </c>
      <c r="B12" s="237">
        <v>83128</v>
      </c>
      <c r="C12" s="237">
        <v>44521</v>
      </c>
      <c r="D12" s="237">
        <v>667951</v>
      </c>
      <c r="E12" s="237">
        <v>540208</v>
      </c>
      <c r="F12" s="238">
        <v>-19.124606445682389</v>
      </c>
    </row>
    <row r="13" spans="1:27" ht="15.6" customHeight="1">
      <c r="A13" s="236" t="s">
        <v>175</v>
      </c>
      <c r="B13" s="237">
        <v>4008</v>
      </c>
      <c r="C13" s="237">
        <v>32742</v>
      </c>
      <c r="D13" s="237">
        <v>283959</v>
      </c>
      <c r="E13" s="237">
        <v>200827</v>
      </c>
      <c r="F13" s="238">
        <v>-29.276057458999361</v>
      </c>
    </row>
    <row r="14" spans="1:27" ht="15.6" customHeight="1">
      <c r="A14" s="236" t="s">
        <v>148</v>
      </c>
      <c r="B14" s="237">
        <v>1490378</v>
      </c>
      <c r="C14" s="237">
        <v>1484213</v>
      </c>
      <c r="D14" s="237">
        <v>9988235</v>
      </c>
      <c r="E14" s="237">
        <v>10537941</v>
      </c>
      <c r="F14" s="238">
        <v>5.5035349088202281</v>
      </c>
    </row>
    <row r="15" spans="1:27" ht="15.6" customHeight="1">
      <c r="A15" s="236" t="s">
        <v>145</v>
      </c>
      <c r="B15" s="237">
        <v>1806692</v>
      </c>
      <c r="C15" s="237">
        <v>1978413</v>
      </c>
      <c r="D15" s="237">
        <v>13690167</v>
      </c>
      <c r="E15" s="237">
        <v>12058729</v>
      </c>
      <c r="F15" s="238">
        <v>-11.916859743201091</v>
      </c>
    </row>
    <row r="16" spans="1:27" ht="15.6" customHeight="1">
      <c r="A16" s="236" t="s">
        <v>144</v>
      </c>
      <c r="B16" s="237">
        <v>2064250</v>
      </c>
      <c r="C16" s="237">
        <v>2044766</v>
      </c>
      <c r="D16" s="237">
        <v>14498877</v>
      </c>
      <c r="E16" s="237">
        <v>13621753</v>
      </c>
      <c r="F16" s="238">
        <v>-6.0495995655387702</v>
      </c>
      <c r="G16" s="1"/>
    </row>
    <row r="17" spans="1:7" ht="15.6" customHeight="1">
      <c r="A17" s="236" t="s">
        <v>150</v>
      </c>
      <c r="B17" s="237">
        <v>1130702</v>
      </c>
      <c r="C17" s="237">
        <v>1154631</v>
      </c>
      <c r="D17" s="237">
        <v>7302385</v>
      </c>
      <c r="E17" s="237">
        <v>7740257</v>
      </c>
      <c r="F17" s="238">
        <v>5.9962875142847167</v>
      </c>
      <c r="G17" s="2"/>
    </row>
    <row r="18" spans="1:7" ht="15.6" customHeight="1">
      <c r="A18" s="236" t="s">
        <v>147</v>
      </c>
      <c r="B18" s="237">
        <v>111</v>
      </c>
      <c r="C18" s="237">
        <v>8823</v>
      </c>
      <c r="D18" s="237">
        <v>176540</v>
      </c>
      <c r="E18" s="237">
        <v>216095</v>
      </c>
      <c r="F18" s="238">
        <v>22.405687096408741</v>
      </c>
    </row>
    <row r="19" spans="1:7" ht="15.6" customHeight="1">
      <c r="A19" s="236" t="s">
        <v>143</v>
      </c>
      <c r="B19" s="237">
        <v>241778</v>
      </c>
      <c r="C19" s="237">
        <v>304883</v>
      </c>
      <c r="D19" s="237">
        <v>2585209</v>
      </c>
      <c r="E19" s="237">
        <v>2657568</v>
      </c>
      <c r="F19" s="238">
        <v>2.798961321889252</v>
      </c>
    </row>
    <row r="20" spans="1:7" ht="15.6" customHeight="1">
      <c r="A20" s="236" t="s">
        <v>142</v>
      </c>
      <c r="B20" s="237">
        <v>874003</v>
      </c>
      <c r="C20" s="237">
        <v>922404</v>
      </c>
      <c r="D20" s="237">
        <v>5718842</v>
      </c>
      <c r="E20" s="237">
        <v>6917315</v>
      </c>
      <c r="F20" s="238">
        <v>20.956567780680071</v>
      </c>
    </row>
    <row r="21" spans="1:7" ht="15.6" customHeight="1">
      <c r="A21" s="236" t="s">
        <v>149</v>
      </c>
      <c r="B21" s="237">
        <v>1380052</v>
      </c>
      <c r="C21" s="237">
        <v>1669878</v>
      </c>
      <c r="D21" s="237">
        <v>9842471</v>
      </c>
      <c r="E21" s="237">
        <v>9085097</v>
      </c>
      <c r="F21" s="238">
        <v>-7.6949579023397661</v>
      </c>
    </row>
    <row r="22" spans="1:7" ht="15.6" customHeight="1">
      <c r="A22" s="236" t="s">
        <v>146</v>
      </c>
      <c r="B22" s="237">
        <v>180417</v>
      </c>
      <c r="C22" s="237">
        <v>102510</v>
      </c>
      <c r="D22" s="237">
        <v>1252923</v>
      </c>
      <c r="E22" s="237">
        <v>1073501</v>
      </c>
      <c r="F22" s="238">
        <v>-14.32027347251187</v>
      </c>
    </row>
    <row r="23" spans="1:7" ht="15.6" customHeight="1">
      <c r="A23" s="236" t="s">
        <v>165</v>
      </c>
      <c r="B23" s="237">
        <v>49486</v>
      </c>
      <c r="C23" s="237">
        <v>75980</v>
      </c>
      <c r="D23" s="237">
        <v>678577</v>
      </c>
      <c r="E23" s="237">
        <v>506150</v>
      </c>
      <c r="F23" s="238">
        <v>-25.410086106661439</v>
      </c>
    </row>
    <row r="24" spans="1:7" ht="15.6" customHeight="1">
      <c r="A24" s="236" t="s">
        <v>141</v>
      </c>
      <c r="B24" s="237">
        <v>139989</v>
      </c>
      <c r="C24" s="237">
        <v>87984</v>
      </c>
      <c r="D24" s="237">
        <v>950882</v>
      </c>
      <c r="E24" s="237">
        <v>883690</v>
      </c>
      <c r="F24" s="238">
        <v>-7.0662816206427266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92</v>
      </c>
      <c r="F25" s="238">
        <v>513.33333333333337</v>
      </c>
    </row>
    <row r="26" spans="1:7" ht="15.6" customHeight="1">
      <c r="A26" s="236" t="s">
        <v>152</v>
      </c>
      <c r="B26" s="237">
        <v>124720</v>
      </c>
      <c r="C26" s="237">
        <v>158349</v>
      </c>
      <c r="D26" s="237">
        <v>836651</v>
      </c>
      <c r="E26" s="237">
        <v>825369</v>
      </c>
      <c r="F26" s="238">
        <v>-1.348471465401943</v>
      </c>
    </row>
    <row r="27" spans="1:7" ht="15.6" customHeight="1">
      <c r="A27" s="236" t="s">
        <v>173</v>
      </c>
      <c r="B27" s="237">
        <v>212640</v>
      </c>
      <c r="C27" s="237">
        <v>182836</v>
      </c>
      <c r="D27" s="237">
        <v>1271285</v>
      </c>
      <c r="E27" s="237">
        <v>1311967</v>
      </c>
      <c r="F27" s="238">
        <v>3.2000692212997142</v>
      </c>
    </row>
    <row r="28" spans="1:7" ht="15.6" customHeight="1">
      <c r="A28" s="236" t="s">
        <v>177</v>
      </c>
      <c r="B28" s="237">
        <v>67757</v>
      </c>
      <c r="C28" s="237">
        <v>53640</v>
      </c>
      <c r="D28" s="237">
        <v>519945</v>
      </c>
      <c r="E28" s="237">
        <v>666799</v>
      </c>
      <c r="F28" s="238">
        <v>28.244141207243079</v>
      </c>
    </row>
    <row r="29" spans="1:7" ht="15.6" customHeight="1">
      <c r="A29" s="236" t="s">
        <v>178</v>
      </c>
      <c r="B29" s="237">
        <v>204319</v>
      </c>
      <c r="C29" s="237">
        <v>313890</v>
      </c>
      <c r="D29" s="237">
        <v>1815643</v>
      </c>
      <c r="E29" s="237">
        <v>1693995</v>
      </c>
      <c r="F29" s="238">
        <v>-6.6999955387705654</v>
      </c>
    </row>
    <row r="30" spans="1:7" ht="15.6" customHeight="1">
      <c r="A30" s="236" t="s">
        <v>179</v>
      </c>
      <c r="B30" s="237">
        <v>134634</v>
      </c>
      <c r="C30" s="237">
        <v>136484</v>
      </c>
      <c r="D30" s="237">
        <v>1223162</v>
      </c>
      <c r="E30" s="237">
        <v>1159089</v>
      </c>
      <c r="F30" s="238">
        <v>-5.2383085805477947</v>
      </c>
    </row>
    <row r="31" spans="1:7" ht="15.6" customHeight="1">
      <c r="A31" s="236" t="s">
        <v>180</v>
      </c>
      <c r="B31" s="237">
        <v>1728016</v>
      </c>
      <c r="C31" s="237">
        <v>1650158</v>
      </c>
      <c r="D31" s="237">
        <v>13506776</v>
      </c>
      <c r="E31" s="237">
        <v>11826663</v>
      </c>
      <c r="F31" s="238">
        <v>-12.43903800581279</v>
      </c>
    </row>
    <row r="32" spans="1:7" ht="15.6" customHeight="1">
      <c r="A32" s="236" t="s">
        <v>181</v>
      </c>
      <c r="B32" s="237">
        <v>1260528</v>
      </c>
      <c r="C32" s="237">
        <v>1279587</v>
      </c>
      <c r="D32" s="237">
        <v>9432382</v>
      </c>
      <c r="E32" s="237">
        <v>9863929</v>
      </c>
      <c r="F32" s="238">
        <v>4.5751645766679019</v>
      </c>
    </row>
    <row r="33" spans="1:6" ht="15.6" customHeight="1">
      <c r="A33" s="236" t="s">
        <v>182</v>
      </c>
      <c r="B33" s="237">
        <v>175840</v>
      </c>
      <c r="C33" s="237">
        <v>154100</v>
      </c>
      <c r="D33" s="237">
        <v>1060916</v>
      </c>
      <c r="E33" s="237">
        <v>1090769</v>
      </c>
      <c r="F33" s="238">
        <v>2.813889129770871</v>
      </c>
    </row>
    <row r="34" spans="1:6" ht="15.6" customHeight="1">
      <c r="A34" s="236" t="s">
        <v>183</v>
      </c>
      <c r="B34" s="237">
        <v>66634</v>
      </c>
      <c r="C34" s="237">
        <v>59015</v>
      </c>
      <c r="D34" s="237">
        <v>451456</v>
      </c>
      <c r="E34" s="237">
        <v>475330</v>
      </c>
      <c r="F34" s="238">
        <v>5.2882229940459382</v>
      </c>
    </row>
    <row r="35" spans="1:6" ht="15.6" customHeight="1">
      <c r="A35" s="240" t="s">
        <v>153</v>
      </c>
      <c r="B35" s="241">
        <f>SUM(B7:B34)</f>
        <v>15904529</v>
      </c>
      <c r="C35" s="241">
        <f>SUM(C7:C34)</f>
        <v>16638109</v>
      </c>
      <c r="D35" s="241">
        <f>SUM(D7:D34)</f>
        <v>115759196</v>
      </c>
      <c r="E35" s="241">
        <f>SUM(E7:E34)</f>
        <v>112202653</v>
      </c>
      <c r="F35" s="242">
        <f>E35*100/D35-100</f>
        <v>-3.0723632531103675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5" priority="2">
      <formula>MOD(ROW(),2)=0</formula>
    </cfRule>
  </conditionalFormatting>
  <conditionalFormatting sqref="F7:F35">
    <cfRule type="expression" dxfId="1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05DEC-B50F-4CF7-AA6B-7B23B9E0A975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188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387905</v>
      </c>
      <c r="C7" s="237">
        <v>627844</v>
      </c>
      <c r="D7" s="237">
        <v>3292541</v>
      </c>
      <c r="E7" s="237">
        <v>3350964</v>
      </c>
      <c r="F7" s="238">
        <v>1.774404631559634</v>
      </c>
      <c r="G7" s="6"/>
    </row>
    <row r="8" spans="1:14" s="33" customFormat="1" ht="15.6" customHeight="1">
      <c r="A8" s="236" t="s">
        <v>11</v>
      </c>
      <c r="B8" s="237">
        <v>2100</v>
      </c>
      <c r="C8" s="237">
        <v>0</v>
      </c>
      <c r="D8" s="237">
        <v>7301</v>
      </c>
      <c r="E8" s="237">
        <v>2000</v>
      </c>
      <c r="F8" s="238">
        <v>-72.606492261334068</v>
      </c>
    </row>
    <row r="9" spans="1:14" ht="15.6" customHeight="1">
      <c r="A9" s="236" t="s">
        <v>8</v>
      </c>
      <c r="B9" s="237">
        <v>6000</v>
      </c>
      <c r="C9" s="237">
        <v>0</v>
      </c>
      <c r="D9" s="237">
        <v>44871</v>
      </c>
      <c r="E9" s="237">
        <v>23432</v>
      </c>
      <c r="F9" s="238">
        <v>-47.779189231352099</v>
      </c>
      <c r="G9" s="6"/>
    </row>
    <row r="10" spans="1:14" ht="15.6" customHeight="1">
      <c r="A10" s="236" t="s">
        <v>10</v>
      </c>
      <c r="B10" s="237">
        <v>40640</v>
      </c>
      <c r="C10" s="237">
        <v>23615</v>
      </c>
      <c r="D10" s="237">
        <v>164972</v>
      </c>
      <c r="E10" s="237">
        <v>167248</v>
      </c>
      <c r="F10" s="238">
        <v>1.37962805809471</v>
      </c>
    </row>
    <row r="11" spans="1:14" ht="15.6" customHeight="1">
      <c r="A11" s="236" t="s">
        <v>9</v>
      </c>
      <c r="B11" s="237">
        <v>1054111</v>
      </c>
      <c r="C11" s="237">
        <v>971564</v>
      </c>
      <c r="D11" s="237">
        <v>7070880</v>
      </c>
      <c r="E11" s="237">
        <v>6575412</v>
      </c>
      <c r="F11" s="238">
        <v>-7.0071617677007652</v>
      </c>
    </row>
    <row r="12" spans="1:14" ht="15.6" customHeight="1">
      <c r="A12" s="236" t="s">
        <v>6</v>
      </c>
      <c r="B12" s="237">
        <v>2920</v>
      </c>
      <c r="C12" s="237">
        <v>6677</v>
      </c>
      <c r="D12" s="237">
        <v>28449</v>
      </c>
      <c r="E12" s="237">
        <v>34753</v>
      </c>
      <c r="F12" s="238">
        <v>22.158951105487009</v>
      </c>
    </row>
    <row r="13" spans="1:14" ht="15.6" customHeight="1">
      <c r="A13" s="236" t="s">
        <v>175</v>
      </c>
      <c r="B13" s="237">
        <v>0</v>
      </c>
      <c r="C13" s="237">
        <v>29444</v>
      </c>
      <c r="D13" s="237">
        <v>221128</v>
      </c>
      <c r="E13" s="237">
        <v>147109</v>
      </c>
      <c r="F13" s="238">
        <v>-33.473372888101011</v>
      </c>
    </row>
    <row r="14" spans="1:14" ht="15.6" customHeight="1">
      <c r="A14" s="236" t="s">
        <v>148</v>
      </c>
      <c r="B14" s="237">
        <v>577330</v>
      </c>
      <c r="C14" s="237">
        <v>561495</v>
      </c>
      <c r="D14" s="237">
        <v>3631194</v>
      </c>
      <c r="E14" s="237">
        <v>4255647</v>
      </c>
      <c r="F14" s="238">
        <v>17.196905480676609</v>
      </c>
    </row>
    <row r="15" spans="1:14" ht="15.6" customHeight="1">
      <c r="A15" s="236" t="s">
        <v>145</v>
      </c>
      <c r="B15" s="237">
        <v>1286626</v>
      </c>
      <c r="C15" s="237">
        <v>1460565</v>
      </c>
      <c r="D15" s="237">
        <v>10161652</v>
      </c>
      <c r="E15" s="237">
        <v>8542930</v>
      </c>
      <c r="F15" s="238">
        <v>-15.92971300335812</v>
      </c>
    </row>
    <row r="16" spans="1:14" ht="15.6" customHeight="1">
      <c r="A16" s="236" t="s">
        <v>144</v>
      </c>
      <c r="B16" s="237">
        <v>1421439</v>
      </c>
      <c r="C16" s="237">
        <v>1707959</v>
      </c>
      <c r="D16" s="237">
        <v>10967037</v>
      </c>
      <c r="E16" s="237">
        <v>10988342</v>
      </c>
      <c r="F16" s="238">
        <v>0.19426395661837151</v>
      </c>
      <c r="G16" s="1"/>
    </row>
    <row r="17" spans="1:7" ht="15.6" customHeight="1">
      <c r="A17" s="236" t="s">
        <v>150</v>
      </c>
      <c r="B17" s="237">
        <v>397963</v>
      </c>
      <c r="C17" s="237">
        <v>550633</v>
      </c>
      <c r="D17" s="237">
        <v>3400926</v>
      </c>
      <c r="E17" s="237">
        <v>3756112</v>
      </c>
      <c r="F17" s="238">
        <v>10.44380265845243</v>
      </c>
      <c r="G17" s="2"/>
    </row>
    <row r="18" spans="1:7" ht="15.6" customHeight="1">
      <c r="A18" s="236" t="s">
        <v>147</v>
      </c>
      <c r="B18" s="237">
        <v>0</v>
      </c>
      <c r="C18" s="237">
        <v>8687</v>
      </c>
      <c r="D18" s="237">
        <v>175125</v>
      </c>
      <c r="E18" s="237">
        <v>215099</v>
      </c>
      <c r="F18" s="238">
        <v>22.82598144182727</v>
      </c>
    </row>
    <row r="19" spans="1:7" ht="15.6" customHeight="1">
      <c r="A19" s="236" t="s">
        <v>143</v>
      </c>
      <c r="B19" s="237">
        <v>83332</v>
      </c>
      <c r="C19" s="237">
        <v>85050</v>
      </c>
      <c r="D19" s="237">
        <v>1179337</v>
      </c>
      <c r="E19" s="237">
        <v>1257535</v>
      </c>
      <c r="F19" s="238">
        <v>6.6306746926451012</v>
      </c>
    </row>
    <row r="20" spans="1:7" ht="15.6" customHeight="1">
      <c r="A20" s="236" t="s">
        <v>142</v>
      </c>
      <c r="B20" s="237">
        <v>156163</v>
      </c>
      <c r="C20" s="237">
        <v>95466</v>
      </c>
      <c r="D20" s="237">
        <v>799706</v>
      </c>
      <c r="E20" s="237">
        <v>633006</v>
      </c>
      <c r="F20" s="238">
        <v>-20.845160596519221</v>
      </c>
    </row>
    <row r="21" spans="1:7" ht="15.6" customHeight="1">
      <c r="A21" s="236" t="s">
        <v>149</v>
      </c>
      <c r="B21" s="237">
        <v>1004202</v>
      </c>
      <c r="C21" s="237">
        <v>1531689</v>
      </c>
      <c r="D21" s="237">
        <v>7816451</v>
      </c>
      <c r="E21" s="237">
        <v>7428083</v>
      </c>
      <c r="F21" s="238">
        <v>-4.9685976410521846</v>
      </c>
    </row>
    <row r="22" spans="1:7" ht="15.6" customHeight="1">
      <c r="A22" s="236" t="s">
        <v>146</v>
      </c>
      <c r="B22" s="237">
        <v>134023</v>
      </c>
      <c r="C22" s="237">
        <v>47637</v>
      </c>
      <c r="D22" s="237">
        <v>872827</v>
      </c>
      <c r="E22" s="237">
        <v>630424</v>
      </c>
      <c r="F22" s="238">
        <v>-27.772170200967661</v>
      </c>
    </row>
    <row r="23" spans="1:7" ht="15.6" customHeight="1">
      <c r="A23" s="236" t="s">
        <v>165</v>
      </c>
      <c r="B23" s="237">
        <v>2960</v>
      </c>
      <c r="C23" s="237">
        <v>0</v>
      </c>
      <c r="D23" s="237">
        <v>43165</v>
      </c>
      <c r="E23" s="237">
        <v>14109</v>
      </c>
      <c r="F23" s="238">
        <v>-67.313795899455585</v>
      </c>
    </row>
    <row r="24" spans="1:7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7" ht="15.6" customHeight="1">
      <c r="A26" s="236" t="s">
        <v>152</v>
      </c>
      <c r="B26" s="237">
        <v>85827</v>
      </c>
      <c r="C26" s="237">
        <v>115057</v>
      </c>
      <c r="D26" s="237">
        <v>582238</v>
      </c>
      <c r="E26" s="237">
        <v>523190</v>
      </c>
      <c r="F26" s="238">
        <v>-10.14155723260934</v>
      </c>
    </row>
    <row r="27" spans="1:7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7" ht="15.6" customHeight="1">
      <c r="A28" s="236" t="s">
        <v>177</v>
      </c>
      <c r="B28" s="237">
        <v>0</v>
      </c>
      <c r="C28" s="237">
        <v>0</v>
      </c>
      <c r="D28" s="237">
        <v>224673</v>
      </c>
      <c r="E28" s="237">
        <v>258127</v>
      </c>
      <c r="F28" s="238">
        <v>14.89008470087639</v>
      </c>
    </row>
    <row r="29" spans="1:7" ht="15.6" customHeight="1">
      <c r="A29" s="236" t="s">
        <v>178</v>
      </c>
      <c r="B29" s="237">
        <v>20580</v>
      </c>
      <c r="C29" s="237">
        <v>11040</v>
      </c>
      <c r="D29" s="237">
        <v>99991</v>
      </c>
      <c r="E29" s="237">
        <v>87490</v>
      </c>
      <c r="F29" s="238">
        <v>-12.50212519126721</v>
      </c>
    </row>
    <row r="30" spans="1:7" ht="15.6" customHeight="1">
      <c r="A30" s="236" t="s">
        <v>179</v>
      </c>
      <c r="B30" s="237">
        <v>32449</v>
      </c>
      <c r="C30" s="237">
        <v>52869</v>
      </c>
      <c r="D30" s="237">
        <v>335558</v>
      </c>
      <c r="E30" s="237">
        <v>259269</v>
      </c>
      <c r="F30" s="238">
        <v>-22.734966831367458</v>
      </c>
    </row>
    <row r="31" spans="1:7" ht="15.6" customHeight="1">
      <c r="A31" s="236" t="s">
        <v>180</v>
      </c>
      <c r="B31" s="237">
        <v>1078493</v>
      </c>
      <c r="C31" s="237">
        <v>1223185</v>
      </c>
      <c r="D31" s="237">
        <v>8189462</v>
      </c>
      <c r="E31" s="237">
        <v>7866927</v>
      </c>
      <c r="F31" s="238">
        <v>-3.9384150021088109</v>
      </c>
    </row>
    <row r="32" spans="1:7" ht="15.6" customHeight="1">
      <c r="A32" s="236" t="s">
        <v>181</v>
      </c>
      <c r="B32" s="237">
        <v>181111</v>
      </c>
      <c r="C32" s="237">
        <v>124028</v>
      </c>
      <c r="D32" s="237">
        <v>1340897</v>
      </c>
      <c r="E32" s="237">
        <v>1613733</v>
      </c>
      <c r="F32" s="238">
        <v>20.347274995767759</v>
      </c>
    </row>
    <row r="33" spans="1:6" ht="15.6" customHeight="1">
      <c r="A33" s="236" t="s">
        <v>182</v>
      </c>
      <c r="B33" s="237">
        <v>3000</v>
      </c>
      <c r="C33" s="237">
        <v>3400</v>
      </c>
      <c r="D33" s="237">
        <v>18000</v>
      </c>
      <c r="E33" s="237">
        <v>14032</v>
      </c>
      <c r="F33" s="238">
        <v>-22.044444444444451</v>
      </c>
    </row>
    <row r="34" spans="1:6" ht="15.6" customHeight="1">
      <c r="A34" s="236" t="s">
        <v>183</v>
      </c>
      <c r="B34" s="237">
        <v>36807</v>
      </c>
      <c r="C34" s="237">
        <v>17470</v>
      </c>
      <c r="D34" s="237">
        <v>173085</v>
      </c>
      <c r="E34" s="237">
        <v>199393</v>
      </c>
      <c r="F34" s="238">
        <v>15.19946846924921</v>
      </c>
    </row>
    <row r="35" spans="1:6" ht="15.6" customHeight="1">
      <c r="A35" s="240" t="s">
        <v>153</v>
      </c>
      <c r="B35" s="241">
        <f>SUM(B7:B34)</f>
        <v>7995981</v>
      </c>
      <c r="C35" s="241">
        <f>SUM(C7:C34)</f>
        <v>9255374</v>
      </c>
      <c r="D35" s="241">
        <f>SUM(D7:D34)</f>
        <v>60841466</v>
      </c>
      <c r="E35" s="241">
        <f>SUM(E7:E34)</f>
        <v>58844366</v>
      </c>
      <c r="F35" s="242">
        <f>E35*100/D35-100</f>
        <v>-3.282465284449259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13" priority="2">
      <formula>MOD(ROW(),2)=0</formula>
    </cfRule>
  </conditionalFormatting>
  <conditionalFormatting sqref="F7:F35">
    <cfRule type="expression" dxfId="1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B16CA-4087-4858-BA2C-2998C136B498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189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280790</v>
      </c>
      <c r="C7" s="237">
        <v>333681</v>
      </c>
      <c r="D7" s="237">
        <v>1772325</v>
      </c>
      <c r="E7" s="237">
        <v>1518251</v>
      </c>
      <c r="F7" s="238">
        <v>-14.3356325730326</v>
      </c>
      <c r="G7" s="6"/>
    </row>
    <row r="8" spans="1:14" ht="15.6" customHeight="1">
      <c r="A8" s="236" t="s">
        <v>11</v>
      </c>
      <c r="B8" s="237">
        <v>99096</v>
      </c>
      <c r="C8" s="237">
        <v>12523</v>
      </c>
      <c r="D8" s="237">
        <v>501654</v>
      </c>
      <c r="E8" s="237">
        <v>263148</v>
      </c>
      <c r="F8" s="238">
        <v>-47.543924697101993</v>
      </c>
    </row>
    <row r="9" spans="1:14" ht="15.6" customHeight="1">
      <c r="A9" s="236" t="s">
        <v>8</v>
      </c>
      <c r="B9" s="237">
        <v>29603</v>
      </c>
      <c r="C9" s="237">
        <v>17103</v>
      </c>
      <c r="D9" s="237">
        <v>164043</v>
      </c>
      <c r="E9" s="237">
        <v>156502</v>
      </c>
      <c r="F9" s="238">
        <v>-4.5969654297958442</v>
      </c>
    </row>
    <row r="10" spans="1:14" ht="15.6" customHeight="1">
      <c r="A10" s="236" t="s">
        <v>10</v>
      </c>
      <c r="B10" s="237">
        <v>88101</v>
      </c>
      <c r="C10" s="237">
        <v>193906</v>
      </c>
      <c r="D10" s="237">
        <v>870776</v>
      </c>
      <c r="E10" s="237">
        <v>908936</v>
      </c>
      <c r="F10" s="238">
        <v>4.3822980881420648</v>
      </c>
    </row>
    <row r="11" spans="1:14" ht="15.6" customHeight="1">
      <c r="A11" s="236" t="s">
        <v>9</v>
      </c>
      <c r="B11" s="237">
        <v>21101</v>
      </c>
      <c r="C11" s="237">
        <v>4850</v>
      </c>
      <c r="D11" s="237">
        <v>65825</v>
      </c>
      <c r="E11" s="237">
        <v>106067</v>
      </c>
      <c r="F11" s="238">
        <v>61.134827193315587</v>
      </c>
    </row>
    <row r="12" spans="1:14" ht="15.6" customHeight="1">
      <c r="A12" s="236" t="s">
        <v>6</v>
      </c>
      <c r="B12" s="237">
        <v>74313</v>
      </c>
      <c r="C12" s="237">
        <v>30817</v>
      </c>
      <c r="D12" s="237">
        <v>612069</v>
      </c>
      <c r="E12" s="237">
        <v>460561</v>
      </c>
      <c r="F12" s="238">
        <v>-24.753418323751081</v>
      </c>
    </row>
    <row r="13" spans="1:14" ht="15.6" customHeight="1">
      <c r="A13" s="236" t="s">
        <v>175</v>
      </c>
      <c r="B13" s="237">
        <v>3400</v>
      </c>
      <c r="C13" s="237">
        <v>2400</v>
      </c>
      <c r="D13" s="237">
        <v>51056</v>
      </c>
      <c r="E13" s="237">
        <v>45144</v>
      </c>
      <c r="F13" s="238">
        <v>-11.579442181134439</v>
      </c>
    </row>
    <row r="14" spans="1:14" ht="15.6" customHeight="1">
      <c r="A14" s="236" t="s">
        <v>148</v>
      </c>
      <c r="B14" s="237">
        <v>164524</v>
      </c>
      <c r="C14" s="237">
        <v>170491</v>
      </c>
      <c r="D14" s="237">
        <v>1587266</v>
      </c>
      <c r="E14" s="237">
        <v>1298738</v>
      </c>
      <c r="F14" s="238">
        <v>-18.177671543395999</v>
      </c>
    </row>
    <row r="15" spans="1:14" ht="15.6" customHeight="1">
      <c r="A15" s="236" t="s">
        <v>145</v>
      </c>
      <c r="B15" s="237">
        <v>228472</v>
      </c>
      <c r="C15" s="237">
        <v>241504</v>
      </c>
      <c r="D15" s="237">
        <v>1250403</v>
      </c>
      <c r="E15" s="237">
        <v>1286975</v>
      </c>
      <c r="F15" s="238">
        <v>2.9248170389866321</v>
      </c>
    </row>
    <row r="16" spans="1:14" ht="15.6" customHeight="1">
      <c r="A16" s="236" t="s">
        <v>144</v>
      </c>
      <c r="B16" s="237">
        <v>605200</v>
      </c>
      <c r="C16" s="237">
        <v>286540</v>
      </c>
      <c r="D16" s="237">
        <v>3252298</v>
      </c>
      <c r="E16" s="237">
        <v>2349445</v>
      </c>
      <c r="F16" s="238">
        <v>-27.760463524560169</v>
      </c>
      <c r="G16" s="1"/>
    </row>
    <row r="17" spans="1:7" ht="15.6" customHeight="1">
      <c r="A17" s="236" t="s">
        <v>150</v>
      </c>
      <c r="B17" s="237">
        <v>717629</v>
      </c>
      <c r="C17" s="237">
        <v>593536</v>
      </c>
      <c r="D17" s="237">
        <v>3792489</v>
      </c>
      <c r="E17" s="237">
        <v>3920410</v>
      </c>
      <c r="F17" s="238">
        <v>3.3730091240871052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147933</v>
      </c>
      <c r="C19" s="237">
        <v>206941</v>
      </c>
      <c r="D19" s="237">
        <v>1345485</v>
      </c>
      <c r="E19" s="237">
        <v>1336437</v>
      </c>
      <c r="F19" s="238">
        <v>-0.67247126500852517</v>
      </c>
    </row>
    <row r="20" spans="1:7" ht="15.6" customHeight="1">
      <c r="A20" s="236" t="s">
        <v>142</v>
      </c>
      <c r="B20" s="237">
        <v>652546</v>
      </c>
      <c r="C20" s="237">
        <v>781616</v>
      </c>
      <c r="D20" s="237">
        <v>4426771</v>
      </c>
      <c r="E20" s="237">
        <v>5923945</v>
      </c>
      <c r="F20" s="238">
        <v>33.820904672954612</v>
      </c>
    </row>
    <row r="21" spans="1:7" ht="15.6" customHeight="1">
      <c r="A21" s="236" t="s">
        <v>149</v>
      </c>
      <c r="B21" s="237">
        <v>369564</v>
      </c>
      <c r="C21" s="237">
        <v>120529</v>
      </c>
      <c r="D21" s="237">
        <v>1899359</v>
      </c>
      <c r="E21" s="237">
        <v>1591954</v>
      </c>
      <c r="F21" s="238">
        <v>-16.18467072312291</v>
      </c>
    </row>
    <row r="22" spans="1:7" ht="15.6" customHeight="1">
      <c r="A22" s="236" t="s">
        <v>146</v>
      </c>
      <c r="B22" s="237">
        <v>15583</v>
      </c>
      <c r="C22" s="237">
        <v>19924</v>
      </c>
      <c r="D22" s="237">
        <v>142293</v>
      </c>
      <c r="E22" s="237">
        <v>190244</v>
      </c>
      <c r="F22" s="238">
        <v>33.698776468273223</v>
      </c>
    </row>
    <row r="23" spans="1:7" ht="15.6" customHeight="1">
      <c r="A23" s="236" t="s">
        <v>165</v>
      </c>
      <c r="B23" s="237">
        <v>26884</v>
      </c>
      <c r="C23" s="237">
        <v>58505</v>
      </c>
      <c r="D23" s="237">
        <v>511646</v>
      </c>
      <c r="E23" s="237">
        <v>380834</v>
      </c>
      <c r="F23" s="238">
        <v>-25.566895861591799</v>
      </c>
    </row>
    <row r="24" spans="1:7" ht="15.6" customHeight="1">
      <c r="A24" s="236" t="s">
        <v>141</v>
      </c>
      <c r="B24" s="237">
        <v>105790</v>
      </c>
      <c r="C24" s="237">
        <v>48552</v>
      </c>
      <c r="D24" s="237">
        <v>733145</v>
      </c>
      <c r="E24" s="237">
        <v>618273</v>
      </c>
      <c r="F24" s="238">
        <v>-15.668387563169629</v>
      </c>
    </row>
    <row r="25" spans="1:7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24615</v>
      </c>
      <c r="C26" s="237">
        <v>32050</v>
      </c>
      <c r="D26" s="237">
        <v>95599</v>
      </c>
      <c r="E26" s="237">
        <v>112440</v>
      </c>
      <c r="F26" s="238">
        <v>17.616293057458758</v>
      </c>
    </row>
    <row r="27" spans="1:7" ht="15.6" customHeight="1">
      <c r="A27" s="236" t="s">
        <v>173</v>
      </c>
      <c r="B27" s="237">
        <v>87948</v>
      </c>
      <c r="C27" s="237">
        <v>58597</v>
      </c>
      <c r="D27" s="237">
        <v>446059</v>
      </c>
      <c r="E27" s="237">
        <v>507693</v>
      </c>
      <c r="F27" s="238">
        <v>13.81745464165054</v>
      </c>
    </row>
    <row r="28" spans="1:7" ht="15.6" customHeight="1">
      <c r="A28" s="236" t="s">
        <v>177</v>
      </c>
      <c r="B28" s="237">
        <v>11226</v>
      </c>
      <c r="C28" s="237">
        <v>10142</v>
      </c>
      <c r="D28" s="237">
        <v>77104</v>
      </c>
      <c r="E28" s="237">
        <v>86618</v>
      </c>
      <c r="F28" s="238">
        <v>12.33917825274953</v>
      </c>
    </row>
    <row r="29" spans="1:7" ht="15.6" customHeight="1">
      <c r="A29" s="236" t="s">
        <v>178</v>
      </c>
      <c r="B29" s="237">
        <v>120369</v>
      </c>
      <c r="C29" s="237">
        <v>232432</v>
      </c>
      <c r="D29" s="237">
        <v>1234583</v>
      </c>
      <c r="E29" s="237">
        <v>1089587</v>
      </c>
      <c r="F29" s="238">
        <v>-11.74453236436918</v>
      </c>
    </row>
    <row r="30" spans="1:7" ht="15.6" customHeight="1">
      <c r="A30" s="236" t="s">
        <v>179</v>
      </c>
      <c r="B30" s="237">
        <v>96261</v>
      </c>
      <c r="C30" s="237">
        <v>66567</v>
      </c>
      <c r="D30" s="237">
        <v>767996</v>
      </c>
      <c r="E30" s="237">
        <v>798949</v>
      </c>
      <c r="F30" s="238">
        <v>4.0303595331225637</v>
      </c>
    </row>
    <row r="31" spans="1:7" ht="15.6" customHeight="1">
      <c r="A31" s="236" t="s">
        <v>180</v>
      </c>
      <c r="B31" s="237">
        <v>559583</v>
      </c>
      <c r="C31" s="237">
        <v>320982</v>
      </c>
      <c r="D31" s="237">
        <v>4706761</v>
      </c>
      <c r="E31" s="237">
        <v>3279817</v>
      </c>
      <c r="F31" s="238">
        <v>-30.316899455910342</v>
      </c>
    </row>
    <row r="32" spans="1:7" ht="15.6" customHeight="1">
      <c r="A32" s="236" t="s">
        <v>181</v>
      </c>
      <c r="B32" s="237">
        <v>158986</v>
      </c>
      <c r="C32" s="237">
        <v>69546</v>
      </c>
      <c r="D32" s="237">
        <v>1261414</v>
      </c>
      <c r="E32" s="237">
        <v>975574</v>
      </c>
      <c r="F32" s="238">
        <v>-22.66028441098641</v>
      </c>
    </row>
    <row r="33" spans="1:7" ht="15.6" customHeight="1">
      <c r="A33" s="236" t="s">
        <v>182</v>
      </c>
      <c r="B33" s="237">
        <v>8305</v>
      </c>
      <c r="C33" s="237">
        <v>8221</v>
      </c>
      <c r="D33" s="237">
        <v>44389</v>
      </c>
      <c r="E33" s="237">
        <v>44706</v>
      </c>
      <c r="F33" s="238">
        <v>0.71414089076122877</v>
      </c>
    </row>
    <row r="34" spans="1:7" ht="15.6" customHeight="1">
      <c r="A34" s="236" t="s">
        <v>183</v>
      </c>
      <c r="B34" s="237">
        <v>10954</v>
      </c>
      <c r="C34" s="237">
        <v>15275</v>
      </c>
      <c r="D34" s="237">
        <v>127612</v>
      </c>
      <c r="E34" s="237">
        <v>109993</v>
      </c>
      <c r="F34" s="238">
        <v>-13.806695295113309</v>
      </c>
    </row>
    <row r="35" spans="1:7" s="33" customFormat="1" ht="15.6" customHeight="1">
      <c r="A35" s="240" t="s">
        <v>153</v>
      </c>
      <c r="B35" s="241">
        <f>SUM(B7:B34)</f>
        <v>4708776</v>
      </c>
      <c r="C35" s="241">
        <f>SUM(C7:C34)</f>
        <v>3937230</v>
      </c>
      <c r="D35" s="241">
        <f>SUM(D7:D34)</f>
        <v>31740420</v>
      </c>
      <c r="E35" s="241">
        <f>SUM(E7:E34)</f>
        <v>29361333</v>
      </c>
      <c r="F35" s="242">
        <f>E35*100/D35-100</f>
        <v>-7.4954490205233526</v>
      </c>
      <c r="G35" s="239"/>
    </row>
    <row r="36" spans="1:7" ht="15.6" customHeight="1">
      <c r="A36" s="46" t="s">
        <v>187</v>
      </c>
      <c r="B36" s="151"/>
      <c r="C36" s="151"/>
      <c r="D36" s="151"/>
      <c r="E36" s="151"/>
      <c r="F36" s="151"/>
      <c r="G36" s="6"/>
    </row>
  </sheetData>
  <mergeCells count="3">
    <mergeCell ref="A5:A6"/>
    <mergeCell ref="B5:C5"/>
    <mergeCell ref="D5:F5"/>
  </mergeCells>
  <conditionalFormatting sqref="A7:F34">
    <cfRule type="expression" dxfId="11" priority="2">
      <formula>MOD(ROW(),2)=0</formula>
    </cfRule>
  </conditionalFormatting>
  <conditionalFormatting sqref="F7:F35">
    <cfRule type="expression" dxfId="1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50570-38A2-4109-8804-2F912EE0225C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190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39190</v>
      </c>
      <c r="C7" s="237">
        <v>48929</v>
      </c>
      <c r="D7" s="237">
        <v>230483</v>
      </c>
      <c r="E7" s="237">
        <v>187946</v>
      </c>
      <c r="F7" s="238">
        <v>-18.455591084808859</v>
      </c>
      <c r="G7" s="6"/>
    </row>
    <row r="8" spans="1:14" s="33" customFormat="1" ht="15.6" customHeight="1">
      <c r="A8" s="236" t="s">
        <v>11</v>
      </c>
      <c r="B8" s="237">
        <v>12037</v>
      </c>
      <c r="C8" s="237">
        <v>14333</v>
      </c>
      <c r="D8" s="237">
        <v>68600</v>
      </c>
      <c r="E8" s="237">
        <v>114444</v>
      </c>
      <c r="F8" s="238">
        <v>66.827988338192426</v>
      </c>
      <c r="G8" s="239"/>
    </row>
    <row r="9" spans="1:14" ht="15.6" customHeight="1">
      <c r="A9" s="236" t="s">
        <v>8</v>
      </c>
      <c r="B9" s="237">
        <v>51155</v>
      </c>
      <c r="C9" s="237">
        <v>53931</v>
      </c>
      <c r="D9" s="237">
        <v>342690</v>
      </c>
      <c r="E9" s="237">
        <v>405826</v>
      </c>
      <c r="F9" s="238">
        <v>18.4236481951618</v>
      </c>
      <c r="G9" s="243"/>
    </row>
    <row r="10" spans="1:14" ht="15.6" customHeight="1">
      <c r="A10" s="236" t="s">
        <v>10</v>
      </c>
      <c r="B10" s="237">
        <v>17992</v>
      </c>
      <c r="C10" s="237">
        <v>8990</v>
      </c>
      <c r="D10" s="237">
        <v>210514</v>
      </c>
      <c r="E10" s="237">
        <v>65314</v>
      </c>
      <c r="F10" s="238">
        <v>-68.974034981046387</v>
      </c>
      <c r="G10" s="244"/>
    </row>
    <row r="11" spans="1:14" ht="15.6" customHeight="1">
      <c r="A11" s="236" t="s">
        <v>9</v>
      </c>
      <c r="B11" s="237">
        <v>354624</v>
      </c>
      <c r="C11" s="237">
        <v>427033</v>
      </c>
      <c r="D11" s="237">
        <v>3196472</v>
      </c>
      <c r="E11" s="237">
        <v>3404030</v>
      </c>
      <c r="F11" s="238">
        <v>6.4933464144218931</v>
      </c>
    </row>
    <row r="12" spans="1:14" ht="15.6" customHeight="1">
      <c r="A12" s="236" t="s">
        <v>6</v>
      </c>
      <c r="B12" s="237">
        <v>5895</v>
      </c>
      <c r="C12" s="237">
        <v>7027</v>
      </c>
      <c r="D12" s="237">
        <v>27433</v>
      </c>
      <c r="E12" s="237">
        <v>44894</v>
      </c>
      <c r="F12" s="238">
        <v>63.649619071920682</v>
      </c>
    </row>
    <row r="13" spans="1:14" ht="15.6" customHeight="1">
      <c r="A13" s="236" t="s">
        <v>175</v>
      </c>
      <c r="B13" s="237">
        <v>608</v>
      </c>
      <c r="C13" s="237">
        <v>898</v>
      </c>
      <c r="D13" s="237">
        <v>11775</v>
      </c>
      <c r="E13" s="237">
        <v>8574</v>
      </c>
      <c r="F13" s="238">
        <v>-27.184713375796179</v>
      </c>
    </row>
    <row r="14" spans="1:14" ht="15.6" customHeight="1">
      <c r="A14" s="236" t="s">
        <v>148</v>
      </c>
      <c r="B14" s="237">
        <v>748524</v>
      </c>
      <c r="C14" s="237">
        <v>752227</v>
      </c>
      <c r="D14" s="237">
        <v>4769775</v>
      </c>
      <c r="E14" s="237">
        <v>4983556</v>
      </c>
      <c r="F14" s="238">
        <v>4.4819933854322329</v>
      </c>
    </row>
    <row r="15" spans="1:14" ht="15.6" customHeight="1">
      <c r="A15" s="236" t="s">
        <v>145</v>
      </c>
      <c r="B15" s="237">
        <v>291594</v>
      </c>
      <c r="C15" s="237">
        <v>276344</v>
      </c>
      <c r="D15" s="237">
        <v>2278112</v>
      </c>
      <c r="E15" s="237">
        <v>2228824</v>
      </c>
      <c r="F15" s="238">
        <v>-2.1635459538424868</v>
      </c>
    </row>
    <row r="16" spans="1:14" ht="15.6" customHeight="1">
      <c r="A16" s="236" t="s">
        <v>144</v>
      </c>
      <c r="B16" s="237">
        <v>37611</v>
      </c>
      <c r="C16" s="237">
        <v>50267</v>
      </c>
      <c r="D16" s="237">
        <v>279542</v>
      </c>
      <c r="E16" s="237">
        <v>283966</v>
      </c>
      <c r="F16" s="238">
        <v>1.5825886628842909</v>
      </c>
      <c r="G16" s="1"/>
    </row>
    <row r="17" spans="1:7" ht="15.6" customHeight="1">
      <c r="A17" s="236" t="s">
        <v>150</v>
      </c>
      <c r="B17" s="237">
        <v>15110</v>
      </c>
      <c r="C17" s="237">
        <v>10462</v>
      </c>
      <c r="D17" s="237">
        <v>108970</v>
      </c>
      <c r="E17" s="237">
        <v>63735</v>
      </c>
      <c r="F17" s="238">
        <v>-41.51142516288887</v>
      </c>
      <c r="G17" s="2"/>
    </row>
    <row r="18" spans="1:7" ht="15.6" customHeight="1">
      <c r="A18" s="236" t="s">
        <v>147</v>
      </c>
      <c r="B18" s="237">
        <v>111</v>
      </c>
      <c r="C18" s="237">
        <v>136</v>
      </c>
      <c r="D18" s="237">
        <v>1415</v>
      </c>
      <c r="E18" s="237">
        <v>996</v>
      </c>
      <c r="F18" s="238">
        <v>-29.61130742049469</v>
      </c>
    </row>
    <row r="19" spans="1:7" ht="15.6" customHeight="1">
      <c r="A19" s="236" t="s">
        <v>143</v>
      </c>
      <c r="B19" s="237">
        <v>10513</v>
      </c>
      <c r="C19" s="237">
        <v>12892</v>
      </c>
      <c r="D19" s="237">
        <v>60387</v>
      </c>
      <c r="E19" s="237">
        <v>63596</v>
      </c>
      <c r="F19" s="238">
        <v>5.3140576614171948</v>
      </c>
    </row>
    <row r="20" spans="1:7" ht="15.6" customHeight="1">
      <c r="A20" s="236" t="s">
        <v>142</v>
      </c>
      <c r="B20" s="237">
        <v>65294</v>
      </c>
      <c r="C20" s="237">
        <v>45322</v>
      </c>
      <c r="D20" s="237">
        <v>492365</v>
      </c>
      <c r="E20" s="237">
        <v>360364</v>
      </c>
      <c r="F20" s="238">
        <v>-26.809582322057821</v>
      </c>
    </row>
    <row r="21" spans="1:7" ht="15.6" customHeight="1">
      <c r="A21" s="236" t="s">
        <v>149</v>
      </c>
      <c r="B21" s="237">
        <v>6286</v>
      </c>
      <c r="C21" s="237">
        <v>17660</v>
      </c>
      <c r="D21" s="237">
        <v>126661</v>
      </c>
      <c r="E21" s="237">
        <v>65060</v>
      </c>
      <c r="F21" s="238">
        <v>-48.634544176976341</v>
      </c>
    </row>
    <row r="22" spans="1:7" ht="15.6" customHeight="1">
      <c r="A22" s="236" t="s">
        <v>146</v>
      </c>
      <c r="B22" s="237">
        <v>30811</v>
      </c>
      <c r="C22" s="237">
        <v>34949</v>
      </c>
      <c r="D22" s="237">
        <v>237803</v>
      </c>
      <c r="E22" s="237">
        <v>252833</v>
      </c>
      <c r="F22" s="238">
        <v>6.3203576069267484</v>
      </c>
    </row>
    <row r="23" spans="1:7" ht="15.6" customHeight="1">
      <c r="A23" s="236" t="s">
        <v>165</v>
      </c>
      <c r="B23" s="237">
        <v>19642</v>
      </c>
      <c r="C23" s="237">
        <v>17475</v>
      </c>
      <c r="D23" s="237">
        <v>123766</v>
      </c>
      <c r="E23" s="237">
        <v>111207</v>
      </c>
      <c r="F23" s="238">
        <v>-10.147374884863369</v>
      </c>
    </row>
    <row r="24" spans="1:7" ht="15.6" customHeight="1">
      <c r="A24" s="236" t="s">
        <v>141</v>
      </c>
      <c r="B24" s="237">
        <v>34199</v>
      </c>
      <c r="C24" s="237">
        <v>39432</v>
      </c>
      <c r="D24" s="237">
        <v>217737</v>
      </c>
      <c r="E24" s="237">
        <v>265417</v>
      </c>
      <c r="F24" s="238">
        <v>21.897977835645762</v>
      </c>
    </row>
    <row r="25" spans="1:7" ht="15.6" customHeight="1">
      <c r="A25" s="236" t="s">
        <v>140</v>
      </c>
      <c r="B25" s="237">
        <v>2</v>
      </c>
      <c r="C25" s="237">
        <v>0</v>
      </c>
      <c r="D25" s="237">
        <v>15</v>
      </c>
      <c r="E25" s="237">
        <v>0</v>
      </c>
      <c r="F25" s="238">
        <v>-100</v>
      </c>
    </row>
    <row r="26" spans="1:7" ht="15.6" customHeight="1">
      <c r="A26" s="236" t="s">
        <v>152</v>
      </c>
      <c r="B26" s="237">
        <v>14278</v>
      </c>
      <c r="C26" s="237">
        <v>11242</v>
      </c>
      <c r="D26" s="237">
        <v>158814</v>
      </c>
      <c r="E26" s="237">
        <v>189739</v>
      </c>
      <c r="F26" s="238">
        <v>19.472464644174948</v>
      </c>
    </row>
    <row r="27" spans="1:7" ht="15.6" customHeight="1">
      <c r="A27" s="236" t="s">
        <v>173</v>
      </c>
      <c r="B27" s="237">
        <v>124692</v>
      </c>
      <c r="C27" s="237">
        <v>124239</v>
      </c>
      <c r="D27" s="237">
        <v>825226</v>
      </c>
      <c r="E27" s="237">
        <v>804274</v>
      </c>
      <c r="F27" s="238">
        <v>-2.5389408477192892</v>
      </c>
    </row>
    <row r="28" spans="1:7" ht="15.6" customHeight="1">
      <c r="A28" s="236" t="s">
        <v>177</v>
      </c>
      <c r="B28" s="237">
        <v>56531</v>
      </c>
      <c r="C28" s="237">
        <v>43498</v>
      </c>
      <c r="D28" s="237">
        <v>218168</v>
      </c>
      <c r="E28" s="237">
        <v>322054</v>
      </c>
      <c r="F28" s="238">
        <v>47.617432437387691</v>
      </c>
    </row>
    <row r="29" spans="1:7" ht="15.6" customHeight="1">
      <c r="A29" s="236" t="s">
        <v>178</v>
      </c>
      <c r="B29" s="237">
        <v>63370</v>
      </c>
      <c r="C29" s="237">
        <v>70418</v>
      </c>
      <c r="D29" s="237">
        <v>481069</v>
      </c>
      <c r="E29" s="237">
        <v>516918</v>
      </c>
      <c r="F29" s="238">
        <v>7.4519455629026234</v>
      </c>
    </row>
    <row r="30" spans="1:7" ht="15.6" customHeight="1">
      <c r="A30" s="236" t="s">
        <v>179</v>
      </c>
      <c r="B30" s="237">
        <v>5924</v>
      </c>
      <c r="C30" s="237">
        <v>17048</v>
      </c>
      <c r="D30" s="237">
        <v>119608</v>
      </c>
      <c r="E30" s="237">
        <v>100871</v>
      </c>
      <c r="F30" s="238">
        <v>-15.665340111029369</v>
      </c>
    </row>
    <row r="31" spans="1:7" ht="15.6" customHeight="1">
      <c r="A31" s="236" t="s">
        <v>180</v>
      </c>
      <c r="B31" s="237">
        <v>89940</v>
      </c>
      <c r="C31" s="237">
        <v>105991</v>
      </c>
      <c r="D31" s="237">
        <v>610553</v>
      </c>
      <c r="E31" s="237">
        <v>679919</v>
      </c>
      <c r="F31" s="238">
        <v>11.361175852055419</v>
      </c>
    </row>
    <row r="32" spans="1:7" ht="15.6" customHeight="1">
      <c r="A32" s="236" t="s">
        <v>181</v>
      </c>
      <c r="B32" s="237">
        <v>920431</v>
      </c>
      <c r="C32" s="237">
        <v>1086013</v>
      </c>
      <c r="D32" s="237">
        <v>6830071</v>
      </c>
      <c r="E32" s="237">
        <v>7274622</v>
      </c>
      <c r="F32" s="238">
        <v>6.5087317540330076</v>
      </c>
    </row>
    <row r="33" spans="1:6" ht="15.6" customHeight="1">
      <c r="A33" s="236" t="s">
        <v>182</v>
      </c>
      <c r="B33" s="237">
        <v>164535</v>
      </c>
      <c r="C33" s="237">
        <v>142479</v>
      </c>
      <c r="D33" s="237">
        <v>998527</v>
      </c>
      <c r="E33" s="237">
        <v>1032031</v>
      </c>
      <c r="F33" s="238">
        <v>3.3553424193837462</v>
      </c>
    </row>
    <row r="34" spans="1:6" ht="15.6" customHeight="1">
      <c r="A34" s="236" t="s">
        <v>183</v>
      </c>
      <c r="B34" s="237">
        <v>18873</v>
      </c>
      <c r="C34" s="237">
        <v>26270</v>
      </c>
      <c r="D34" s="237">
        <v>150759</v>
      </c>
      <c r="E34" s="237">
        <v>165944</v>
      </c>
      <c r="F34" s="238">
        <v>10.07236715552636</v>
      </c>
    </row>
    <row r="35" spans="1:6" ht="15.6" customHeight="1">
      <c r="A35" s="240" t="s">
        <v>153</v>
      </c>
      <c r="B35" s="241">
        <f>SUM(B7:B34)</f>
        <v>3199772</v>
      </c>
      <c r="C35" s="241">
        <f>SUM(C7:C34)</f>
        <v>3445505</v>
      </c>
      <c r="D35" s="241">
        <f>SUM(D7:D34)</f>
        <v>23177310</v>
      </c>
      <c r="E35" s="241">
        <f>SUM(E7:E34)</f>
        <v>23996954</v>
      </c>
      <c r="F35" s="242">
        <f>E35*100/D35-100</f>
        <v>3.5364069428246836</v>
      </c>
    </row>
    <row r="36" spans="1:6" ht="15.6" customHeight="1">
      <c r="A36" s="46" t="s">
        <v>187</v>
      </c>
    </row>
  </sheetData>
  <mergeCells count="3">
    <mergeCell ref="A5:A6"/>
    <mergeCell ref="B5:C5"/>
    <mergeCell ref="D5:F5"/>
  </mergeCells>
  <conditionalFormatting sqref="A7:F34">
    <cfRule type="expression" dxfId="9" priority="2">
      <formula>MOD(ROW(),2)=0</formula>
    </cfRule>
  </conditionalFormatting>
  <conditionalFormatting sqref="F7:F35">
    <cfRule type="expression" dxfId="8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2972F-0DA1-41A6-8149-409C69BC97A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191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165704</v>
      </c>
      <c r="C7" s="237">
        <v>86016</v>
      </c>
      <c r="D7" s="237">
        <v>1599936</v>
      </c>
      <c r="E7" s="237">
        <v>1305275</v>
      </c>
      <c r="F7" s="238">
        <v>-18.417049181967268</v>
      </c>
      <c r="G7" s="6"/>
    </row>
    <row r="8" spans="1:14" s="33" customFormat="1" ht="15.6" customHeight="1">
      <c r="A8" s="236" t="s">
        <v>11</v>
      </c>
      <c r="B8" s="237">
        <v>76600</v>
      </c>
      <c r="C8" s="237">
        <v>89744</v>
      </c>
      <c r="D8" s="237">
        <v>561665</v>
      </c>
      <c r="E8" s="237">
        <v>345971</v>
      </c>
      <c r="F8" s="238">
        <v>-38.402606535924441</v>
      </c>
      <c r="G8" s="239"/>
    </row>
    <row r="9" spans="1:14" ht="15.6" customHeight="1">
      <c r="A9" s="236" t="s">
        <v>8</v>
      </c>
      <c r="B9" s="237">
        <v>225138</v>
      </c>
      <c r="C9" s="237">
        <v>441185</v>
      </c>
      <c r="D9" s="237">
        <v>1823234</v>
      </c>
      <c r="E9" s="237">
        <v>2213910</v>
      </c>
      <c r="F9" s="238">
        <v>21.427639019456631</v>
      </c>
      <c r="G9" s="6"/>
    </row>
    <row r="10" spans="1:14" ht="15.6" customHeight="1">
      <c r="A10" s="236" t="s">
        <v>10</v>
      </c>
      <c r="B10" s="237">
        <v>192857</v>
      </c>
      <c r="C10" s="237">
        <v>155325</v>
      </c>
      <c r="D10" s="237">
        <v>1154102</v>
      </c>
      <c r="E10" s="237">
        <v>1356737</v>
      </c>
      <c r="F10" s="238">
        <v>17.557806848961359</v>
      </c>
    </row>
    <row r="11" spans="1:14" ht="15.6" customHeight="1">
      <c r="A11" s="236" t="s">
        <v>9</v>
      </c>
      <c r="B11" s="237">
        <v>735507</v>
      </c>
      <c r="C11" s="237">
        <v>753062</v>
      </c>
      <c r="D11" s="237">
        <v>5300089</v>
      </c>
      <c r="E11" s="237">
        <v>5128097</v>
      </c>
      <c r="F11" s="238">
        <v>-3.2450775826594618</v>
      </c>
    </row>
    <row r="12" spans="1:14" ht="15.6" customHeight="1">
      <c r="A12" s="236" t="s">
        <v>6</v>
      </c>
      <c r="B12" s="237">
        <v>83495</v>
      </c>
      <c r="C12" s="237">
        <v>55044</v>
      </c>
      <c r="D12" s="237">
        <v>416074</v>
      </c>
      <c r="E12" s="237">
        <v>471582</v>
      </c>
      <c r="F12" s="238">
        <v>13.340896090599269</v>
      </c>
    </row>
    <row r="13" spans="1:14" ht="15.6" customHeight="1">
      <c r="A13" s="236" t="s">
        <v>175</v>
      </c>
      <c r="B13" s="237">
        <v>583</v>
      </c>
      <c r="C13" s="237">
        <v>394</v>
      </c>
      <c r="D13" s="237">
        <v>6208</v>
      </c>
      <c r="E13" s="237">
        <v>3059</v>
      </c>
      <c r="F13" s="238">
        <v>-50.724871134020617</v>
      </c>
    </row>
    <row r="14" spans="1:14" ht="15.6" customHeight="1">
      <c r="A14" s="236" t="s">
        <v>148</v>
      </c>
      <c r="B14" s="237">
        <v>1118431</v>
      </c>
      <c r="C14" s="237">
        <v>986876</v>
      </c>
      <c r="D14" s="237">
        <v>6964575</v>
      </c>
      <c r="E14" s="237">
        <v>6811042</v>
      </c>
      <c r="F14" s="238">
        <v>-2.2044848393477001</v>
      </c>
    </row>
    <row r="15" spans="1:14" ht="15.6" customHeight="1">
      <c r="A15" s="236" t="s">
        <v>145</v>
      </c>
      <c r="B15" s="237">
        <v>744653</v>
      </c>
      <c r="C15" s="237">
        <v>559195</v>
      </c>
      <c r="D15" s="237">
        <v>5143269</v>
      </c>
      <c r="E15" s="237">
        <v>4521020</v>
      </c>
      <c r="F15" s="238">
        <v>-12.09831723753901</v>
      </c>
    </row>
    <row r="16" spans="1:14" ht="15.6" customHeight="1">
      <c r="A16" s="236" t="s">
        <v>144</v>
      </c>
      <c r="B16" s="237">
        <v>772123</v>
      </c>
      <c r="C16" s="237">
        <v>496953</v>
      </c>
      <c r="D16" s="237">
        <v>5255506</v>
      </c>
      <c r="E16" s="237">
        <v>3760934</v>
      </c>
      <c r="F16" s="238">
        <v>-28.43821318061477</v>
      </c>
      <c r="G16" s="1"/>
    </row>
    <row r="17" spans="1:7" ht="15.6" customHeight="1">
      <c r="A17" s="236" t="s">
        <v>150</v>
      </c>
      <c r="B17" s="237">
        <v>338701</v>
      </c>
      <c r="C17" s="237">
        <v>242310</v>
      </c>
      <c r="D17" s="237">
        <v>1873092</v>
      </c>
      <c r="E17" s="237">
        <v>1586360</v>
      </c>
      <c r="F17" s="238">
        <v>-15.3079507039697</v>
      </c>
      <c r="G17" s="2"/>
    </row>
    <row r="18" spans="1:7" ht="15.6" customHeight="1">
      <c r="A18" s="236" t="s">
        <v>147</v>
      </c>
      <c r="B18" s="237">
        <v>0</v>
      </c>
      <c r="C18" s="237">
        <v>4190</v>
      </c>
      <c r="D18" s="237">
        <v>0</v>
      </c>
      <c r="E18" s="237">
        <v>11437</v>
      </c>
      <c r="F18" s="238"/>
    </row>
    <row r="19" spans="1:7" ht="15.6" customHeight="1">
      <c r="A19" s="236" t="s">
        <v>143</v>
      </c>
      <c r="B19" s="237">
        <v>132827</v>
      </c>
      <c r="C19" s="237">
        <v>200433</v>
      </c>
      <c r="D19" s="237">
        <v>976969</v>
      </c>
      <c r="E19" s="237">
        <v>1001675</v>
      </c>
      <c r="F19" s="238">
        <v>2.5288417544466602</v>
      </c>
    </row>
    <row r="20" spans="1:7" ht="15.6" customHeight="1">
      <c r="A20" s="236" t="s">
        <v>142</v>
      </c>
      <c r="B20" s="237">
        <v>350206</v>
      </c>
      <c r="C20" s="237">
        <v>248874</v>
      </c>
      <c r="D20" s="237">
        <v>1878521</v>
      </c>
      <c r="E20" s="237">
        <v>2016443</v>
      </c>
      <c r="F20" s="238">
        <v>7.3420526041497558</v>
      </c>
    </row>
    <row r="21" spans="1:7" ht="15.6" customHeight="1">
      <c r="A21" s="236" t="s">
        <v>149</v>
      </c>
      <c r="B21" s="237">
        <v>537000</v>
      </c>
      <c r="C21" s="237">
        <v>523269</v>
      </c>
      <c r="D21" s="237">
        <v>3794739</v>
      </c>
      <c r="E21" s="237">
        <v>3278216</v>
      </c>
      <c r="F21" s="238">
        <v>-13.611555366521911</v>
      </c>
    </row>
    <row r="22" spans="1:7" ht="15.6" customHeight="1">
      <c r="A22" s="236" t="s">
        <v>146</v>
      </c>
      <c r="B22" s="237">
        <v>28503</v>
      </c>
      <c r="C22" s="237">
        <v>30242</v>
      </c>
      <c r="D22" s="237">
        <v>207003</v>
      </c>
      <c r="E22" s="237">
        <v>519963</v>
      </c>
      <c r="F22" s="238">
        <v>151.18621469254069</v>
      </c>
    </row>
    <row r="23" spans="1:7" ht="15.6" customHeight="1">
      <c r="A23" s="236" t="s">
        <v>165</v>
      </c>
      <c r="B23" s="237">
        <v>42185</v>
      </c>
      <c r="C23" s="237">
        <v>42734</v>
      </c>
      <c r="D23" s="237">
        <v>313818</v>
      </c>
      <c r="E23" s="237">
        <v>305260</v>
      </c>
      <c r="F23" s="238">
        <v>-2.7270583586664832</v>
      </c>
    </row>
    <row r="24" spans="1:7" ht="15.6" customHeight="1">
      <c r="A24" s="236" t="s">
        <v>141</v>
      </c>
      <c r="B24" s="237">
        <v>60851</v>
      </c>
      <c r="C24" s="237">
        <v>54532</v>
      </c>
      <c r="D24" s="237">
        <v>390213</v>
      </c>
      <c r="E24" s="237">
        <v>359768</v>
      </c>
      <c r="F24" s="238">
        <v>-7.8021490826804856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77314</v>
      </c>
      <c r="C26" s="237">
        <v>68323</v>
      </c>
      <c r="D26" s="237">
        <v>398284</v>
      </c>
      <c r="E26" s="237">
        <v>416922</v>
      </c>
      <c r="F26" s="238">
        <v>4.6795753783732152</v>
      </c>
    </row>
    <row r="27" spans="1:7" ht="15.6" customHeight="1">
      <c r="A27" s="236" t="s">
        <v>173</v>
      </c>
      <c r="B27" s="237">
        <v>73663</v>
      </c>
      <c r="C27" s="237">
        <v>97099</v>
      </c>
      <c r="D27" s="237">
        <v>644933</v>
      </c>
      <c r="E27" s="237">
        <v>643297</v>
      </c>
      <c r="F27" s="238">
        <v>-0.25366976104494648</v>
      </c>
    </row>
    <row r="28" spans="1:7" ht="15.6" customHeight="1">
      <c r="A28" s="236" t="s">
        <v>177</v>
      </c>
      <c r="B28" s="237">
        <v>17604</v>
      </c>
      <c r="C28" s="237">
        <v>38993</v>
      </c>
      <c r="D28" s="237">
        <v>171476</v>
      </c>
      <c r="E28" s="237">
        <v>185837</v>
      </c>
      <c r="F28" s="238">
        <v>8.3749329352212527</v>
      </c>
    </row>
    <row r="29" spans="1:7" ht="15.6" customHeight="1">
      <c r="A29" s="236" t="s">
        <v>178</v>
      </c>
      <c r="B29" s="237">
        <v>226853</v>
      </c>
      <c r="C29" s="237">
        <v>218871</v>
      </c>
      <c r="D29" s="237">
        <v>1486657</v>
      </c>
      <c r="E29" s="237">
        <v>1671786</v>
      </c>
      <c r="F29" s="238">
        <v>12.452704288884391</v>
      </c>
    </row>
    <row r="30" spans="1:7" ht="15.6" customHeight="1">
      <c r="A30" s="236" t="s">
        <v>179</v>
      </c>
      <c r="B30" s="237">
        <v>71457</v>
      </c>
      <c r="C30" s="237">
        <v>54147</v>
      </c>
      <c r="D30" s="237">
        <v>355488</v>
      </c>
      <c r="E30" s="237">
        <v>401360</v>
      </c>
      <c r="F30" s="238">
        <v>12.903951750832659</v>
      </c>
    </row>
    <row r="31" spans="1:7" ht="15.6" customHeight="1">
      <c r="A31" s="236" t="s">
        <v>180</v>
      </c>
      <c r="B31" s="237">
        <v>363123</v>
      </c>
      <c r="C31" s="237">
        <v>320984</v>
      </c>
      <c r="D31" s="237">
        <v>2416971</v>
      </c>
      <c r="E31" s="237">
        <v>2018260</v>
      </c>
      <c r="F31" s="238">
        <v>-16.496308809663009</v>
      </c>
    </row>
    <row r="32" spans="1:7" ht="15.6" customHeight="1">
      <c r="A32" s="236" t="s">
        <v>181</v>
      </c>
      <c r="B32" s="237">
        <v>1329202</v>
      </c>
      <c r="C32" s="237">
        <v>1302890</v>
      </c>
      <c r="D32" s="237">
        <v>8706011</v>
      </c>
      <c r="E32" s="237">
        <v>8925121</v>
      </c>
      <c r="F32" s="238">
        <v>2.5167668637220828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1173032</v>
      </c>
      <c r="F33" s="238">
        <v>1.076221282814416</v>
      </c>
    </row>
    <row r="34" spans="1:6" ht="15.6" customHeight="1">
      <c r="A34" s="236" t="s">
        <v>183</v>
      </c>
      <c r="B34" s="237">
        <v>42550</v>
      </c>
      <c r="C34" s="237">
        <v>31152</v>
      </c>
      <c r="D34" s="237">
        <v>213775</v>
      </c>
      <c r="E34" s="237">
        <v>192687</v>
      </c>
      <c r="F34" s="238">
        <v>-9.8645772424277851</v>
      </c>
    </row>
    <row r="35" spans="1:6" ht="15.6" customHeight="1">
      <c r="A35" s="240" t="s">
        <v>153</v>
      </c>
      <c r="B35" s="241">
        <f>SUM(B7:B34)</f>
        <v>7977035</v>
      </c>
      <c r="C35" s="241">
        <f>SUM(C7:C34)</f>
        <v>7279656</v>
      </c>
      <c r="D35" s="241">
        <f>SUM(D7:D34)</f>
        <v>53213150</v>
      </c>
      <c r="E35" s="241">
        <f>SUM(E7:E34)</f>
        <v>50625143</v>
      </c>
      <c r="F35" s="242">
        <f>E35*100/D35-100</f>
        <v>-4.8634726566647544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7" priority="2">
      <formula>MOD(ROW(),2)=0</formula>
    </cfRule>
  </conditionalFormatting>
  <conditionalFormatting sqref="F7:F35">
    <cfRule type="expression" dxfId="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5CABAB-1DD9-4707-A693-71CB94FE1D11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193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121408</v>
      </c>
      <c r="C7" s="237">
        <v>58299</v>
      </c>
      <c r="D7" s="237">
        <v>1131060</v>
      </c>
      <c r="E7" s="237">
        <v>918333</v>
      </c>
      <c r="F7" s="238">
        <v>-18.807755556734389</v>
      </c>
      <c r="G7" s="6"/>
    </row>
    <row r="8" spans="1:14" s="33" customFormat="1" ht="15.6" customHeight="1">
      <c r="A8" s="236" t="s">
        <v>11</v>
      </c>
      <c r="B8" s="237">
        <v>2</v>
      </c>
      <c r="C8" s="237">
        <v>0</v>
      </c>
      <c r="D8" s="237">
        <v>3426</v>
      </c>
      <c r="E8" s="237">
        <v>6</v>
      </c>
      <c r="F8" s="238">
        <v>-99.824868651488615</v>
      </c>
      <c r="G8" s="245"/>
    </row>
    <row r="9" spans="1:14" ht="15.6" customHeight="1">
      <c r="A9" s="236" t="s">
        <v>8</v>
      </c>
      <c r="B9" s="237">
        <v>7108</v>
      </c>
      <c r="C9" s="237">
        <v>10005</v>
      </c>
      <c r="D9" s="237">
        <v>56820</v>
      </c>
      <c r="E9" s="237">
        <v>34239</v>
      </c>
      <c r="F9" s="238">
        <v>-39.74128827877508</v>
      </c>
      <c r="G9" s="246"/>
    </row>
    <row r="10" spans="1:14" ht="15.6" customHeight="1">
      <c r="A10" s="236" t="s">
        <v>10</v>
      </c>
      <c r="B10" s="237">
        <v>27057</v>
      </c>
      <c r="C10" s="237">
        <v>210</v>
      </c>
      <c r="D10" s="237">
        <v>128882</v>
      </c>
      <c r="E10" s="237">
        <v>107548</v>
      </c>
      <c r="F10" s="238">
        <v>-16.553126115361341</v>
      </c>
    </row>
    <row r="11" spans="1:14" ht="15.6" customHeight="1">
      <c r="A11" s="236" t="s">
        <v>9</v>
      </c>
      <c r="B11" s="237">
        <v>298779</v>
      </c>
      <c r="C11" s="237">
        <v>279506</v>
      </c>
      <c r="D11" s="237">
        <v>2356365</v>
      </c>
      <c r="E11" s="237">
        <v>1808815</v>
      </c>
      <c r="F11" s="238">
        <v>-23.237062169910001</v>
      </c>
    </row>
    <row r="12" spans="1:14" ht="15.6" customHeight="1">
      <c r="A12" s="236" t="s">
        <v>6</v>
      </c>
      <c r="B12" s="237">
        <v>274</v>
      </c>
      <c r="C12" s="237">
        <v>0</v>
      </c>
      <c r="D12" s="237">
        <v>3278</v>
      </c>
      <c r="E12" s="237">
        <v>4009</v>
      </c>
      <c r="F12" s="238">
        <v>22.300183038438082</v>
      </c>
    </row>
    <row r="13" spans="1:14" ht="15.6" customHeight="1">
      <c r="A13" s="236" t="s">
        <v>175</v>
      </c>
      <c r="B13" s="237">
        <v>0</v>
      </c>
      <c r="C13" s="237">
        <v>0</v>
      </c>
      <c r="D13" s="237">
        <v>0</v>
      </c>
      <c r="E13" s="237">
        <v>0</v>
      </c>
      <c r="F13" s="238"/>
    </row>
    <row r="14" spans="1:14" ht="15.6" customHeight="1">
      <c r="A14" s="236" t="s">
        <v>148</v>
      </c>
      <c r="B14" s="237">
        <v>58165</v>
      </c>
      <c r="C14" s="237">
        <v>28508</v>
      </c>
      <c r="D14" s="237">
        <v>292285</v>
      </c>
      <c r="E14" s="237">
        <v>231046</v>
      </c>
      <c r="F14" s="238">
        <v>-20.951810732675298</v>
      </c>
    </row>
    <row r="15" spans="1:14" ht="15.6" customHeight="1">
      <c r="A15" s="236" t="s">
        <v>145</v>
      </c>
      <c r="B15" s="237">
        <v>285686</v>
      </c>
      <c r="C15" s="237">
        <v>139192</v>
      </c>
      <c r="D15" s="237">
        <v>2161505</v>
      </c>
      <c r="E15" s="237">
        <v>1411541</v>
      </c>
      <c r="F15" s="238">
        <v>-34.696380531157693</v>
      </c>
    </row>
    <row r="16" spans="1:14" ht="15.6" customHeight="1">
      <c r="A16" s="236" t="s">
        <v>144</v>
      </c>
      <c r="B16" s="237">
        <v>413394</v>
      </c>
      <c r="C16" s="237">
        <v>299193</v>
      </c>
      <c r="D16" s="237">
        <v>3138822</v>
      </c>
      <c r="E16" s="237">
        <v>2406553</v>
      </c>
      <c r="F16" s="238">
        <v>-23.329421037573969</v>
      </c>
      <c r="G16" s="1"/>
    </row>
    <row r="17" spans="1:10" ht="15.6" customHeight="1">
      <c r="A17" s="236" t="s">
        <v>150</v>
      </c>
      <c r="B17" s="237">
        <v>202342</v>
      </c>
      <c r="C17" s="237">
        <v>113616</v>
      </c>
      <c r="D17" s="237">
        <v>832181</v>
      </c>
      <c r="E17" s="237">
        <v>604897</v>
      </c>
      <c r="F17" s="238">
        <v>-27.311846821785171</v>
      </c>
      <c r="G17" s="2"/>
    </row>
    <row r="18" spans="1:10" ht="15.6" customHeight="1">
      <c r="A18" s="236" t="s">
        <v>147</v>
      </c>
      <c r="B18" s="237">
        <v>0</v>
      </c>
      <c r="C18" s="237">
        <v>4151</v>
      </c>
      <c r="D18" s="237">
        <v>0</v>
      </c>
      <c r="E18" s="237">
        <v>11398</v>
      </c>
      <c r="F18" s="238"/>
    </row>
    <row r="19" spans="1:10" ht="15.6" customHeight="1">
      <c r="A19" s="236" t="s">
        <v>143</v>
      </c>
      <c r="B19" s="237">
        <v>7569</v>
      </c>
      <c r="C19" s="237">
        <v>46623</v>
      </c>
      <c r="D19" s="237">
        <v>120536</v>
      </c>
      <c r="E19" s="237">
        <v>97532</v>
      </c>
      <c r="F19" s="238">
        <v>-19.08475476206279</v>
      </c>
    </row>
    <row r="20" spans="1:10" ht="15.6" customHeight="1">
      <c r="A20" s="236" t="s">
        <v>142</v>
      </c>
      <c r="B20" s="237">
        <v>44083</v>
      </c>
      <c r="C20" s="237">
        <v>3330</v>
      </c>
      <c r="D20" s="237">
        <v>78962</v>
      </c>
      <c r="E20" s="237">
        <v>31251</v>
      </c>
      <c r="F20" s="238">
        <v>-60.422734986449179</v>
      </c>
      <c r="J20" s="247"/>
    </row>
    <row r="21" spans="1:10" ht="15.6" customHeight="1">
      <c r="A21" s="236" t="s">
        <v>149</v>
      </c>
      <c r="B21" s="237">
        <v>392809</v>
      </c>
      <c r="C21" s="237">
        <v>301018</v>
      </c>
      <c r="D21" s="237">
        <v>2740976</v>
      </c>
      <c r="E21" s="237">
        <v>1993689</v>
      </c>
      <c r="F21" s="238">
        <v>-27.263536783977681</v>
      </c>
    </row>
    <row r="22" spans="1:10" ht="15.6" customHeight="1">
      <c r="A22" s="236" t="s">
        <v>146</v>
      </c>
      <c r="B22" s="237">
        <v>15029</v>
      </c>
      <c r="C22" s="237">
        <v>10380</v>
      </c>
      <c r="D22" s="237">
        <v>72895</v>
      </c>
      <c r="E22" s="237">
        <v>98383</v>
      </c>
      <c r="F22" s="238">
        <v>34.965361135880393</v>
      </c>
    </row>
    <row r="23" spans="1:10" ht="15.6" customHeight="1">
      <c r="A23" s="236" t="s">
        <v>165</v>
      </c>
      <c r="B23" s="237">
        <v>0</v>
      </c>
      <c r="C23" s="237">
        <v>10343</v>
      </c>
      <c r="D23" s="237">
        <v>19659</v>
      </c>
      <c r="E23" s="237">
        <v>25463</v>
      </c>
      <c r="F23" s="238">
        <v>29.523373518490249</v>
      </c>
    </row>
    <row r="24" spans="1:10" ht="15.6" customHeight="1">
      <c r="A24" s="236" t="s">
        <v>141</v>
      </c>
      <c r="B24" s="237">
        <v>0</v>
      </c>
      <c r="C24" s="237">
        <v>0</v>
      </c>
      <c r="D24" s="237">
        <v>0</v>
      </c>
      <c r="E24" s="237">
        <v>0</v>
      </c>
      <c r="F24" s="238"/>
    </row>
    <row r="25" spans="1:10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10" ht="15.6" customHeight="1">
      <c r="A26" s="236" t="s">
        <v>152</v>
      </c>
      <c r="B26" s="237">
        <v>0</v>
      </c>
      <c r="C26" s="237">
        <v>5020</v>
      </c>
      <c r="D26" s="237">
        <v>3457</v>
      </c>
      <c r="E26" s="237">
        <v>8597</v>
      </c>
      <c r="F26" s="238">
        <v>148.68382991032681</v>
      </c>
    </row>
    <row r="27" spans="1:10" ht="15.6" customHeight="1">
      <c r="A27" s="236" t="s">
        <v>173</v>
      </c>
      <c r="B27" s="237">
        <v>0</v>
      </c>
      <c r="C27" s="237">
        <v>0</v>
      </c>
      <c r="D27" s="237">
        <v>0</v>
      </c>
      <c r="E27" s="237">
        <v>0</v>
      </c>
      <c r="F27" s="238"/>
    </row>
    <row r="28" spans="1:10" ht="15.6" customHeight="1">
      <c r="A28" s="236" t="s">
        <v>177</v>
      </c>
      <c r="B28" s="237">
        <v>15703</v>
      </c>
      <c r="C28" s="237">
        <v>27525</v>
      </c>
      <c r="D28" s="237">
        <v>118569</v>
      </c>
      <c r="E28" s="237">
        <v>90668</v>
      </c>
      <c r="F28" s="238">
        <v>-23.531445824794009</v>
      </c>
    </row>
    <row r="29" spans="1:10" ht="15.6" customHeight="1">
      <c r="A29" s="236" t="s">
        <v>178</v>
      </c>
      <c r="B29" s="237">
        <v>0</v>
      </c>
      <c r="C29" s="237">
        <v>0</v>
      </c>
      <c r="D29" s="237">
        <v>4852</v>
      </c>
      <c r="E29" s="237">
        <v>7012</v>
      </c>
      <c r="F29" s="238">
        <v>44.517724649629031</v>
      </c>
    </row>
    <row r="30" spans="1:10" ht="15.6" customHeight="1">
      <c r="A30" s="236" t="s">
        <v>179</v>
      </c>
      <c r="B30" s="237">
        <v>0</v>
      </c>
      <c r="C30" s="237">
        <v>0</v>
      </c>
      <c r="D30" s="237">
        <v>0</v>
      </c>
      <c r="E30" s="237">
        <v>0</v>
      </c>
      <c r="F30" s="238"/>
    </row>
    <row r="31" spans="1:10" ht="15.6" customHeight="1">
      <c r="A31" s="236" t="s">
        <v>180</v>
      </c>
      <c r="B31" s="237">
        <v>280939</v>
      </c>
      <c r="C31" s="237">
        <v>260268</v>
      </c>
      <c r="D31" s="237">
        <v>1859547</v>
      </c>
      <c r="E31" s="237">
        <v>1576134</v>
      </c>
      <c r="F31" s="238">
        <v>-15.2409699781721</v>
      </c>
    </row>
    <row r="32" spans="1:10" ht="15.6" customHeight="1">
      <c r="A32" s="236" t="s">
        <v>181</v>
      </c>
      <c r="B32" s="237">
        <v>63352</v>
      </c>
      <c r="C32" s="237">
        <v>8465</v>
      </c>
      <c r="D32" s="237">
        <v>227627</v>
      </c>
      <c r="E32" s="237">
        <v>128136</v>
      </c>
      <c r="F32" s="238">
        <v>-43.707908112833707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23</v>
      </c>
    </row>
    <row r="34" spans="1:6" ht="15.6" customHeight="1">
      <c r="A34" s="236" t="s">
        <v>183</v>
      </c>
      <c r="B34" s="237">
        <v>0</v>
      </c>
      <c r="C34" s="237">
        <v>0</v>
      </c>
      <c r="D34" s="237">
        <v>0</v>
      </c>
      <c r="E34" s="237">
        <v>0</v>
      </c>
    </row>
    <row r="35" spans="1:6" ht="15.6" customHeight="1">
      <c r="A35" s="240" t="s">
        <v>153</v>
      </c>
      <c r="B35" s="241">
        <f>SUM(B7:B34)</f>
        <v>2233699</v>
      </c>
      <c r="C35" s="241">
        <f>SUM(C7:C34)</f>
        <v>1605652</v>
      </c>
      <c r="D35" s="241">
        <f>SUM(D7:D34)</f>
        <v>15351704</v>
      </c>
      <c r="E35" s="241">
        <f>SUM(E7:E34)</f>
        <v>11595273</v>
      </c>
      <c r="F35" s="242">
        <f>E35*100/D35-100</f>
        <v>-24.469146877766789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5" priority="1">
      <formula>MOD(ROW(),2)=0</formula>
    </cfRule>
  </conditionalFormatting>
  <conditionalFormatting sqref="F7:F35">
    <cfRule type="expression" dxfId="4" priority="2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5A831-6146-43F1-B29C-33524C81C70F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194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35340</v>
      </c>
      <c r="C7" s="237">
        <v>22802</v>
      </c>
      <c r="D7" s="237">
        <v>394915</v>
      </c>
      <c r="E7" s="237">
        <v>332228</v>
      </c>
      <c r="F7" s="238">
        <v>-15.873542407859921</v>
      </c>
      <c r="G7" s="6"/>
    </row>
    <row r="8" spans="1:14" s="33" customFormat="1" ht="15.6" customHeight="1">
      <c r="A8" s="236" t="s">
        <v>11</v>
      </c>
      <c r="B8" s="237">
        <v>66326</v>
      </c>
      <c r="C8" s="237">
        <v>82119</v>
      </c>
      <c r="D8" s="237">
        <v>515598</v>
      </c>
      <c r="E8" s="237">
        <v>280919</v>
      </c>
      <c r="F8" s="238">
        <v>-45.515886407627647</v>
      </c>
      <c r="G8" s="239"/>
    </row>
    <row r="9" spans="1:14" ht="15.6" customHeight="1">
      <c r="A9" s="236" t="s">
        <v>8</v>
      </c>
      <c r="B9" s="237">
        <v>179683</v>
      </c>
      <c r="C9" s="237">
        <v>395392</v>
      </c>
      <c r="D9" s="237">
        <v>1534130</v>
      </c>
      <c r="E9" s="237">
        <v>1904716</v>
      </c>
      <c r="F9" s="238">
        <v>24.156101503783901</v>
      </c>
      <c r="G9" s="6"/>
    </row>
    <row r="10" spans="1:14" ht="15.6" customHeight="1">
      <c r="A10" s="236" t="s">
        <v>10</v>
      </c>
      <c r="B10" s="237">
        <v>95128</v>
      </c>
      <c r="C10" s="237">
        <v>53952</v>
      </c>
      <c r="D10" s="237">
        <v>553025</v>
      </c>
      <c r="E10" s="237">
        <v>540856</v>
      </c>
      <c r="F10" s="238">
        <v>-2.2004430179467529</v>
      </c>
    </row>
    <row r="11" spans="1:14" ht="15.6" customHeight="1">
      <c r="A11" s="236" t="s">
        <v>9</v>
      </c>
      <c r="B11" s="237">
        <v>0</v>
      </c>
      <c r="C11" s="237">
        <v>0</v>
      </c>
      <c r="D11" s="237">
        <v>0</v>
      </c>
      <c r="E11" s="237">
        <v>5140</v>
      </c>
      <c r="F11" s="238"/>
    </row>
    <row r="12" spans="1:14" ht="15.6" customHeight="1">
      <c r="A12" s="236" t="s">
        <v>6</v>
      </c>
      <c r="B12" s="237">
        <v>57808</v>
      </c>
      <c r="C12" s="237">
        <v>35230</v>
      </c>
      <c r="D12" s="237">
        <v>249954</v>
      </c>
      <c r="E12" s="237">
        <v>288224</v>
      </c>
      <c r="F12" s="238">
        <v>15.31081719036302</v>
      </c>
    </row>
    <row r="13" spans="1:14" ht="15.6" customHeight="1">
      <c r="A13" s="236" t="s">
        <v>175</v>
      </c>
      <c r="B13" s="237">
        <v>0</v>
      </c>
      <c r="C13" s="237">
        <v>9</v>
      </c>
      <c r="D13" s="237">
        <v>23</v>
      </c>
      <c r="E13" s="237">
        <v>62</v>
      </c>
      <c r="F13" s="238">
        <v>169.5652173913044</v>
      </c>
    </row>
    <row r="14" spans="1:14" ht="15.6" customHeight="1">
      <c r="A14" s="236" t="s">
        <v>148</v>
      </c>
      <c r="B14" s="237">
        <v>222278</v>
      </c>
      <c r="C14" s="237">
        <v>139844</v>
      </c>
      <c r="D14" s="237">
        <v>1091718</v>
      </c>
      <c r="E14" s="237">
        <v>785895</v>
      </c>
      <c r="F14" s="238">
        <v>-28.013003358010039</v>
      </c>
    </row>
    <row r="15" spans="1:14" ht="15.6" customHeight="1">
      <c r="A15" s="236" t="s">
        <v>145</v>
      </c>
      <c r="B15" s="237">
        <v>181128</v>
      </c>
      <c r="C15" s="237">
        <v>136653</v>
      </c>
      <c r="D15" s="237">
        <v>1108330</v>
      </c>
      <c r="E15" s="237">
        <v>1260605</v>
      </c>
      <c r="F15" s="238">
        <v>13.7391390650799</v>
      </c>
    </row>
    <row r="16" spans="1:14" ht="15.6" customHeight="1">
      <c r="A16" s="236" t="s">
        <v>144</v>
      </c>
      <c r="B16" s="237">
        <v>325221</v>
      </c>
      <c r="C16" s="237">
        <v>171887</v>
      </c>
      <c r="D16" s="237">
        <v>1894998</v>
      </c>
      <c r="E16" s="237">
        <v>1160768</v>
      </c>
      <c r="F16" s="238">
        <v>-38.745687330540719</v>
      </c>
      <c r="G16" s="1"/>
    </row>
    <row r="17" spans="1:7" ht="15.6" customHeight="1">
      <c r="A17" s="236" t="s">
        <v>150</v>
      </c>
      <c r="B17" s="237">
        <v>64256</v>
      </c>
      <c r="C17" s="237">
        <v>60643</v>
      </c>
      <c r="D17" s="237">
        <v>615711</v>
      </c>
      <c r="E17" s="237">
        <v>510695</v>
      </c>
      <c r="F17" s="238">
        <v>-17.056053895415221</v>
      </c>
      <c r="G17" s="2"/>
    </row>
    <row r="18" spans="1:7" ht="15.6" customHeight="1">
      <c r="A18" s="236" t="s">
        <v>147</v>
      </c>
      <c r="B18" s="237">
        <v>0</v>
      </c>
      <c r="C18" s="237">
        <v>0</v>
      </c>
      <c r="D18" s="237">
        <v>0</v>
      </c>
      <c r="E18" s="237">
        <v>0</v>
      </c>
      <c r="F18" s="238"/>
    </row>
    <row r="19" spans="1:7" ht="15.6" customHeight="1">
      <c r="A19" s="236" t="s">
        <v>143</v>
      </c>
      <c r="B19" s="237">
        <v>88673</v>
      </c>
      <c r="C19" s="237">
        <v>104367</v>
      </c>
      <c r="D19" s="237">
        <v>559550</v>
      </c>
      <c r="E19" s="237">
        <v>531364</v>
      </c>
      <c r="F19" s="238">
        <v>-5.0372620856045103</v>
      </c>
    </row>
    <row r="20" spans="1:7" ht="15.6" customHeight="1">
      <c r="A20" s="236" t="s">
        <v>142</v>
      </c>
      <c r="B20" s="237">
        <v>224003</v>
      </c>
      <c r="C20" s="237">
        <v>180960</v>
      </c>
      <c r="D20" s="237">
        <v>1240439</v>
      </c>
      <c r="E20" s="237">
        <v>1473290</v>
      </c>
      <c r="F20" s="238">
        <v>18.771660678195371</v>
      </c>
    </row>
    <row r="21" spans="1:7" ht="15.6" customHeight="1">
      <c r="A21" s="236" t="s">
        <v>149</v>
      </c>
      <c r="B21" s="237">
        <v>127360</v>
      </c>
      <c r="C21" s="237">
        <v>201045</v>
      </c>
      <c r="D21" s="237">
        <v>906668</v>
      </c>
      <c r="E21" s="237">
        <v>1151411</v>
      </c>
      <c r="F21" s="238">
        <v>26.993673538715381</v>
      </c>
    </row>
    <row r="22" spans="1:7" ht="15.6" customHeight="1">
      <c r="A22" s="236" t="s">
        <v>146</v>
      </c>
      <c r="B22" s="237">
        <v>2511</v>
      </c>
      <c r="C22" s="237">
        <v>34</v>
      </c>
      <c r="D22" s="237">
        <v>9292</v>
      </c>
      <c r="E22" s="237">
        <v>5093</v>
      </c>
      <c r="F22" s="238">
        <v>-45.189410245372358</v>
      </c>
    </row>
    <row r="23" spans="1:7" ht="15.6" customHeight="1">
      <c r="A23" s="236" t="s">
        <v>165</v>
      </c>
      <c r="B23" s="237">
        <v>29444</v>
      </c>
      <c r="C23" s="237">
        <v>19753</v>
      </c>
      <c r="D23" s="237">
        <v>204834</v>
      </c>
      <c r="E23" s="237">
        <v>192171</v>
      </c>
      <c r="F23" s="238">
        <v>-6.1820791470166077</v>
      </c>
    </row>
    <row r="24" spans="1:7" ht="15.6" customHeight="1">
      <c r="A24" s="236" t="s">
        <v>141</v>
      </c>
      <c r="B24" s="237">
        <v>1349</v>
      </c>
      <c r="C24" s="237">
        <v>0</v>
      </c>
      <c r="D24" s="237">
        <v>10145</v>
      </c>
      <c r="E24" s="237">
        <v>5036</v>
      </c>
      <c r="F24" s="238">
        <v>-50.359783144406109</v>
      </c>
    </row>
    <row r="25" spans="1:7" ht="15.6" customHeight="1">
      <c r="A25" s="236" t="s">
        <v>140</v>
      </c>
      <c r="B25" s="237">
        <v>0</v>
      </c>
      <c r="C25" s="237">
        <v>20</v>
      </c>
      <c r="D25" s="237">
        <v>0</v>
      </c>
      <c r="E25" s="237">
        <v>92</v>
      </c>
      <c r="F25" s="238"/>
    </row>
    <row r="26" spans="1:7" ht="15.6" customHeight="1">
      <c r="A26" s="236" t="s">
        <v>152</v>
      </c>
      <c r="B26" s="237">
        <v>71444</v>
      </c>
      <c r="C26" s="237">
        <v>57266</v>
      </c>
      <c r="D26" s="237">
        <v>355378</v>
      </c>
      <c r="E26" s="237">
        <v>355917</v>
      </c>
      <c r="F26" s="238">
        <v>0.15166948995154431</v>
      </c>
    </row>
    <row r="27" spans="1:7" ht="15.6" customHeight="1">
      <c r="A27" s="236" t="s">
        <v>173</v>
      </c>
      <c r="B27" s="237">
        <v>0</v>
      </c>
      <c r="C27" s="237">
        <v>30416</v>
      </c>
      <c r="D27" s="237">
        <v>39700</v>
      </c>
      <c r="E27" s="237">
        <v>82574</v>
      </c>
      <c r="F27" s="238">
        <v>107.9949622166247</v>
      </c>
    </row>
    <row r="28" spans="1:7" ht="15.6" customHeight="1">
      <c r="A28" s="236" t="s">
        <v>177</v>
      </c>
      <c r="B28" s="237">
        <v>13</v>
      </c>
      <c r="C28" s="237">
        <v>0</v>
      </c>
      <c r="D28" s="237">
        <v>13</v>
      </c>
      <c r="E28" s="237">
        <v>1981</v>
      </c>
      <c r="F28" s="238">
        <v>15138.461538461541</v>
      </c>
    </row>
    <row r="29" spans="1:7" ht="15.6" customHeight="1">
      <c r="A29" s="236" t="s">
        <v>178</v>
      </c>
      <c r="B29" s="237">
        <v>70986</v>
      </c>
      <c r="C29" s="237">
        <v>94056</v>
      </c>
      <c r="D29" s="237">
        <v>543965</v>
      </c>
      <c r="E29" s="237">
        <v>699474</v>
      </c>
      <c r="F29" s="238">
        <v>28.588052540145039</v>
      </c>
    </row>
    <row r="30" spans="1:7" ht="15.6" customHeight="1">
      <c r="A30" s="236" t="s">
        <v>179</v>
      </c>
      <c r="B30" s="237">
        <v>55563</v>
      </c>
      <c r="C30" s="237">
        <v>39365</v>
      </c>
      <c r="D30" s="237">
        <v>225481</v>
      </c>
      <c r="E30" s="237">
        <v>255636</v>
      </c>
      <c r="F30" s="238">
        <v>13.37363236813745</v>
      </c>
    </row>
    <row r="31" spans="1:7" ht="15.6" customHeight="1">
      <c r="A31" s="236" t="s">
        <v>180</v>
      </c>
      <c r="B31" s="237">
        <v>31150</v>
      </c>
      <c r="C31" s="237">
        <v>15095</v>
      </c>
      <c r="D31" s="237">
        <v>234411</v>
      </c>
      <c r="E31" s="237">
        <v>50903</v>
      </c>
      <c r="F31" s="238">
        <v>-78.284722133346989</v>
      </c>
    </row>
    <row r="32" spans="1:7" ht="15.6" customHeight="1">
      <c r="A32" s="236" t="s">
        <v>181</v>
      </c>
      <c r="B32" s="237">
        <v>40783</v>
      </c>
      <c r="C32" s="237">
        <v>55578</v>
      </c>
      <c r="D32" s="237">
        <v>343795</v>
      </c>
      <c r="E32" s="237">
        <v>405438</v>
      </c>
      <c r="F32" s="238">
        <v>17.930161869718869</v>
      </c>
    </row>
    <row r="33" spans="1:6" ht="15.6" customHeight="1">
      <c r="A33" s="236" t="s">
        <v>182</v>
      </c>
      <c r="B33" s="237">
        <v>0</v>
      </c>
      <c r="C33" s="237">
        <v>0</v>
      </c>
      <c r="D33" s="237">
        <v>0</v>
      </c>
      <c r="E33" s="237">
        <v>0</v>
      </c>
      <c r="F33" s="238"/>
    </row>
    <row r="34" spans="1:6" ht="15.6" customHeight="1">
      <c r="A34" s="236" t="s">
        <v>183</v>
      </c>
      <c r="B34" s="237">
        <v>18944</v>
      </c>
      <c r="C34" s="237">
        <v>6709</v>
      </c>
      <c r="D34" s="237">
        <v>62947</v>
      </c>
      <c r="E34" s="237">
        <v>33948</v>
      </c>
      <c r="F34" s="238">
        <v>-46.068915119068421</v>
      </c>
    </row>
    <row r="35" spans="1:6" ht="15.6" customHeight="1">
      <c r="A35" s="240" t="s">
        <v>153</v>
      </c>
      <c r="B35" s="241">
        <f>SUM(B7:B34)</f>
        <v>1989391</v>
      </c>
      <c r="C35" s="241">
        <f>SUM(C7:C34)</f>
        <v>1903195</v>
      </c>
      <c r="D35" s="241">
        <f>SUM(D7:D34)</f>
        <v>12695020</v>
      </c>
      <c r="E35" s="241">
        <f>SUM(E7:E34)</f>
        <v>12314436</v>
      </c>
      <c r="F35" s="242">
        <f>E35*100/D35-100</f>
        <v>-2.9978999639228618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3" priority="2">
      <formula>MOD(ROW(),2)=0</formula>
    </cfRule>
  </conditionalFormatting>
  <conditionalFormatting sqref="F7:F35">
    <cfRule type="expression" dxfId="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EF5D1-E693-4416-A38D-C2DA9E85B1A1}">
  <sheetPr codeName="Hoja4"/>
  <dimension ref="A1:O49"/>
  <sheetViews>
    <sheetView zoomScale="75" zoomScaleNormal="75" workbookViewId="0"/>
  </sheetViews>
  <sheetFormatPr baseColWidth="10" defaultColWidth="11.44140625" defaultRowHeight="14.4"/>
  <cols>
    <col min="1" max="1" width="20.88671875" customWidth="1"/>
    <col min="2" max="2" width="46" customWidth="1"/>
    <col min="3" max="5" width="14.6640625" customWidth="1"/>
    <col min="6" max="6" width="8" customWidth="1"/>
    <col min="7" max="9" width="14.6640625" customWidth="1"/>
    <col min="10" max="10" width="8" customWidth="1"/>
    <col min="11" max="13" width="14.6640625" customWidth="1"/>
    <col min="14" max="14" width="8" customWidth="1"/>
  </cols>
  <sheetData>
    <row r="1" spans="1:15" ht="2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21">
      <c r="A2" s="79"/>
      <c r="B2" s="79"/>
      <c r="C2" s="82"/>
    </row>
    <row r="3" spans="1:15" ht="21">
      <c r="A3" s="82"/>
      <c r="B3" s="82"/>
      <c r="C3" s="82"/>
    </row>
    <row r="4" spans="1:15">
      <c r="A4" s="83" t="s">
        <v>51</v>
      </c>
      <c r="B4" s="31"/>
      <c r="N4" s="113" t="s">
        <v>172</v>
      </c>
    </row>
    <row r="5" spans="1:15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>
      <c r="A6" s="204" t="s">
        <v>88</v>
      </c>
      <c r="B6" s="204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>
      <c r="A7" s="204"/>
      <c r="B7" s="204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>
      <c r="A8" s="205" t="s">
        <v>90</v>
      </c>
      <c r="B8" s="102" t="s">
        <v>91</v>
      </c>
      <c r="C8" s="103"/>
      <c r="D8" s="92"/>
      <c r="E8" s="98">
        <f>D8-C8</f>
        <v>0</v>
      </c>
      <c r="F8" s="104" t="e">
        <f>((D8*100/C8)-100)</f>
        <v>#DIV/0!</v>
      </c>
      <c r="G8" s="91"/>
      <c r="H8" s="92"/>
      <c r="I8" s="98">
        <f>H8-G8</f>
        <v>0</v>
      </c>
      <c r="J8" s="104" t="e">
        <f>((H8*100/G8)-100)</f>
        <v>#DIV/0!</v>
      </c>
      <c r="K8" s="91"/>
      <c r="L8" s="92"/>
      <c r="M8" s="98">
        <f>L8-K8</f>
        <v>0</v>
      </c>
      <c r="N8" s="104" t="e">
        <f>((L8*100/K8)-100)</f>
        <v>#DIV/0!</v>
      </c>
      <c r="O8" s="132"/>
    </row>
    <row r="9" spans="1:15">
      <c r="A9" s="205"/>
      <c r="B9" s="116" t="s">
        <v>92</v>
      </c>
      <c r="C9" s="117"/>
      <c r="D9" s="115"/>
      <c r="E9" s="86">
        <f>D9-C9</f>
        <v>0</v>
      </c>
      <c r="F9" s="87" t="e">
        <f>((D9*100/C9)-100)</f>
        <v>#DIV/0!</v>
      </c>
      <c r="G9" s="128"/>
      <c r="H9" s="115"/>
      <c r="I9" s="86">
        <f>H9-G9</f>
        <v>0</v>
      </c>
      <c r="J9" s="87" t="e">
        <f>((H9*100/G9)-100)</f>
        <v>#DIV/0!</v>
      </c>
      <c r="K9" s="128"/>
      <c r="L9" s="115"/>
      <c r="M9" s="86">
        <f>L9-K9</f>
        <v>0</v>
      </c>
      <c r="N9" s="89" t="e">
        <f>((L9*100/K9)-100)</f>
        <v>#DIV/0!</v>
      </c>
    </row>
    <row r="10" spans="1:15">
      <c r="A10" s="205"/>
      <c r="B10" s="90" t="s">
        <v>93</v>
      </c>
      <c r="C10" s="93"/>
      <c r="D10" s="94"/>
      <c r="E10" s="86">
        <f t="shared" ref="E10:E15" si="0">D10-C10</f>
        <v>0</v>
      </c>
      <c r="F10" s="87" t="e">
        <f t="shared" ref="F10:F16" si="1">((D10*100/C10)-100)</f>
        <v>#DIV/0!</v>
      </c>
      <c r="G10" s="95"/>
      <c r="H10" s="94"/>
      <c r="I10" s="86">
        <f t="shared" ref="I10:I15" si="2">H10-G10</f>
        <v>0</v>
      </c>
      <c r="J10" s="87" t="e">
        <f t="shared" ref="J10:J16" si="3">((H10*100/G10)-100)</f>
        <v>#DIV/0!</v>
      </c>
      <c r="K10" s="95"/>
      <c r="L10" s="94"/>
      <c r="M10" s="86">
        <f t="shared" ref="M10:M15" si="4">L10-K10</f>
        <v>0</v>
      </c>
      <c r="N10" s="89" t="e">
        <f t="shared" ref="N10:N16" si="5">((L10*100/K10)-100)</f>
        <v>#DIV/0!</v>
      </c>
    </row>
    <row r="11" spans="1:15">
      <c r="A11" s="205"/>
      <c r="B11" s="116" t="s">
        <v>94</v>
      </c>
      <c r="C11" s="117"/>
      <c r="D11" s="115"/>
      <c r="E11" s="86">
        <f t="shared" si="0"/>
        <v>0</v>
      </c>
      <c r="F11" s="87" t="e">
        <f t="shared" si="1"/>
        <v>#DIV/0!</v>
      </c>
      <c r="G11" s="128"/>
      <c r="H11" s="115"/>
      <c r="I11" s="86">
        <f t="shared" si="2"/>
        <v>0</v>
      </c>
      <c r="J11" s="87" t="e">
        <f t="shared" si="3"/>
        <v>#DIV/0!</v>
      </c>
      <c r="K11" s="128"/>
      <c r="L11" s="115"/>
      <c r="M11" s="86">
        <f t="shared" si="4"/>
        <v>0</v>
      </c>
      <c r="N11" s="89" t="e">
        <f t="shared" si="5"/>
        <v>#DIV/0!</v>
      </c>
    </row>
    <row r="12" spans="1:15">
      <c r="A12" s="205"/>
      <c r="B12" s="90" t="s">
        <v>95</v>
      </c>
      <c r="C12" s="93"/>
      <c r="D12" s="94"/>
      <c r="E12" s="86">
        <f t="shared" si="0"/>
        <v>0</v>
      </c>
      <c r="F12" s="87" t="e">
        <f t="shared" si="1"/>
        <v>#DIV/0!</v>
      </c>
      <c r="G12" s="95"/>
      <c r="H12" s="94"/>
      <c r="I12" s="86">
        <f t="shared" si="2"/>
        <v>0</v>
      </c>
      <c r="J12" s="87" t="e">
        <f t="shared" si="3"/>
        <v>#DIV/0!</v>
      </c>
      <c r="K12" s="95"/>
      <c r="L12" s="94"/>
      <c r="M12" s="86">
        <f t="shared" si="4"/>
        <v>0</v>
      </c>
      <c r="N12" s="89" t="e">
        <f t="shared" si="5"/>
        <v>#DIV/0!</v>
      </c>
    </row>
    <row r="13" spans="1:15">
      <c r="A13" s="205"/>
      <c r="B13" s="116" t="s">
        <v>96</v>
      </c>
      <c r="C13" s="117"/>
      <c r="D13" s="115"/>
      <c r="E13" s="86">
        <f t="shared" si="0"/>
        <v>0</v>
      </c>
      <c r="F13" s="87" t="e">
        <f t="shared" si="1"/>
        <v>#DIV/0!</v>
      </c>
      <c r="G13" s="128"/>
      <c r="H13" s="115"/>
      <c r="I13" s="86">
        <f t="shared" si="2"/>
        <v>0</v>
      </c>
      <c r="J13" s="87" t="e">
        <f t="shared" si="3"/>
        <v>#DIV/0!</v>
      </c>
      <c r="K13" s="128"/>
      <c r="L13" s="115"/>
      <c r="M13" s="86">
        <f t="shared" si="4"/>
        <v>0</v>
      </c>
      <c r="N13" s="89" t="e">
        <f t="shared" si="5"/>
        <v>#DIV/0!</v>
      </c>
    </row>
    <row r="14" spans="1:15">
      <c r="A14" s="205"/>
      <c r="B14" s="90" t="s">
        <v>97</v>
      </c>
      <c r="C14" s="93"/>
      <c r="D14" s="94"/>
      <c r="E14" s="86">
        <f t="shared" si="0"/>
        <v>0</v>
      </c>
      <c r="F14" s="87" t="e">
        <f t="shared" si="1"/>
        <v>#DIV/0!</v>
      </c>
      <c r="G14" s="95"/>
      <c r="H14" s="94"/>
      <c r="I14" s="86">
        <f t="shared" si="2"/>
        <v>0</v>
      </c>
      <c r="J14" s="87" t="e">
        <f t="shared" si="3"/>
        <v>#DIV/0!</v>
      </c>
      <c r="K14" s="95"/>
      <c r="L14" s="94"/>
      <c r="M14" s="86">
        <f t="shared" si="4"/>
        <v>0</v>
      </c>
      <c r="N14" s="89" t="e">
        <f t="shared" si="5"/>
        <v>#DIV/0!</v>
      </c>
    </row>
    <row r="15" spans="1:15">
      <c r="A15" s="205"/>
      <c r="B15" s="116" t="s">
        <v>98</v>
      </c>
      <c r="C15" s="117"/>
      <c r="D15" s="115"/>
      <c r="E15" s="86">
        <f t="shared" si="0"/>
        <v>0</v>
      </c>
      <c r="F15" s="87" t="e">
        <f t="shared" si="1"/>
        <v>#DIV/0!</v>
      </c>
      <c r="G15" s="128"/>
      <c r="H15" s="115"/>
      <c r="I15" s="86">
        <f t="shared" si="2"/>
        <v>0</v>
      </c>
      <c r="J15" s="87" t="e">
        <f t="shared" si="3"/>
        <v>#DIV/0!</v>
      </c>
      <c r="K15" s="128"/>
      <c r="L15" s="115"/>
      <c r="M15" s="86">
        <f t="shared" si="4"/>
        <v>0</v>
      </c>
      <c r="N15" s="89" t="e">
        <f t="shared" si="5"/>
        <v>#DIV/0!</v>
      </c>
    </row>
    <row r="16" spans="1:15">
      <c r="A16" s="205"/>
      <c r="B16" s="105" t="s">
        <v>99</v>
      </c>
      <c r="C16" s="106"/>
      <c r="D16" s="97"/>
      <c r="E16" s="100">
        <f>D16-C16</f>
        <v>0</v>
      </c>
      <c r="F16" s="87" t="e">
        <f t="shared" si="1"/>
        <v>#DIV/0!</v>
      </c>
      <c r="G16" s="96"/>
      <c r="H16" s="97"/>
      <c r="I16" s="100">
        <f>H16-G16</f>
        <v>0</v>
      </c>
      <c r="J16" s="87" t="e">
        <f t="shared" si="3"/>
        <v>#DIV/0!</v>
      </c>
      <c r="K16" s="96"/>
      <c r="L16" s="97"/>
      <c r="M16" s="100">
        <f>L16-K16</f>
        <v>0</v>
      </c>
      <c r="N16" s="89" t="e">
        <f t="shared" si="5"/>
        <v>#DIV/0!</v>
      </c>
    </row>
    <row r="17" spans="1:14">
      <c r="A17" s="201" t="s">
        <v>100</v>
      </c>
      <c r="B17" s="118" t="s">
        <v>101</v>
      </c>
      <c r="C17" s="119"/>
      <c r="D17" s="120"/>
      <c r="E17" s="98">
        <f>D17-C17</f>
        <v>0</v>
      </c>
      <c r="F17" s="104" t="e">
        <f>((D17*100/C17)-100)</f>
        <v>#DIV/0!</v>
      </c>
      <c r="G17" s="129"/>
      <c r="H17" s="120"/>
      <c r="I17" s="98">
        <f>H17-G17</f>
        <v>0</v>
      </c>
      <c r="J17" s="104" t="e">
        <f>((H17*100/G17)-100)</f>
        <v>#DIV/0!</v>
      </c>
      <c r="K17" s="129"/>
      <c r="L17" s="120"/>
      <c r="M17" s="98">
        <f>L17-K17</f>
        <v>0</v>
      </c>
      <c r="N17" s="99" t="e">
        <f>((L17*100/K17)-100)</f>
        <v>#DIV/0!</v>
      </c>
    </row>
    <row r="18" spans="1:14">
      <c r="A18" s="201"/>
      <c r="B18" s="90" t="s">
        <v>102</v>
      </c>
      <c r="C18" s="93"/>
      <c r="D18" s="94"/>
      <c r="E18" s="86">
        <f>D18-C18</f>
        <v>0</v>
      </c>
      <c r="F18" s="87" t="e">
        <f>((D18*100/C18)-100)</f>
        <v>#DIV/0!</v>
      </c>
      <c r="G18" s="95"/>
      <c r="H18" s="94"/>
      <c r="I18" s="86">
        <f>H18-G18</f>
        <v>0</v>
      </c>
      <c r="J18" s="87" t="e">
        <f>((H18*100/G18)-100)</f>
        <v>#DIV/0!</v>
      </c>
      <c r="K18" s="95"/>
      <c r="L18" s="94"/>
      <c r="M18" s="86">
        <f>L18-K18</f>
        <v>0</v>
      </c>
      <c r="N18" s="89" t="e">
        <f>((L18*100/K18)-100)</f>
        <v>#DIV/0!</v>
      </c>
    </row>
    <row r="19" spans="1:14">
      <c r="A19" s="201"/>
      <c r="B19" s="116" t="s">
        <v>103</v>
      </c>
      <c r="C19" s="117"/>
      <c r="D19" s="115"/>
      <c r="E19" s="86">
        <f t="shared" ref="E19:E20" si="6">D19-C19</f>
        <v>0</v>
      </c>
      <c r="F19" s="87" t="e">
        <f t="shared" ref="F19:F20" si="7">((D19*100/C19)-100)</f>
        <v>#DIV/0!</v>
      </c>
      <c r="G19" s="128"/>
      <c r="H19" s="115"/>
      <c r="I19" s="86">
        <f t="shared" ref="I19:I20" si="8">H19-G19</f>
        <v>0</v>
      </c>
      <c r="J19" s="87" t="e">
        <f t="shared" ref="J19:J20" si="9">((H19*100/G19)-100)</f>
        <v>#DIV/0!</v>
      </c>
      <c r="K19" s="128"/>
      <c r="L19" s="115"/>
      <c r="M19" s="86">
        <f t="shared" ref="M19:M20" si="10">L19-K19</f>
        <v>0</v>
      </c>
      <c r="N19" s="89" t="e">
        <f t="shared" ref="N19:N20" si="11">((L19*100/K19)-100)</f>
        <v>#DIV/0!</v>
      </c>
    </row>
    <row r="20" spans="1:14">
      <c r="A20" s="201"/>
      <c r="B20" s="90" t="s">
        <v>104</v>
      </c>
      <c r="C20" s="93"/>
      <c r="D20" s="94"/>
      <c r="E20" s="86">
        <f t="shared" si="6"/>
        <v>0</v>
      </c>
      <c r="F20" s="87" t="e">
        <f t="shared" si="7"/>
        <v>#DIV/0!</v>
      </c>
      <c r="G20" s="95"/>
      <c r="H20" s="94"/>
      <c r="I20" s="86">
        <f t="shared" si="8"/>
        <v>0</v>
      </c>
      <c r="J20" s="87" t="e">
        <f t="shared" si="9"/>
        <v>#DIV/0!</v>
      </c>
      <c r="K20" s="95"/>
      <c r="L20" s="94"/>
      <c r="M20" s="86">
        <f t="shared" si="10"/>
        <v>0</v>
      </c>
      <c r="N20" s="89" t="e">
        <f t="shared" si="11"/>
        <v>#DIV/0!</v>
      </c>
    </row>
    <row r="21" spans="1:14">
      <c r="A21" s="201"/>
      <c r="B21" s="121" t="s">
        <v>105</v>
      </c>
      <c r="C21" s="122"/>
      <c r="D21" s="123"/>
      <c r="E21" s="100">
        <f t="shared" ref="E21:E32" si="12">D21-C21</f>
        <v>0</v>
      </c>
      <c r="F21" s="87" t="e">
        <f t="shared" ref="F21:F32" si="13">((D21*100/C21)-100)</f>
        <v>#DIV/0!</v>
      </c>
      <c r="G21" s="130"/>
      <c r="H21" s="123"/>
      <c r="I21" s="100">
        <f t="shared" ref="I21:I32" si="14">H21-G21</f>
        <v>0</v>
      </c>
      <c r="J21" s="87" t="e">
        <f t="shared" ref="J21:J32" si="15">((H21*100/G21)-100)</f>
        <v>#DIV/0!</v>
      </c>
      <c r="K21" s="130"/>
      <c r="L21" s="123"/>
      <c r="M21" s="100">
        <f t="shared" ref="M21:M32" si="16">L21-K21</f>
        <v>0</v>
      </c>
      <c r="N21" s="89" t="e">
        <f t="shared" ref="N21:N32" si="17">((L21*100/K21)-100)</f>
        <v>#DIV/0!</v>
      </c>
    </row>
    <row r="22" spans="1:14">
      <c r="A22" s="201" t="s">
        <v>106</v>
      </c>
      <c r="B22" s="102" t="s">
        <v>107</v>
      </c>
      <c r="C22" s="103"/>
      <c r="D22" s="92"/>
      <c r="E22" s="98">
        <f t="shared" si="12"/>
        <v>0</v>
      </c>
      <c r="F22" s="104" t="e">
        <f t="shared" si="13"/>
        <v>#DIV/0!</v>
      </c>
      <c r="G22" s="91"/>
      <c r="H22" s="92"/>
      <c r="I22" s="98">
        <f t="shared" si="14"/>
        <v>0</v>
      </c>
      <c r="J22" s="104" t="e">
        <f t="shared" si="15"/>
        <v>#DIV/0!</v>
      </c>
      <c r="K22" s="91"/>
      <c r="L22" s="92"/>
      <c r="M22" s="98">
        <f t="shared" si="16"/>
        <v>0</v>
      </c>
      <c r="N22" s="99" t="e">
        <f t="shared" si="17"/>
        <v>#DIV/0!</v>
      </c>
    </row>
    <row r="23" spans="1:14">
      <c r="A23" s="201"/>
      <c r="B23" s="121" t="s">
        <v>108</v>
      </c>
      <c r="C23" s="122"/>
      <c r="D23" s="123"/>
      <c r="E23" s="100">
        <f t="shared" si="12"/>
        <v>0</v>
      </c>
      <c r="F23" s="107" t="e">
        <f t="shared" si="13"/>
        <v>#DIV/0!</v>
      </c>
      <c r="G23" s="130"/>
      <c r="H23" s="123"/>
      <c r="I23" s="100">
        <f t="shared" si="14"/>
        <v>0</v>
      </c>
      <c r="J23" s="107" t="e">
        <f t="shared" si="15"/>
        <v>#DIV/0!</v>
      </c>
      <c r="K23" s="130"/>
      <c r="L23" s="123"/>
      <c r="M23" s="100">
        <f t="shared" si="16"/>
        <v>0</v>
      </c>
      <c r="N23" s="101" t="e">
        <f t="shared" si="17"/>
        <v>#DIV/0!</v>
      </c>
    </row>
    <row r="24" spans="1:14">
      <c r="A24" s="201" t="s">
        <v>109</v>
      </c>
      <c r="B24" s="102" t="s">
        <v>110</v>
      </c>
      <c r="C24" s="103"/>
      <c r="D24" s="92"/>
      <c r="E24" s="98">
        <f t="shared" si="12"/>
        <v>0</v>
      </c>
      <c r="F24" s="104" t="e">
        <f t="shared" si="13"/>
        <v>#DIV/0!</v>
      </c>
      <c r="G24" s="91"/>
      <c r="H24" s="92"/>
      <c r="I24" s="98">
        <f t="shared" si="14"/>
        <v>0</v>
      </c>
      <c r="J24" s="104" t="e">
        <f t="shared" si="15"/>
        <v>#DIV/0!</v>
      </c>
      <c r="K24" s="91"/>
      <c r="L24" s="92"/>
      <c r="M24" s="98">
        <f t="shared" si="16"/>
        <v>0</v>
      </c>
      <c r="N24" s="99" t="e">
        <f t="shared" si="17"/>
        <v>#DIV/0!</v>
      </c>
    </row>
    <row r="25" spans="1:14">
      <c r="A25" s="201"/>
      <c r="B25" s="116" t="s">
        <v>111</v>
      </c>
      <c r="C25" s="117"/>
      <c r="D25" s="115"/>
      <c r="E25" s="86">
        <f t="shared" si="12"/>
        <v>0</v>
      </c>
      <c r="F25" s="87" t="e">
        <f t="shared" si="13"/>
        <v>#DIV/0!</v>
      </c>
      <c r="G25" s="128"/>
      <c r="H25" s="115"/>
      <c r="I25" s="86">
        <f t="shared" si="14"/>
        <v>0</v>
      </c>
      <c r="J25" s="87" t="e">
        <f t="shared" si="15"/>
        <v>#DIV/0!</v>
      </c>
      <c r="K25" s="128"/>
      <c r="L25" s="115"/>
      <c r="M25" s="86">
        <f t="shared" si="16"/>
        <v>0</v>
      </c>
      <c r="N25" s="89" t="e">
        <f t="shared" si="17"/>
        <v>#DIV/0!</v>
      </c>
    </row>
    <row r="26" spans="1:14">
      <c r="A26" s="201"/>
      <c r="B26" s="108" t="s">
        <v>112</v>
      </c>
      <c r="C26" s="106"/>
      <c r="D26" s="97"/>
      <c r="E26" s="100">
        <f t="shared" si="12"/>
        <v>0</v>
      </c>
      <c r="F26" s="87" t="e">
        <f t="shared" si="13"/>
        <v>#DIV/0!</v>
      </c>
      <c r="G26" s="96"/>
      <c r="H26" s="97"/>
      <c r="I26" s="100">
        <f t="shared" si="14"/>
        <v>0</v>
      </c>
      <c r="J26" s="87" t="e">
        <f t="shared" si="15"/>
        <v>#DIV/0!</v>
      </c>
      <c r="K26" s="96"/>
      <c r="L26" s="97"/>
      <c r="M26" s="100">
        <f t="shared" si="16"/>
        <v>0</v>
      </c>
      <c r="N26" s="89" t="e">
        <f t="shared" si="17"/>
        <v>#DIV/0!</v>
      </c>
    </row>
    <row r="27" spans="1:14" ht="26.4">
      <c r="A27" s="112" t="s">
        <v>113</v>
      </c>
      <c r="B27" s="124" t="s">
        <v>114</v>
      </c>
      <c r="C27" s="125"/>
      <c r="D27" s="126"/>
      <c r="E27" s="109">
        <f t="shared" si="12"/>
        <v>0</v>
      </c>
      <c r="F27" s="110" t="e">
        <f t="shared" si="13"/>
        <v>#DIV/0!</v>
      </c>
      <c r="G27" s="131"/>
      <c r="H27" s="126"/>
      <c r="I27" s="109">
        <f t="shared" si="14"/>
        <v>0</v>
      </c>
      <c r="J27" s="110" t="e">
        <f t="shared" si="15"/>
        <v>#DIV/0!</v>
      </c>
      <c r="K27" s="131"/>
      <c r="L27" s="126"/>
      <c r="M27" s="109">
        <f t="shared" si="16"/>
        <v>0</v>
      </c>
      <c r="N27" s="111" t="e">
        <f t="shared" si="17"/>
        <v>#DIV/0!</v>
      </c>
    </row>
    <row r="28" spans="1:14">
      <c r="A28" s="201" t="s">
        <v>115</v>
      </c>
      <c r="B28" s="102" t="s">
        <v>116</v>
      </c>
      <c r="C28" s="103"/>
      <c r="D28" s="92"/>
      <c r="E28" s="86">
        <f t="shared" si="12"/>
        <v>0</v>
      </c>
      <c r="F28" s="104" t="e">
        <f t="shared" si="13"/>
        <v>#DIV/0!</v>
      </c>
      <c r="G28" s="91"/>
      <c r="H28" s="92"/>
      <c r="I28" s="86">
        <f t="shared" si="14"/>
        <v>0</v>
      </c>
      <c r="J28" s="104" t="e">
        <f t="shared" si="15"/>
        <v>#DIV/0!</v>
      </c>
      <c r="K28" s="91"/>
      <c r="L28" s="92"/>
      <c r="M28" s="86">
        <f t="shared" si="16"/>
        <v>0</v>
      </c>
      <c r="N28" s="99" t="e">
        <f t="shared" si="17"/>
        <v>#DIV/0!</v>
      </c>
    </row>
    <row r="29" spans="1:14">
      <c r="A29" s="201"/>
      <c r="B29" s="116" t="s">
        <v>117</v>
      </c>
      <c r="C29" s="117"/>
      <c r="D29" s="115"/>
      <c r="E29" s="86">
        <f t="shared" si="12"/>
        <v>0</v>
      </c>
      <c r="F29" s="87" t="e">
        <f t="shared" si="13"/>
        <v>#DIV/0!</v>
      </c>
      <c r="G29" s="128"/>
      <c r="H29" s="115"/>
      <c r="I29" s="86">
        <f t="shared" si="14"/>
        <v>0</v>
      </c>
      <c r="J29" s="87" t="e">
        <f t="shared" si="15"/>
        <v>#DIV/0!</v>
      </c>
      <c r="K29" s="128"/>
      <c r="L29" s="115"/>
      <c r="M29" s="86">
        <f t="shared" si="16"/>
        <v>0</v>
      </c>
      <c r="N29" s="89" t="e">
        <f t="shared" si="17"/>
        <v>#DIV/0!</v>
      </c>
    </row>
    <row r="30" spans="1:14">
      <c r="A30" s="201"/>
      <c r="B30" s="105" t="s">
        <v>118</v>
      </c>
      <c r="C30" s="106"/>
      <c r="D30" s="97"/>
      <c r="E30" s="100">
        <f t="shared" si="12"/>
        <v>0</v>
      </c>
      <c r="F30" s="107" t="e">
        <f t="shared" si="13"/>
        <v>#DIV/0!</v>
      </c>
      <c r="G30" s="96"/>
      <c r="H30" s="97"/>
      <c r="I30" s="100">
        <f t="shared" si="14"/>
        <v>0</v>
      </c>
      <c r="J30" s="107" t="e">
        <f t="shared" si="15"/>
        <v>#DIV/0!</v>
      </c>
      <c r="K30" s="96"/>
      <c r="L30" s="97"/>
      <c r="M30" s="100">
        <f t="shared" si="16"/>
        <v>0</v>
      </c>
      <c r="N30" s="101" t="e">
        <f t="shared" si="17"/>
        <v>#DIV/0!</v>
      </c>
    </row>
    <row r="31" spans="1:14">
      <c r="A31" s="201" t="s">
        <v>119</v>
      </c>
      <c r="B31" s="118" t="s">
        <v>120</v>
      </c>
      <c r="C31" s="119"/>
      <c r="D31" s="120"/>
      <c r="E31" s="86">
        <f t="shared" si="12"/>
        <v>0</v>
      </c>
      <c r="F31" s="104" t="e">
        <f t="shared" si="13"/>
        <v>#DIV/0!</v>
      </c>
      <c r="G31" s="129"/>
      <c r="H31" s="120"/>
      <c r="I31" s="86">
        <f t="shared" si="14"/>
        <v>0</v>
      </c>
      <c r="J31" s="104" t="e">
        <f t="shared" si="15"/>
        <v>#DIV/0!</v>
      </c>
      <c r="K31" s="129"/>
      <c r="L31" s="120"/>
      <c r="M31" s="86">
        <f t="shared" si="16"/>
        <v>0</v>
      </c>
      <c r="N31" s="99" t="e">
        <f t="shared" si="17"/>
        <v>#DIV/0!</v>
      </c>
    </row>
    <row r="32" spans="1:14">
      <c r="A32" s="201"/>
      <c r="B32" s="90" t="s">
        <v>121</v>
      </c>
      <c r="C32" s="93"/>
      <c r="D32" s="94"/>
      <c r="E32" s="86">
        <f t="shared" si="12"/>
        <v>0</v>
      </c>
      <c r="F32" s="87" t="e">
        <f t="shared" si="13"/>
        <v>#DIV/0!</v>
      </c>
      <c r="G32" s="95"/>
      <c r="H32" s="94"/>
      <c r="I32" s="86">
        <f t="shared" si="14"/>
        <v>0</v>
      </c>
      <c r="J32" s="87" t="e">
        <f t="shared" si="15"/>
        <v>#DIV/0!</v>
      </c>
      <c r="K32" s="95"/>
      <c r="L32" s="94"/>
      <c r="M32" s="86">
        <f t="shared" si="16"/>
        <v>0</v>
      </c>
      <c r="N32" s="89" t="e">
        <f t="shared" si="17"/>
        <v>#DIV/0!</v>
      </c>
    </row>
    <row r="33" spans="1:14">
      <c r="A33" s="201"/>
      <c r="B33" s="116" t="s">
        <v>122</v>
      </c>
      <c r="C33" s="117"/>
      <c r="D33" s="115"/>
      <c r="E33" s="86">
        <f t="shared" ref="E33:E39" si="18">D33-C33</f>
        <v>0</v>
      </c>
      <c r="F33" s="87" t="e">
        <f t="shared" ref="F33:F40" si="19">((D33*100/C33)-100)</f>
        <v>#DIV/0!</v>
      </c>
      <c r="G33" s="128"/>
      <c r="H33" s="115"/>
      <c r="I33" s="86">
        <f t="shared" ref="I33:I39" si="20">H33-G33</f>
        <v>0</v>
      </c>
      <c r="J33" s="87" t="e">
        <f t="shared" ref="J33:J40" si="21">((H33*100/G33)-100)</f>
        <v>#DIV/0!</v>
      </c>
      <c r="K33" s="128"/>
      <c r="L33" s="115"/>
      <c r="M33" s="86">
        <f t="shared" ref="M33:M39" si="22">L33-K33</f>
        <v>0</v>
      </c>
      <c r="N33" s="89" t="e">
        <f t="shared" ref="N33:N40" si="23">((L33*100/K33)-100)</f>
        <v>#DIV/0!</v>
      </c>
    </row>
    <row r="34" spans="1:14">
      <c r="A34" s="201"/>
      <c r="B34" s="90" t="s">
        <v>123</v>
      </c>
      <c r="C34" s="93"/>
      <c r="D34" s="94"/>
      <c r="E34" s="86">
        <f t="shared" si="18"/>
        <v>0</v>
      </c>
      <c r="F34" s="87" t="e">
        <f>((D34*100/C34)-100)</f>
        <v>#DIV/0!</v>
      </c>
      <c r="G34" s="95"/>
      <c r="H34" s="94"/>
      <c r="I34" s="86">
        <f t="shared" si="20"/>
        <v>0</v>
      </c>
      <c r="J34" s="87" t="e">
        <f>((H34*100/G34)-100)</f>
        <v>#DIV/0!</v>
      </c>
      <c r="K34" s="95"/>
      <c r="L34" s="94"/>
      <c r="M34" s="86">
        <f t="shared" si="22"/>
        <v>0</v>
      </c>
      <c r="N34" s="89" t="e">
        <f>((L34*100/K34)-100)</f>
        <v>#DIV/0!</v>
      </c>
    </row>
    <row r="35" spans="1:14">
      <c r="A35" s="201"/>
      <c r="B35" s="116" t="s">
        <v>124</v>
      </c>
      <c r="C35" s="117"/>
      <c r="D35" s="115"/>
      <c r="E35" s="86">
        <f t="shared" si="18"/>
        <v>0</v>
      </c>
      <c r="F35" s="87" t="e">
        <f t="shared" si="19"/>
        <v>#DIV/0!</v>
      </c>
      <c r="G35" s="128"/>
      <c r="H35" s="115"/>
      <c r="I35" s="86">
        <f t="shared" si="20"/>
        <v>0</v>
      </c>
      <c r="J35" s="87" t="e">
        <f t="shared" si="21"/>
        <v>#DIV/0!</v>
      </c>
      <c r="K35" s="128"/>
      <c r="L35" s="115"/>
      <c r="M35" s="86">
        <f t="shared" si="22"/>
        <v>0</v>
      </c>
      <c r="N35" s="89" t="e">
        <f t="shared" si="23"/>
        <v>#DIV/0!</v>
      </c>
    </row>
    <row r="36" spans="1:14">
      <c r="A36" s="201"/>
      <c r="B36" s="90" t="s">
        <v>125</v>
      </c>
      <c r="C36" s="93"/>
      <c r="D36" s="94"/>
      <c r="E36" s="86">
        <f t="shared" si="18"/>
        <v>0</v>
      </c>
      <c r="F36" s="87" t="e">
        <f t="shared" si="19"/>
        <v>#DIV/0!</v>
      </c>
      <c r="G36" s="95"/>
      <c r="H36" s="94"/>
      <c r="I36" s="86">
        <f t="shared" si="20"/>
        <v>0</v>
      </c>
      <c r="J36" s="87" t="e">
        <f t="shared" si="21"/>
        <v>#DIV/0!</v>
      </c>
      <c r="K36" s="95"/>
      <c r="L36" s="94"/>
      <c r="M36" s="86">
        <f t="shared" si="22"/>
        <v>0</v>
      </c>
      <c r="N36" s="89" t="e">
        <f t="shared" si="23"/>
        <v>#DIV/0!</v>
      </c>
    </row>
    <row r="37" spans="1:14">
      <c r="A37" s="201"/>
      <c r="B37" s="127" t="s">
        <v>126</v>
      </c>
      <c r="C37" s="117"/>
      <c r="D37" s="115"/>
      <c r="E37" s="86">
        <f t="shared" si="18"/>
        <v>0</v>
      </c>
      <c r="F37" s="87" t="e">
        <f t="shared" si="19"/>
        <v>#DIV/0!</v>
      </c>
      <c r="G37" s="128"/>
      <c r="H37" s="115"/>
      <c r="I37" s="86">
        <f t="shared" si="20"/>
        <v>0</v>
      </c>
      <c r="J37" s="87" t="e">
        <f t="shared" si="21"/>
        <v>#DIV/0!</v>
      </c>
      <c r="K37" s="128"/>
      <c r="L37" s="115"/>
      <c r="M37" s="86">
        <f t="shared" si="22"/>
        <v>0</v>
      </c>
      <c r="N37" s="89" t="e">
        <f t="shared" si="23"/>
        <v>#DIV/0!</v>
      </c>
    </row>
    <row r="38" spans="1:14">
      <c r="A38" s="201"/>
      <c r="B38" s="90" t="s">
        <v>127</v>
      </c>
      <c r="C38" s="93"/>
      <c r="D38" s="94"/>
      <c r="E38" s="86">
        <f t="shared" si="18"/>
        <v>0</v>
      </c>
      <c r="F38" s="87" t="e">
        <f t="shared" si="19"/>
        <v>#DIV/0!</v>
      </c>
      <c r="G38" s="95"/>
      <c r="H38" s="94"/>
      <c r="I38" s="86">
        <f t="shared" si="20"/>
        <v>0</v>
      </c>
      <c r="J38" s="87" t="e">
        <f t="shared" si="21"/>
        <v>#DIV/0!</v>
      </c>
      <c r="K38" s="95"/>
      <c r="L38" s="94"/>
      <c r="M38" s="86">
        <f t="shared" si="22"/>
        <v>0</v>
      </c>
      <c r="N38" s="89" t="e">
        <f t="shared" si="23"/>
        <v>#DIV/0!</v>
      </c>
    </row>
    <row r="39" spans="1:14">
      <c r="A39" s="201"/>
      <c r="B39" s="116" t="s">
        <v>128</v>
      </c>
      <c r="C39" s="117"/>
      <c r="D39" s="115"/>
      <c r="E39" s="86">
        <f t="shared" si="18"/>
        <v>0</v>
      </c>
      <c r="F39" s="87" t="e">
        <f t="shared" si="19"/>
        <v>#DIV/0!</v>
      </c>
      <c r="G39" s="128"/>
      <c r="H39" s="115"/>
      <c r="I39" s="86">
        <f t="shared" si="20"/>
        <v>0</v>
      </c>
      <c r="J39" s="87" t="e">
        <f t="shared" si="21"/>
        <v>#DIV/0!</v>
      </c>
      <c r="K39" s="128"/>
      <c r="L39" s="115"/>
      <c r="M39" s="86">
        <f t="shared" si="22"/>
        <v>0</v>
      </c>
      <c r="N39" s="89" t="e">
        <f t="shared" si="23"/>
        <v>#DIV/0!</v>
      </c>
    </row>
    <row r="40" spans="1:14">
      <c r="A40" s="201"/>
      <c r="B40" s="105" t="s">
        <v>129</v>
      </c>
      <c r="C40" s="106"/>
      <c r="D40" s="97"/>
      <c r="E40" s="100">
        <f>D40-C40</f>
        <v>0</v>
      </c>
      <c r="F40" s="87" t="e">
        <f t="shared" si="19"/>
        <v>#DIV/0!</v>
      </c>
      <c r="G40" s="96"/>
      <c r="H40" s="97"/>
      <c r="I40" s="100">
        <f>H40-G40</f>
        <v>0</v>
      </c>
      <c r="J40" s="87" t="e">
        <f t="shared" si="21"/>
        <v>#DIV/0!</v>
      </c>
      <c r="K40" s="96"/>
      <c r="L40" s="97"/>
      <c r="M40" s="100">
        <f>L40-K40</f>
        <v>0</v>
      </c>
      <c r="N40" s="89" t="e">
        <f t="shared" si="23"/>
        <v>#DIV/0!</v>
      </c>
    </row>
    <row r="41" spans="1:14">
      <c r="A41" s="201" t="s">
        <v>130</v>
      </c>
      <c r="B41" s="118" t="s">
        <v>131</v>
      </c>
      <c r="C41" s="119"/>
      <c r="D41" s="120"/>
      <c r="E41" s="98">
        <f>D41-C41</f>
        <v>0</v>
      </c>
      <c r="F41" s="104" t="e">
        <f t="shared" ref="F41:F48" si="24">((D41*100/C41)-100)</f>
        <v>#DIV/0!</v>
      </c>
      <c r="G41" s="129"/>
      <c r="H41" s="120"/>
      <c r="I41" s="98">
        <f>H41-G41</f>
        <v>0</v>
      </c>
      <c r="J41" s="104" t="e">
        <f t="shared" ref="J41:J48" si="25">((H41*100/G41)-100)</f>
        <v>#DIV/0!</v>
      </c>
      <c r="K41" s="129"/>
      <c r="L41" s="120"/>
      <c r="M41" s="98">
        <f>L41-K41</f>
        <v>0</v>
      </c>
      <c r="N41" s="99" t="e">
        <f t="shared" ref="N41:N48" si="26">((L41*100/K41)-100)</f>
        <v>#DIV/0!</v>
      </c>
    </row>
    <row r="42" spans="1:14">
      <c r="A42" s="201"/>
      <c r="B42" s="90" t="s">
        <v>132</v>
      </c>
      <c r="C42" s="93"/>
      <c r="D42" s="94"/>
      <c r="E42" s="86">
        <f>D42-C42</f>
        <v>0</v>
      </c>
      <c r="F42" s="87" t="e">
        <f t="shared" si="24"/>
        <v>#DIV/0!</v>
      </c>
      <c r="G42" s="95"/>
      <c r="H42" s="94"/>
      <c r="I42" s="86">
        <f>H42-G42</f>
        <v>0</v>
      </c>
      <c r="J42" s="87" t="e">
        <f t="shared" si="25"/>
        <v>#DIV/0!</v>
      </c>
      <c r="K42" s="95"/>
      <c r="L42" s="94"/>
      <c r="M42" s="86">
        <f>L42-K42</f>
        <v>0</v>
      </c>
      <c r="N42" s="89" t="e">
        <f t="shared" si="26"/>
        <v>#DIV/0!</v>
      </c>
    </row>
    <row r="43" spans="1:14">
      <c r="A43" s="201"/>
      <c r="B43" s="116" t="s">
        <v>133</v>
      </c>
      <c r="C43" s="117"/>
      <c r="D43" s="115"/>
      <c r="E43" s="86">
        <f t="shared" ref="E43:E44" si="27">D43-C43</f>
        <v>0</v>
      </c>
      <c r="F43" s="87" t="e">
        <f t="shared" si="24"/>
        <v>#DIV/0!</v>
      </c>
      <c r="G43" s="128"/>
      <c r="H43" s="115"/>
      <c r="I43" s="86">
        <f t="shared" ref="I43:I44" si="28">H43-G43</f>
        <v>0</v>
      </c>
      <c r="J43" s="87" t="e">
        <f t="shared" si="25"/>
        <v>#DIV/0!</v>
      </c>
      <c r="K43" s="128"/>
      <c r="L43" s="115"/>
      <c r="M43" s="86">
        <f t="shared" ref="M43:M44" si="29">L43-K43</f>
        <v>0</v>
      </c>
      <c r="N43" s="89" t="e">
        <f t="shared" si="26"/>
        <v>#DIV/0!</v>
      </c>
    </row>
    <row r="44" spans="1:14">
      <c r="A44" s="201"/>
      <c r="B44" s="105" t="s">
        <v>134</v>
      </c>
      <c r="C44" s="106"/>
      <c r="D44" s="97"/>
      <c r="E44" s="86">
        <f t="shared" si="27"/>
        <v>0</v>
      </c>
      <c r="F44" s="107" t="e">
        <f t="shared" si="24"/>
        <v>#DIV/0!</v>
      </c>
      <c r="G44" s="96"/>
      <c r="H44" s="97"/>
      <c r="I44" s="86">
        <f t="shared" si="28"/>
        <v>0</v>
      </c>
      <c r="J44" s="107" t="e">
        <f t="shared" si="25"/>
        <v>#DIV/0!</v>
      </c>
      <c r="K44" s="96"/>
      <c r="L44" s="97"/>
      <c r="M44" s="86">
        <f t="shared" si="29"/>
        <v>0</v>
      </c>
      <c r="N44" s="101" t="e">
        <f t="shared" si="26"/>
        <v>#DIV/0!</v>
      </c>
    </row>
    <row r="45" spans="1:14">
      <c r="A45" s="202" t="s">
        <v>135</v>
      </c>
      <c r="B45" s="118" t="s">
        <v>136</v>
      </c>
      <c r="C45" s="119"/>
      <c r="D45" s="120"/>
      <c r="E45" s="98">
        <f>D45-C45</f>
        <v>0</v>
      </c>
      <c r="F45" s="104" t="e">
        <f t="shared" si="24"/>
        <v>#DIV/0!</v>
      </c>
      <c r="G45" s="129"/>
      <c r="H45" s="120"/>
      <c r="I45" s="98">
        <f>H45-G45</f>
        <v>0</v>
      </c>
      <c r="J45" s="104" t="e">
        <f t="shared" si="25"/>
        <v>#DIV/0!</v>
      </c>
      <c r="K45" s="129"/>
      <c r="L45" s="120"/>
      <c r="M45" s="98">
        <f>L45-K45</f>
        <v>0</v>
      </c>
      <c r="N45" s="99" t="e">
        <f t="shared" si="26"/>
        <v>#DIV/0!</v>
      </c>
    </row>
    <row r="46" spans="1:14">
      <c r="A46" s="202"/>
      <c r="B46" s="90" t="s">
        <v>137</v>
      </c>
      <c r="C46" s="93"/>
      <c r="D46" s="94"/>
      <c r="E46" s="86">
        <f>D46-C46</f>
        <v>0</v>
      </c>
      <c r="F46" s="87" t="e">
        <f t="shared" si="24"/>
        <v>#DIV/0!</v>
      </c>
      <c r="G46" s="95"/>
      <c r="H46" s="94"/>
      <c r="I46" s="86">
        <f>H46-G46</f>
        <v>0</v>
      </c>
      <c r="J46" s="87" t="e">
        <f t="shared" si="25"/>
        <v>#DIV/0!</v>
      </c>
      <c r="K46" s="95"/>
      <c r="L46" s="94"/>
      <c r="M46" s="86">
        <f>L46-K46</f>
        <v>0</v>
      </c>
      <c r="N46" s="89" t="e">
        <f t="shared" si="26"/>
        <v>#DIV/0!</v>
      </c>
    </row>
    <row r="47" spans="1:14">
      <c r="A47" s="202"/>
      <c r="B47" s="121" t="s">
        <v>138</v>
      </c>
      <c r="C47" s="122"/>
      <c r="D47" s="123"/>
      <c r="E47" s="100">
        <f>D47-C47</f>
        <v>0</v>
      </c>
      <c r="F47" s="107" t="e">
        <f t="shared" si="24"/>
        <v>#DIV/0!</v>
      </c>
      <c r="G47" s="130"/>
      <c r="H47" s="123"/>
      <c r="I47" s="100">
        <f>H47-G47</f>
        <v>0</v>
      </c>
      <c r="J47" s="107" t="e">
        <f t="shared" si="25"/>
        <v>#DIV/0!</v>
      </c>
      <c r="K47" s="130"/>
      <c r="L47" s="123"/>
      <c r="M47" s="100">
        <f>L47-K47</f>
        <v>0</v>
      </c>
      <c r="N47" s="101" t="e">
        <f t="shared" si="26"/>
        <v>#DIV/0!</v>
      </c>
    </row>
    <row r="48" spans="1:14">
      <c r="A48" s="203" t="s">
        <v>139</v>
      </c>
      <c r="B48" s="203"/>
      <c r="C48" s="84">
        <f>SUM(C8:C47)</f>
        <v>0</v>
      </c>
      <c r="D48" s="84">
        <f>SUM(D8:D47)</f>
        <v>0</v>
      </c>
      <c r="E48" s="84">
        <f>D48-C48</f>
        <v>0</v>
      </c>
      <c r="F48" s="85" t="e">
        <f t="shared" si="24"/>
        <v>#DIV/0!</v>
      </c>
      <c r="G48" s="84">
        <f>SUM(G8:G47)</f>
        <v>0</v>
      </c>
      <c r="H48" s="84">
        <f>SUM(H8:H47)</f>
        <v>0</v>
      </c>
      <c r="I48" s="84">
        <f>H48-G48</f>
        <v>0</v>
      </c>
      <c r="J48" s="85" t="e">
        <f t="shared" si="25"/>
        <v>#DIV/0!</v>
      </c>
      <c r="K48" s="84">
        <f>SUM(K8:K47)</f>
        <v>0</v>
      </c>
      <c r="L48" s="84">
        <f>SUM(L8:L47)</f>
        <v>0</v>
      </c>
      <c r="M48" s="84">
        <f>L48-K48</f>
        <v>0</v>
      </c>
      <c r="N48" s="85" t="e">
        <f t="shared" si="26"/>
        <v>#DIV/0!</v>
      </c>
    </row>
    <row r="49" spans="1:14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</sheetData>
  <mergeCells count="19">
    <mergeCell ref="C5:F5"/>
    <mergeCell ref="G5:J5"/>
    <mergeCell ref="K5:N5"/>
    <mergeCell ref="C6:D6"/>
    <mergeCell ref="E6:F6"/>
    <mergeCell ref="G6:H6"/>
    <mergeCell ref="I6:J6"/>
    <mergeCell ref="K6:L6"/>
    <mergeCell ref="M6:N6"/>
    <mergeCell ref="A6:B7"/>
    <mergeCell ref="A8:A16"/>
    <mergeCell ref="A17:A21"/>
    <mergeCell ref="A22:A23"/>
    <mergeCell ref="A24:A26"/>
    <mergeCell ref="A28:A30"/>
    <mergeCell ref="A31:A40"/>
    <mergeCell ref="A41:A44"/>
    <mergeCell ref="A45:A47"/>
    <mergeCell ref="A48:B48"/>
  </mergeCells>
  <conditionalFormatting sqref="E8:E47">
    <cfRule type="dataBar" priority="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{28EAD48D-4ED3-44E6-8D7B-B45CF261476F}</x14:id>
        </ext>
      </extLst>
    </cfRule>
  </conditionalFormatting>
  <conditionalFormatting sqref="E8:F48">
    <cfRule type="expression" dxfId="72" priority="8">
      <formula>E8&lt;0</formula>
    </cfRule>
  </conditionalFormatting>
  <conditionalFormatting sqref="I8:I47">
    <cfRule type="dataBar" priority="2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{DCB8A62D-9270-4BCF-A841-A4721CA02C8D}</x14:id>
        </ext>
      </extLst>
    </cfRule>
  </conditionalFormatting>
  <conditionalFormatting sqref="I8:J48">
    <cfRule type="expression" dxfId="71" priority="6">
      <formula>I8&lt;0</formula>
    </cfRule>
  </conditionalFormatting>
  <conditionalFormatting sqref="M8:M47">
    <cfRule type="dataBar" priority="1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{7D982779-69C9-49CE-8E61-72A357EFC91F}</x14:id>
        </ext>
      </extLst>
    </cfRule>
  </conditionalFormatting>
  <conditionalFormatting sqref="M8:N48">
    <cfRule type="expression" dxfId="70" priority="4">
      <formula>M8&lt;0</formula>
    </cfRule>
  </conditionalFormatting>
  <pageMargins left="0.70866141732283505" right="0.70866141732283505" top="0.74803149606299202" bottom="0.74803149606299202" header="0.31496062992126" footer="0.31496062992126"/>
  <pageSetup paperSize="9" scale="55" orientation="landscape" r:id="rId1"/>
  <ignoredErrors>
    <ignoredError sqref="E8" evalError="1" listDataValidation="1" calculatedColumn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8EAD48D-4ED3-44E6-8D7B-B45CF261476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DCB8A62D-9270-4BCF-A841-A4721CA02C8D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7D982779-69C9-49CE-8E61-72A357EFC91F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54E95-5B28-4FE9-B877-3C4F4B00ACD4}">
  <sheetPr>
    <pageSetUpPr fitToPage="1"/>
  </sheetPr>
  <dimension ref="A1:N36"/>
  <sheetViews>
    <sheetView workbookViewId="0"/>
  </sheetViews>
  <sheetFormatPr baseColWidth="10" defaultColWidth="8.88671875" defaultRowHeight="15.6" customHeight="1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195</v>
      </c>
      <c r="E1" s="5"/>
      <c r="H1" s="4"/>
      <c r="I1" s="4"/>
      <c r="J1" s="4"/>
      <c r="K1" s="4"/>
      <c r="L1" s="4"/>
      <c r="M1" s="4"/>
    </row>
    <row r="2" spans="1:14" ht="15.6" customHeight="1"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33" t="s">
        <v>1</v>
      </c>
      <c r="B5" s="234" t="s">
        <v>176</v>
      </c>
      <c r="C5" s="234"/>
      <c r="D5" s="234" t="s">
        <v>0</v>
      </c>
      <c r="E5" s="234"/>
      <c r="F5" s="234"/>
      <c r="N5" s="74" t="s">
        <v>185</v>
      </c>
    </row>
    <row r="6" spans="1:14" ht="15.6" customHeight="1">
      <c r="A6" s="233"/>
      <c r="B6" s="235">
        <v>2024</v>
      </c>
      <c r="C6" s="235">
        <v>2025</v>
      </c>
      <c r="D6" s="235">
        <v>2024</v>
      </c>
      <c r="E6" s="235">
        <v>2025</v>
      </c>
      <c r="F6" s="154" t="s">
        <v>186</v>
      </c>
    </row>
    <row r="7" spans="1:14" ht="15.6" customHeight="1">
      <c r="A7" s="236" t="s">
        <v>18</v>
      </c>
      <c r="B7" s="237">
        <v>8956</v>
      </c>
      <c r="C7" s="237">
        <v>4915</v>
      </c>
      <c r="D7" s="237">
        <v>73961</v>
      </c>
      <c r="E7" s="237">
        <v>54714</v>
      </c>
      <c r="F7" s="238">
        <v>-26.02317437568448</v>
      </c>
      <c r="G7" s="6"/>
    </row>
    <row r="8" spans="1:14" s="33" customFormat="1" ht="15.6" customHeight="1">
      <c r="A8" s="236" t="s">
        <v>11</v>
      </c>
      <c r="B8" s="237">
        <v>10272</v>
      </c>
      <c r="C8" s="237">
        <v>7625</v>
      </c>
      <c r="D8" s="237">
        <v>42641</v>
      </c>
      <c r="E8" s="237">
        <v>65046</v>
      </c>
      <c r="F8" s="238">
        <v>52.543326845055219</v>
      </c>
    </row>
    <row r="9" spans="1:14" ht="15.6" customHeight="1">
      <c r="A9" s="236" t="s">
        <v>8</v>
      </c>
      <c r="B9" s="237">
        <v>38347</v>
      </c>
      <c r="C9" s="237">
        <v>35788</v>
      </c>
      <c r="D9" s="237">
        <v>232284</v>
      </c>
      <c r="E9" s="237">
        <v>274955</v>
      </c>
      <c r="F9" s="238">
        <v>18.370184773811371</v>
      </c>
      <c r="G9" s="6"/>
    </row>
    <row r="10" spans="1:14" ht="15.6" customHeight="1">
      <c r="A10" s="236" t="s">
        <v>10</v>
      </c>
      <c r="B10" s="237">
        <v>70672</v>
      </c>
      <c r="C10" s="237">
        <v>101163</v>
      </c>
      <c r="D10" s="237">
        <v>472195</v>
      </c>
      <c r="E10" s="237">
        <v>708333</v>
      </c>
      <c r="F10" s="238">
        <v>50.008576965025043</v>
      </c>
    </row>
    <row r="11" spans="1:14" ht="15.6" customHeight="1">
      <c r="A11" s="236" t="s">
        <v>9</v>
      </c>
      <c r="B11" s="237">
        <v>436728</v>
      </c>
      <c r="C11" s="237">
        <v>473556</v>
      </c>
      <c r="D11" s="237">
        <v>2943724</v>
      </c>
      <c r="E11" s="237">
        <v>3314142</v>
      </c>
      <c r="F11" s="238">
        <v>12.583312837752461</v>
      </c>
    </row>
    <row r="12" spans="1:14" ht="15.6" customHeight="1">
      <c r="A12" s="236" t="s">
        <v>6</v>
      </c>
      <c r="B12" s="237">
        <v>25413</v>
      </c>
      <c r="C12" s="237">
        <v>19814</v>
      </c>
      <c r="D12" s="237">
        <v>162842</v>
      </c>
      <c r="E12" s="237">
        <v>179349</v>
      </c>
      <c r="F12" s="238">
        <v>10.13681973937928</v>
      </c>
    </row>
    <row r="13" spans="1:14" ht="15.6" customHeight="1">
      <c r="A13" s="236" t="s">
        <v>175</v>
      </c>
      <c r="B13" s="237">
        <v>583</v>
      </c>
      <c r="C13" s="237">
        <v>385</v>
      </c>
      <c r="D13" s="237">
        <v>6185</v>
      </c>
      <c r="E13" s="237">
        <v>2997</v>
      </c>
      <c r="F13" s="238">
        <v>-51.544058205335489</v>
      </c>
    </row>
    <row r="14" spans="1:14" ht="15.6" customHeight="1">
      <c r="A14" s="236" t="s">
        <v>148</v>
      </c>
      <c r="B14" s="237">
        <v>837988</v>
      </c>
      <c r="C14" s="237">
        <v>818524</v>
      </c>
      <c r="D14" s="237">
        <v>5580572</v>
      </c>
      <c r="E14" s="237">
        <v>5794101</v>
      </c>
      <c r="F14" s="238">
        <v>3.8262923585610911</v>
      </c>
    </row>
    <row r="15" spans="1:14" ht="15.6" customHeight="1">
      <c r="A15" s="236" t="s">
        <v>145</v>
      </c>
      <c r="B15" s="237">
        <v>277839</v>
      </c>
      <c r="C15" s="237">
        <v>283350</v>
      </c>
      <c r="D15" s="237">
        <v>1873434</v>
      </c>
      <c r="E15" s="237">
        <v>1848874</v>
      </c>
      <c r="F15" s="238">
        <v>-1.3109615817797651</v>
      </c>
    </row>
    <row r="16" spans="1:14" ht="15.6" customHeight="1">
      <c r="A16" s="236" t="s">
        <v>144</v>
      </c>
      <c r="B16" s="237">
        <v>33508</v>
      </c>
      <c r="C16" s="237">
        <v>25873</v>
      </c>
      <c r="D16" s="237">
        <v>221686</v>
      </c>
      <c r="E16" s="237">
        <v>193613</v>
      </c>
      <c r="F16" s="238">
        <v>-12.663406800609881</v>
      </c>
      <c r="G16" s="1"/>
    </row>
    <row r="17" spans="1:8" ht="15.6" customHeight="1">
      <c r="A17" s="236" t="s">
        <v>150</v>
      </c>
      <c r="B17" s="237">
        <v>72103</v>
      </c>
      <c r="C17" s="237">
        <v>68051</v>
      </c>
      <c r="D17" s="237">
        <v>425200</v>
      </c>
      <c r="E17" s="237">
        <v>470768</v>
      </c>
      <c r="F17" s="238">
        <v>10.71683913452493</v>
      </c>
      <c r="G17" s="2"/>
    </row>
    <row r="18" spans="1:8" ht="15.6" customHeight="1">
      <c r="A18" s="236" t="s">
        <v>147</v>
      </c>
      <c r="B18" s="237">
        <v>0</v>
      </c>
      <c r="C18" s="237">
        <v>39</v>
      </c>
      <c r="D18" s="237">
        <v>0</v>
      </c>
      <c r="E18" s="237">
        <v>39</v>
      </c>
      <c r="F18" s="238"/>
    </row>
    <row r="19" spans="1:8" ht="15.6" customHeight="1">
      <c r="A19" s="236" t="s">
        <v>143</v>
      </c>
      <c r="B19" s="237">
        <v>36585</v>
      </c>
      <c r="C19" s="237">
        <v>49443</v>
      </c>
      <c r="D19" s="237">
        <v>296883</v>
      </c>
      <c r="E19" s="237">
        <v>372779</v>
      </c>
      <c r="F19" s="238">
        <v>25.564279530993691</v>
      </c>
      <c r="H19" s="248"/>
    </row>
    <row r="20" spans="1:8" ht="15.6" customHeight="1">
      <c r="A20" s="236" t="s">
        <v>142</v>
      </c>
      <c r="B20" s="237">
        <v>82120</v>
      </c>
      <c r="C20" s="237">
        <v>64584</v>
      </c>
      <c r="D20" s="237">
        <v>559120</v>
      </c>
      <c r="E20" s="237">
        <v>511902</v>
      </c>
      <c r="F20" s="238">
        <v>-8.4450565173844581</v>
      </c>
    </row>
    <row r="21" spans="1:8" ht="15.6" customHeight="1">
      <c r="A21" s="236" t="s">
        <v>149</v>
      </c>
      <c r="B21" s="237">
        <v>16831</v>
      </c>
      <c r="C21" s="237">
        <v>21206</v>
      </c>
      <c r="D21" s="237">
        <v>147095</v>
      </c>
      <c r="E21" s="237">
        <v>133116</v>
      </c>
      <c r="F21" s="238">
        <v>-9.5033821679866719</v>
      </c>
    </row>
    <row r="22" spans="1:8" ht="15.6" customHeight="1">
      <c r="A22" s="236" t="s">
        <v>146</v>
      </c>
      <c r="B22" s="237">
        <v>10963</v>
      </c>
      <c r="C22" s="237">
        <v>19828</v>
      </c>
      <c r="D22" s="237">
        <v>124816</v>
      </c>
      <c r="E22" s="237">
        <v>416487</v>
      </c>
      <c r="F22" s="238">
        <v>233.6807781053711</v>
      </c>
    </row>
    <row r="23" spans="1:8" ht="15.6" customHeight="1">
      <c r="A23" s="236" t="s">
        <v>165</v>
      </c>
      <c r="B23" s="237">
        <v>12741</v>
      </c>
      <c r="C23" s="237">
        <v>12638</v>
      </c>
      <c r="D23" s="237">
        <v>89325</v>
      </c>
      <c r="E23" s="237">
        <v>87626</v>
      </c>
      <c r="F23" s="238">
        <v>-1.902043101035545</v>
      </c>
    </row>
    <row r="24" spans="1:8" ht="15.6" customHeight="1">
      <c r="A24" s="236" t="s">
        <v>141</v>
      </c>
      <c r="B24" s="237">
        <v>59502</v>
      </c>
      <c r="C24" s="237">
        <v>54532</v>
      </c>
      <c r="D24" s="237">
        <v>380068</v>
      </c>
      <c r="E24" s="237">
        <v>354732</v>
      </c>
      <c r="F24" s="238">
        <v>-6.6661755264847358</v>
      </c>
    </row>
    <row r="25" spans="1:8" ht="15.6" customHeight="1">
      <c r="A25" s="236" t="s">
        <v>140</v>
      </c>
      <c r="B25" s="237">
        <v>0</v>
      </c>
      <c r="C25" s="237">
        <v>0</v>
      </c>
      <c r="D25" s="237">
        <v>0</v>
      </c>
      <c r="E25" s="237">
        <v>0</v>
      </c>
      <c r="F25" s="238"/>
    </row>
    <row r="26" spans="1:8" ht="15.6" customHeight="1">
      <c r="A26" s="236" t="s">
        <v>152</v>
      </c>
      <c r="B26" s="237">
        <v>5870</v>
      </c>
      <c r="C26" s="237">
        <v>6037</v>
      </c>
      <c r="D26" s="237">
        <v>39449</v>
      </c>
      <c r="E26" s="237">
        <v>52408</v>
      </c>
      <c r="F26" s="238">
        <v>32.850008872214772</v>
      </c>
    </row>
    <row r="27" spans="1:8" ht="15.6" customHeight="1">
      <c r="A27" s="236" t="s">
        <v>173</v>
      </c>
      <c r="B27" s="237">
        <v>73663</v>
      </c>
      <c r="C27" s="237">
        <v>66683</v>
      </c>
      <c r="D27" s="237">
        <v>605233</v>
      </c>
      <c r="E27" s="237">
        <v>560723</v>
      </c>
      <c r="F27" s="238">
        <v>-7.3541925175923959</v>
      </c>
    </row>
    <row r="28" spans="1:8" ht="15.6" customHeight="1">
      <c r="A28" s="236" t="s">
        <v>177</v>
      </c>
      <c r="B28" s="237">
        <v>1888</v>
      </c>
      <c r="C28" s="237">
        <v>11468</v>
      </c>
      <c r="D28" s="237">
        <v>52894</v>
      </c>
      <c r="E28" s="237">
        <v>93188</v>
      </c>
      <c r="F28" s="238">
        <v>76.17877263961887</v>
      </c>
    </row>
    <row r="29" spans="1:8" ht="15.6" customHeight="1">
      <c r="A29" s="236" t="s">
        <v>178</v>
      </c>
      <c r="B29" s="237">
        <v>155867</v>
      </c>
      <c r="C29" s="237">
        <v>124815</v>
      </c>
      <c r="D29" s="237">
        <v>937840</v>
      </c>
      <c r="E29" s="237">
        <v>965300</v>
      </c>
      <c r="F29" s="238">
        <v>2.9280047769342299</v>
      </c>
    </row>
    <row r="30" spans="1:8" ht="15.6" customHeight="1">
      <c r="A30" s="236" t="s">
        <v>179</v>
      </c>
      <c r="B30" s="237">
        <v>15894</v>
      </c>
      <c r="C30" s="237">
        <v>14782</v>
      </c>
      <c r="D30" s="237">
        <v>130007</v>
      </c>
      <c r="E30" s="237">
        <v>145724</v>
      </c>
      <c r="F30" s="238">
        <v>12.089349035051949</v>
      </c>
    </row>
    <row r="31" spans="1:8" ht="15.6" customHeight="1">
      <c r="A31" s="236" t="s">
        <v>180</v>
      </c>
      <c r="B31" s="237">
        <v>51034</v>
      </c>
      <c r="C31" s="237">
        <v>45621</v>
      </c>
      <c r="D31" s="237">
        <v>323013</v>
      </c>
      <c r="E31" s="237">
        <v>391223</v>
      </c>
      <c r="F31" s="238">
        <v>21.11679715677079</v>
      </c>
    </row>
    <row r="32" spans="1:8" ht="15.6" customHeight="1">
      <c r="A32" s="236" t="s">
        <v>181</v>
      </c>
      <c r="B32" s="237">
        <v>1225067</v>
      </c>
      <c r="C32" s="237">
        <v>1238847</v>
      </c>
      <c r="D32" s="237">
        <v>8134589</v>
      </c>
      <c r="E32" s="237">
        <v>8391547</v>
      </c>
      <c r="F32" s="238">
        <v>3.1588319950768242</v>
      </c>
    </row>
    <row r="33" spans="1:6" ht="15.6" customHeight="1">
      <c r="A33" s="236" t="s">
        <v>182</v>
      </c>
      <c r="B33" s="237">
        <v>169905</v>
      </c>
      <c r="C33" s="237">
        <v>176799</v>
      </c>
      <c r="D33" s="237">
        <v>1160542</v>
      </c>
      <c r="E33" s="237">
        <v>1173009</v>
      </c>
      <c r="F33" s="238">
        <v>1.074239450187932</v>
      </c>
    </row>
    <row r="34" spans="1:6" ht="15.6" customHeight="1">
      <c r="A34" s="236" t="s">
        <v>183</v>
      </c>
      <c r="B34" s="237">
        <v>23606</v>
      </c>
      <c r="C34" s="237">
        <v>24443</v>
      </c>
      <c r="D34" s="237">
        <v>150828</v>
      </c>
      <c r="E34" s="237">
        <v>158739</v>
      </c>
      <c r="F34" s="238">
        <v>5.2450473386904264</v>
      </c>
    </row>
    <row r="35" spans="1:6" ht="15.6" customHeight="1">
      <c r="A35" s="240" t="s">
        <v>153</v>
      </c>
      <c r="B35" s="241">
        <f>SUM(B7:B34)</f>
        <v>3753945</v>
      </c>
      <c r="C35" s="241">
        <f>SUM(C7:C34)</f>
        <v>3770809</v>
      </c>
      <c r="D35" s="241">
        <f>SUM(D7:D34)</f>
        <v>25166426</v>
      </c>
      <c r="E35" s="241">
        <f>SUM(E7:E34)</f>
        <v>26715434</v>
      </c>
      <c r="F35" s="242">
        <f>E35*100/D35-100</f>
        <v>6.1550575357819923</v>
      </c>
    </row>
    <row r="36" spans="1:6" ht="15.6" customHeight="1">
      <c r="A36" s="46" t="s">
        <v>192</v>
      </c>
    </row>
  </sheetData>
  <mergeCells count="3">
    <mergeCell ref="A5:A6"/>
    <mergeCell ref="B5:C5"/>
    <mergeCell ref="D5:F5"/>
  </mergeCells>
  <conditionalFormatting sqref="A7:F34">
    <cfRule type="expression" dxfId="1" priority="2">
      <formula>MOD(ROW(),2)=0</formula>
    </cfRule>
  </conditionalFormatting>
  <conditionalFormatting sqref="F7:F35">
    <cfRule type="expression" dxfId="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AF0C5A-E5ED-4ED2-923F-59171AC63DC0}">
  <sheetPr>
    <pageSetUpPr fitToPage="1"/>
  </sheetPr>
  <dimension ref="A1:K51"/>
  <sheetViews>
    <sheetView zoomScale="80" zoomScaleNormal="80" workbookViewId="0"/>
  </sheetViews>
  <sheetFormatPr baseColWidth="10" defaultColWidth="11.44140625" defaultRowHeight="14.4"/>
  <cols>
    <col min="1" max="1" width="32.88671875" customWidth="1"/>
    <col min="2" max="2" width="18.6640625" customWidth="1"/>
    <col min="3" max="3" width="22.5546875" customWidth="1"/>
    <col min="4" max="5" width="15.44140625" customWidth="1"/>
    <col min="6" max="6" width="15.5546875" customWidth="1"/>
    <col min="7" max="10" width="15.44140625" customWidth="1"/>
    <col min="11" max="11" width="11.88671875" customWidth="1"/>
  </cols>
  <sheetData>
    <row r="1" spans="1:11">
      <c r="A1" s="15"/>
      <c r="B1" s="16"/>
      <c r="C1" s="16"/>
      <c r="D1" s="17"/>
      <c r="E1" s="18"/>
      <c r="F1" s="17"/>
      <c r="H1" s="19"/>
      <c r="J1" s="19"/>
      <c r="K1" s="19"/>
    </row>
    <row r="2" spans="1:11">
      <c r="A2" s="20"/>
      <c r="B2" s="17"/>
      <c r="C2" s="21"/>
      <c r="D2" s="17"/>
      <c r="E2" s="20"/>
      <c r="F2" s="17"/>
      <c r="G2" s="22"/>
      <c r="H2" s="17"/>
      <c r="I2" s="22"/>
      <c r="J2" s="17"/>
      <c r="K2" s="17"/>
    </row>
    <row r="3" spans="1:11">
      <c r="A3" s="20"/>
      <c r="B3" s="16"/>
      <c r="C3" s="21"/>
      <c r="D3" s="17"/>
      <c r="E3" s="22"/>
      <c r="F3" s="17"/>
      <c r="G3" s="22"/>
      <c r="H3" s="17"/>
      <c r="I3" s="22"/>
      <c r="J3" s="17"/>
      <c r="K3" s="17"/>
    </row>
    <row r="4" spans="1:11">
      <c r="A4" s="20"/>
      <c r="B4" s="17"/>
      <c r="C4" s="21"/>
      <c r="D4" s="19"/>
      <c r="E4" s="23"/>
      <c r="F4" s="17"/>
      <c r="G4" s="23"/>
      <c r="H4" s="19"/>
      <c r="I4" s="23"/>
      <c r="J4" s="19"/>
      <c r="K4" s="19"/>
    </row>
    <row r="5" spans="1:11">
      <c r="A5" s="20"/>
      <c r="B5" s="17"/>
      <c r="C5" s="24"/>
      <c r="D5" s="17"/>
      <c r="E5" s="22"/>
      <c r="F5" s="17"/>
      <c r="G5" s="22"/>
      <c r="H5" s="17"/>
      <c r="I5" s="22"/>
      <c r="J5" s="17"/>
      <c r="K5" s="17"/>
    </row>
    <row r="6" spans="1:11">
      <c r="A6" s="20"/>
      <c r="B6" s="17"/>
      <c r="C6" s="6"/>
      <c r="D6" s="17"/>
      <c r="E6" s="22"/>
      <c r="F6" s="17"/>
      <c r="G6" s="22"/>
      <c r="H6" s="17"/>
      <c r="I6" s="22"/>
      <c r="J6" s="17"/>
      <c r="K6" s="17"/>
    </row>
    <row r="7" spans="1:11">
      <c r="A7" s="20"/>
      <c r="B7" s="17"/>
      <c r="C7" s="21"/>
      <c r="D7" s="17"/>
      <c r="E7" s="21"/>
      <c r="F7" s="17"/>
      <c r="G7" s="22"/>
      <c r="H7" s="17"/>
      <c r="I7" s="22"/>
      <c r="J7" s="17"/>
      <c r="K7" s="17"/>
    </row>
    <row r="8" spans="1:11">
      <c r="A8" s="20"/>
      <c r="B8" s="17"/>
      <c r="C8" s="21"/>
      <c r="D8" s="19"/>
      <c r="E8" s="25"/>
      <c r="F8" s="17"/>
      <c r="G8" s="23"/>
      <c r="H8" s="19"/>
      <c r="I8" s="23"/>
      <c r="J8" s="19"/>
      <c r="K8" s="19"/>
    </row>
    <row r="9" spans="1:11">
      <c r="A9" s="20"/>
      <c r="B9" s="17"/>
      <c r="C9" s="24"/>
      <c r="D9" s="17"/>
      <c r="E9" s="21"/>
      <c r="F9" s="17"/>
      <c r="G9" s="22"/>
      <c r="H9" s="17"/>
      <c r="I9" s="22"/>
      <c r="J9" s="17"/>
      <c r="K9" s="17"/>
    </row>
    <row r="10" spans="1:11">
      <c r="A10" s="20"/>
      <c r="B10" s="17"/>
      <c r="C10" s="25"/>
      <c r="D10" s="19"/>
      <c r="E10" s="25"/>
      <c r="F10" s="17"/>
      <c r="G10" s="23"/>
      <c r="H10" s="19"/>
      <c r="I10" s="23"/>
      <c r="J10" s="19"/>
      <c r="K10" s="19"/>
    </row>
    <row r="11" spans="1:11">
      <c r="A11" s="17"/>
      <c r="B11" s="17"/>
      <c r="C11" s="21"/>
      <c r="D11" s="17"/>
      <c r="E11" s="21"/>
      <c r="F11" s="17"/>
      <c r="G11" s="20"/>
      <c r="H11" s="17"/>
      <c r="I11" s="22"/>
      <c r="J11" s="17"/>
      <c r="K11" s="17"/>
    </row>
    <row r="12" spans="1:11">
      <c r="A12" s="15"/>
      <c r="B12" s="16"/>
      <c r="C12" s="24"/>
      <c r="D12" s="16"/>
      <c r="E12" s="24"/>
      <c r="F12" s="16"/>
      <c r="G12" s="15"/>
      <c r="H12" s="16"/>
      <c r="I12" s="26"/>
      <c r="J12" s="16"/>
      <c r="K12" s="16"/>
    </row>
    <row r="13" spans="1:11">
      <c r="A13" s="20"/>
      <c r="B13" s="17"/>
      <c r="C13" s="6"/>
      <c r="D13" s="27"/>
      <c r="E13" s="6"/>
      <c r="F13" s="17"/>
      <c r="G13" s="28"/>
      <c r="H13" s="27"/>
      <c r="J13" s="27"/>
      <c r="K13" s="27"/>
    </row>
    <row r="14" spans="1:11">
      <c r="A14" s="20"/>
      <c r="B14" s="17"/>
      <c r="C14" s="21"/>
      <c r="D14" s="19"/>
      <c r="E14" s="25"/>
      <c r="F14" s="17"/>
      <c r="G14" s="18"/>
      <c r="H14" s="19"/>
      <c r="I14" s="23"/>
      <c r="J14" s="19"/>
      <c r="K14" s="19"/>
    </row>
    <row r="15" spans="1:11">
      <c r="A15" s="20"/>
      <c r="B15" s="17"/>
      <c r="C15" s="21"/>
      <c r="D15" s="17"/>
      <c r="E15" s="21"/>
      <c r="F15" s="17"/>
      <c r="G15" s="20"/>
      <c r="H15" s="17"/>
      <c r="I15" s="22"/>
      <c r="J15" s="17"/>
      <c r="K15" s="17"/>
    </row>
    <row r="16" spans="1:11">
      <c r="A16" s="20"/>
      <c r="B16" s="17"/>
      <c r="C16" s="24"/>
      <c r="D16" s="27"/>
      <c r="E16" s="6"/>
      <c r="F16" s="17"/>
      <c r="H16" s="27"/>
      <c r="J16" s="27"/>
      <c r="K16" s="27"/>
    </row>
    <row r="17" spans="1:11">
      <c r="A17" s="20"/>
      <c r="B17" s="17"/>
      <c r="C17" s="21"/>
      <c r="D17" s="19"/>
      <c r="E17" s="25"/>
      <c r="F17" s="17"/>
      <c r="G17" s="23"/>
      <c r="H17" s="19"/>
      <c r="I17" s="23"/>
      <c r="J17" s="19"/>
      <c r="K17" s="19"/>
    </row>
    <row r="18" spans="1:11">
      <c r="A18" s="20"/>
      <c r="B18" s="17"/>
      <c r="C18" s="21"/>
      <c r="D18" s="17"/>
      <c r="E18" s="17"/>
      <c r="F18" s="17"/>
      <c r="G18" s="22"/>
      <c r="H18" s="17"/>
      <c r="I18" s="22"/>
      <c r="J18" s="17"/>
      <c r="K18" s="17"/>
    </row>
    <row r="19" spans="1:11">
      <c r="A19" s="20"/>
      <c r="B19" s="17"/>
      <c r="C19" s="21"/>
      <c r="D19" s="16"/>
      <c r="E19" s="16"/>
      <c r="F19" s="27"/>
      <c r="H19" s="27"/>
      <c r="J19" s="27"/>
      <c r="K19" s="27"/>
    </row>
    <row r="20" spans="1:11">
      <c r="A20" s="20"/>
      <c r="B20" s="17"/>
      <c r="C20" s="21"/>
      <c r="D20" s="17"/>
      <c r="E20" s="21"/>
      <c r="F20" s="17"/>
      <c r="G20" s="22"/>
      <c r="H20" s="17"/>
      <c r="I20" s="22"/>
      <c r="J20" s="17"/>
      <c r="K20" s="17"/>
    </row>
    <row r="21" spans="1:11">
      <c r="A21" s="20"/>
      <c r="B21" s="17"/>
      <c r="C21" s="26"/>
      <c r="D21" s="27"/>
      <c r="E21" s="6"/>
      <c r="F21" s="27"/>
      <c r="H21" s="27"/>
      <c r="J21" s="27"/>
      <c r="K21" s="27"/>
    </row>
    <row r="22" spans="1:11">
      <c r="A22" s="20"/>
      <c r="B22" s="17"/>
      <c r="C22" s="21"/>
      <c r="D22" s="17"/>
      <c r="E22" s="21"/>
      <c r="F22" s="17"/>
      <c r="G22" s="22"/>
      <c r="H22" s="17"/>
      <c r="I22" s="22"/>
      <c r="J22" s="17"/>
      <c r="K22" s="17"/>
    </row>
    <row r="23" spans="1:11">
      <c r="A23" s="20"/>
      <c r="B23" s="17"/>
      <c r="C23" s="21"/>
      <c r="D23" s="27"/>
      <c r="E23" s="6"/>
      <c r="F23" s="27"/>
      <c r="H23" s="27"/>
      <c r="J23" s="27"/>
      <c r="K23" s="27"/>
    </row>
    <row r="24" spans="1:11">
      <c r="A24" s="20"/>
      <c r="B24" s="17"/>
      <c r="C24" s="21"/>
      <c r="D24" s="17"/>
      <c r="E24" s="21"/>
      <c r="F24" s="17"/>
      <c r="G24" s="22"/>
      <c r="H24" s="17"/>
      <c r="I24" s="22"/>
      <c r="J24" s="17"/>
      <c r="K24" s="17"/>
    </row>
    <row r="25" spans="1:11">
      <c r="A25" s="20"/>
      <c r="B25" s="17"/>
      <c r="C25" s="21"/>
      <c r="D25" s="27"/>
      <c r="E25" s="6"/>
      <c r="F25" s="27"/>
      <c r="H25" s="27"/>
      <c r="J25" s="27"/>
      <c r="K25" s="27"/>
    </row>
    <row r="26" spans="1:11">
      <c r="A26" s="20"/>
      <c r="B26" s="17"/>
      <c r="C26" s="26"/>
      <c r="D26" s="19"/>
      <c r="E26" s="25"/>
      <c r="F26" s="19"/>
      <c r="G26" s="23"/>
      <c r="H26" s="19"/>
      <c r="I26" s="23"/>
      <c r="J26" s="19"/>
      <c r="K26" s="19"/>
    </row>
    <row r="27" spans="1:11">
      <c r="A27" s="20"/>
      <c r="B27" s="17"/>
      <c r="C27" s="25"/>
      <c r="D27" s="17"/>
      <c r="E27" s="21"/>
      <c r="F27" s="17"/>
      <c r="G27" s="22"/>
      <c r="H27" s="17"/>
      <c r="I27" s="22"/>
      <c r="J27" s="17"/>
      <c r="K27" s="17"/>
    </row>
    <row r="28" spans="1:11" ht="34.799999999999997">
      <c r="A28" s="29" t="s">
        <v>163</v>
      </c>
      <c r="B28" s="17"/>
      <c r="C28" s="21"/>
      <c r="D28" s="19"/>
      <c r="E28" s="25"/>
      <c r="F28" s="19"/>
      <c r="G28" s="23"/>
      <c r="H28" s="19"/>
      <c r="I28" s="23"/>
      <c r="J28" s="19"/>
      <c r="K28" s="19"/>
    </row>
    <row r="29" spans="1:11">
      <c r="A29" s="30"/>
      <c r="B29" s="17"/>
      <c r="C29" s="21"/>
      <c r="D29" s="17"/>
      <c r="E29" s="21"/>
      <c r="F29" s="17"/>
      <c r="G29" s="20"/>
      <c r="H29" s="17"/>
      <c r="I29" s="22"/>
      <c r="J29" s="17"/>
      <c r="K29" s="17"/>
    </row>
    <row r="30" spans="1:11">
      <c r="A30" s="20"/>
      <c r="B30" s="17"/>
      <c r="C30" s="24"/>
      <c r="D30" s="16"/>
      <c r="E30" s="24"/>
      <c r="F30" s="16"/>
      <c r="G30" s="15"/>
      <c r="H30" s="16"/>
      <c r="I30" s="26"/>
      <c r="J30" s="16"/>
      <c r="K30" s="16"/>
    </row>
    <row r="31" spans="1:11">
      <c r="A31" s="20"/>
      <c r="B31" s="17"/>
      <c r="C31" s="21"/>
      <c r="D31" s="27"/>
      <c r="E31" s="6"/>
      <c r="F31" s="27"/>
      <c r="G31" s="28"/>
      <c r="H31" s="27"/>
      <c r="J31" s="27"/>
      <c r="K31" s="27"/>
    </row>
    <row r="32" spans="1:11">
      <c r="A32" s="20"/>
      <c r="B32" s="17"/>
      <c r="C32" s="26"/>
      <c r="D32" s="19"/>
      <c r="E32" s="25"/>
      <c r="F32" s="19"/>
      <c r="G32" s="18"/>
      <c r="H32" s="19"/>
      <c r="I32" s="23"/>
      <c r="J32" s="19"/>
      <c r="K32" s="19"/>
    </row>
    <row r="33" spans="1:11">
      <c r="A33" s="20"/>
      <c r="B33" s="17"/>
      <c r="C33" s="25"/>
      <c r="D33" s="17"/>
      <c r="E33" s="21"/>
      <c r="F33" s="17"/>
      <c r="G33" s="20"/>
      <c r="H33" s="17"/>
      <c r="I33" s="22"/>
      <c r="J33" s="17"/>
      <c r="K33" s="17"/>
    </row>
    <row r="34" spans="1:11">
      <c r="A34" s="20"/>
      <c r="B34" s="17"/>
      <c r="C34" s="21"/>
      <c r="D34" s="17"/>
      <c r="E34" s="21"/>
      <c r="F34" s="17"/>
      <c r="G34" s="20"/>
      <c r="H34" s="17"/>
      <c r="I34" s="22"/>
      <c r="J34" s="17"/>
      <c r="K34" s="17"/>
    </row>
    <row r="35" spans="1:11">
      <c r="A35" s="20"/>
      <c r="B35" s="17"/>
      <c r="D35" s="16"/>
      <c r="E35" s="24"/>
      <c r="F35" s="16"/>
      <c r="G35" s="15"/>
      <c r="H35" s="16"/>
      <c r="I35" s="26"/>
      <c r="J35" s="16"/>
      <c r="K35" s="16"/>
    </row>
    <row r="36" spans="1:11">
      <c r="A36" s="20"/>
      <c r="B36" s="17"/>
      <c r="C36" s="21"/>
      <c r="D36" s="16"/>
      <c r="E36" s="24"/>
      <c r="F36" s="17"/>
      <c r="G36" s="20"/>
      <c r="H36" s="17"/>
      <c r="I36" s="20"/>
      <c r="J36" s="17"/>
      <c r="K36" s="17"/>
    </row>
    <row r="37" spans="1:11">
      <c r="A37" s="20"/>
      <c r="B37" s="17"/>
      <c r="C37" s="21"/>
      <c r="D37" s="16"/>
      <c r="E37" s="24"/>
      <c r="F37" s="16"/>
      <c r="G37" s="15"/>
      <c r="H37" s="27"/>
      <c r="I37" s="28"/>
      <c r="J37" s="27"/>
      <c r="K37" s="27"/>
    </row>
    <row r="38" spans="1:11">
      <c r="A38" s="20"/>
      <c r="B38" s="17"/>
      <c r="C38" s="6"/>
      <c r="D38" s="27"/>
      <c r="E38" s="6"/>
      <c r="F38" s="27"/>
      <c r="G38" s="28"/>
      <c r="H38" s="19"/>
      <c r="I38" s="17"/>
      <c r="J38" s="17"/>
      <c r="K38" s="17"/>
    </row>
    <row r="39" spans="1:11">
      <c r="A39" s="20"/>
      <c r="B39" s="17"/>
      <c r="C39" s="17"/>
      <c r="D39" s="19"/>
      <c r="E39" s="17"/>
      <c r="F39" s="17"/>
      <c r="G39" s="20"/>
      <c r="H39" s="17"/>
      <c r="I39" s="26"/>
      <c r="J39" s="16"/>
      <c r="K39" s="16"/>
    </row>
    <row r="40" spans="1:11">
      <c r="A40" s="20"/>
      <c r="B40" s="17"/>
      <c r="C40" s="17"/>
      <c r="D40" s="17"/>
      <c r="E40" s="16"/>
      <c r="F40" s="16"/>
      <c r="G40" s="15"/>
      <c r="H40" s="27"/>
      <c r="J40" s="27"/>
      <c r="K40" s="27"/>
    </row>
    <row r="41" spans="1:11">
      <c r="A41" s="20"/>
      <c r="B41" s="17"/>
      <c r="C41" s="27"/>
      <c r="D41" s="16"/>
      <c r="F41" s="27"/>
      <c r="G41" s="28"/>
      <c r="H41" s="17"/>
      <c r="I41" s="22"/>
      <c r="J41" s="17"/>
      <c r="K41" s="17"/>
    </row>
    <row r="42" spans="1:11">
      <c r="A42" s="20"/>
      <c r="B42" s="17"/>
      <c r="C42" s="17"/>
      <c r="D42" s="17"/>
      <c r="E42" s="21"/>
      <c r="F42" s="17"/>
      <c r="G42" s="20"/>
      <c r="H42" s="17"/>
      <c r="I42" s="22"/>
      <c r="J42" s="17"/>
      <c r="K42" s="17"/>
    </row>
    <row r="43" spans="1:11">
      <c r="A43" s="15"/>
      <c r="B43" s="17"/>
      <c r="C43" s="19"/>
      <c r="D43" s="25"/>
      <c r="E43" s="27"/>
      <c r="F43" s="27"/>
      <c r="G43" s="20"/>
      <c r="H43" s="17"/>
      <c r="I43" s="22"/>
      <c r="J43" s="17"/>
      <c r="K43" s="17"/>
    </row>
    <row r="44" spans="1:11">
      <c r="A44" s="20"/>
      <c r="B44" s="17"/>
      <c r="C44" s="17"/>
      <c r="D44" s="21"/>
      <c r="E44" s="17"/>
      <c r="F44" s="17"/>
      <c r="G44" s="15"/>
      <c r="H44" s="16"/>
      <c r="I44" s="26"/>
      <c r="J44" s="16"/>
      <c r="K44" s="16"/>
    </row>
    <row r="45" spans="1:11">
      <c r="A45" s="20"/>
      <c r="B45" s="17"/>
      <c r="C45" s="16"/>
      <c r="D45" s="24"/>
      <c r="E45" s="16"/>
      <c r="F45" s="16"/>
      <c r="G45" s="15"/>
      <c r="H45" s="17"/>
      <c r="I45" s="17"/>
      <c r="J45" s="17"/>
      <c r="K45" s="17"/>
    </row>
    <row r="46" spans="1:11">
      <c r="A46" s="18"/>
      <c r="B46" s="19"/>
      <c r="C46" s="19"/>
      <c r="D46" s="25"/>
      <c r="E46" s="19"/>
      <c r="F46" s="19"/>
      <c r="G46" s="18"/>
      <c r="H46" s="19"/>
      <c r="I46" s="23"/>
      <c r="J46" s="19"/>
      <c r="K46" s="19"/>
    </row>
    <row r="47" spans="1:11">
      <c r="A47" s="17"/>
      <c r="B47" s="17"/>
      <c r="C47" s="17"/>
      <c r="D47" s="21"/>
      <c r="E47" s="17"/>
      <c r="F47" s="17"/>
      <c r="G47" s="22"/>
      <c r="H47" s="17"/>
      <c r="I47" s="22"/>
      <c r="J47" s="17"/>
      <c r="K47" s="17"/>
    </row>
    <row r="48" spans="1:11">
      <c r="A48" s="249"/>
      <c r="B48" s="250"/>
      <c r="C48" s="250"/>
      <c r="D48" s="25"/>
      <c r="E48" s="19"/>
      <c r="F48" s="19"/>
      <c r="G48" s="250"/>
      <c r="H48" s="250"/>
      <c r="I48" s="250"/>
      <c r="J48" s="250"/>
      <c r="K48" s="250"/>
    </row>
    <row r="51" spans="8:8">
      <c r="H51" s="151"/>
    </row>
  </sheetData>
  <pageMargins left="0.62992125984252001" right="0.23622047244094499" top="0.47244094488188998" bottom="0.196850393700787" header="0.31496062992126" footer="0.15748031496063"/>
  <pageSetup paperSize="9" scale="71" orientation="landscape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192E0-AE68-41D4-806A-9A7EAD9EB02E}">
  <sheetPr>
    <pageSetUpPr fitToPage="1"/>
  </sheetPr>
  <dimension ref="A1:AS68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44140625" style="253"/>
    <col min="26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196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/>
      <c r="AC1" s="254"/>
      <c r="AD1" s="39"/>
      <c r="AE1" s="39"/>
      <c r="AF1" s="254"/>
      <c r="AG1" s="39"/>
      <c r="AH1" s="39"/>
      <c r="AI1" s="254"/>
      <c r="AJ1" s="39"/>
      <c r="AK1" s="39"/>
      <c r="AL1" s="39"/>
      <c r="AM1" s="39"/>
      <c r="AN1" s="39"/>
      <c r="AO1" s="39"/>
    </row>
    <row r="2" spans="1:42" ht="15" customHeight="1">
      <c r="A2" s="255"/>
      <c r="B2" s="252"/>
      <c r="C2" s="252"/>
      <c r="D2" s="252"/>
      <c r="E2" s="252"/>
      <c r="F2" s="252"/>
      <c r="G2" s="252"/>
      <c r="H2" s="252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2"/>
      <c r="U2" s="252"/>
      <c r="V2" s="252"/>
      <c r="W2" s="252"/>
      <c r="X2" s="252"/>
      <c r="Z2" s="253" t="s">
        <v>198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  <c r="AF6" s="257" t="s">
        <v>202</v>
      </c>
      <c r="AG6" s="257"/>
      <c r="AL6" s="257" t="s">
        <v>203</v>
      </c>
      <c r="AM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58">
        <v>2020</v>
      </c>
      <c r="AC7" s="258">
        <v>2021</v>
      </c>
      <c r="AD7" s="258">
        <v>2022</v>
      </c>
      <c r="AG7" s="258">
        <v>2019</v>
      </c>
      <c r="AH7" s="258">
        <v>2020</v>
      </c>
      <c r="AI7" s="258">
        <v>2021</v>
      </c>
      <c r="AJ7" s="258">
        <v>2022</v>
      </c>
      <c r="AM7" s="258">
        <v>2019</v>
      </c>
      <c r="AN7" s="258">
        <v>2020</v>
      </c>
      <c r="AO7" s="258">
        <v>2021</v>
      </c>
      <c r="AP7" s="258">
        <v>2022</v>
      </c>
    </row>
    <row r="8" spans="1:42" ht="15" customHeigh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B8" s="259">
        <v>45800165</v>
      </c>
      <c r="AC8" s="259">
        <v>42493337</v>
      </c>
      <c r="AD8" s="259">
        <v>46756593</v>
      </c>
      <c r="AF8" s="253" t="s">
        <v>204</v>
      </c>
      <c r="AG8" s="259">
        <v>15006507</v>
      </c>
      <c r="AH8" s="259">
        <v>16073289</v>
      </c>
      <c r="AI8" s="259">
        <v>13213428</v>
      </c>
      <c r="AJ8" s="259">
        <v>15176514</v>
      </c>
      <c r="AL8" s="253" t="s">
        <v>204</v>
      </c>
      <c r="AM8" s="259">
        <v>9115628</v>
      </c>
      <c r="AN8" s="259">
        <v>7108259</v>
      </c>
      <c r="AO8" s="259">
        <v>6476535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59">
        <v>43109659</v>
      </c>
      <c r="AC9" s="259">
        <v>40489010</v>
      </c>
      <c r="AD9" s="259">
        <v>43967035</v>
      </c>
      <c r="AF9" s="253" t="s">
        <v>205</v>
      </c>
      <c r="AG9" s="259">
        <v>14348549</v>
      </c>
      <c r="AH9" s="259">
        <v>14002412</v>
      </c>
      <c r="AI9" s="259">
        <v>12145827</v>
      </c>
      <c r="AJ9" s="259">
        <v>13961403</v>
      </c>
      <c r="AL9" s="253" t="s">
        <v>205</v>
      </c>
      <c r="AM9" s="259">
        <v>7843248</v>
      </c>
      <c r="AN9" s="259">
        <v>6425079</v>
      </c>
      <c r="AO9" s="259">
        <v>6094779</v>
      </c>
      <c r="AP9" s="259">
        <v>7406116</v>
      </c>
    </row>
    <row r="10" spans="1:42" ht="15" customHeigh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59">
        <v>44303648</v>
      </c>
      <c r="AC10" s="259">
        <v>46455313</v>
      </c>
      <c r="AD10" s="259">
        <v>45981761</v>
      </c>
      <c r="AF10" s="253" t="s">
        <v>206</v>
      </c>
      <c r="AG10" s="259">
        <v>15951378</v>
      </c>
      <c r="AH10" s="259">
        <v>14965286</v>
      </c>
      <c r="AI10" s="259">
        <v>14413642</v>
      </c>
      <c r="AJ10" s="259">
        <v>15107748</v>
      </c>
      <c r="AL10" s="253" t="s">
        <v>206</v>
      </c>
      <c r="AM10" s="259">
        <v>7398685</v>
      </c>
      <c r="AN10" s="259">
        <v>6499455</v>
      </c>
      <c r="AO10" s="259">
        <v>7109023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59">
        <v>41795682</v>
      </c>
      <c r="AC11" s="259">
        <v>45471169</v>
      </c>
      <c r="AD11" s="259">
        <v>48522626</v>
      </c>
      <c r="AF11" s="253" t="s">
        <v>207</v>
      </c>
      <c r="AG11" s="259">
        <v>14553222</v>
      </c>
      <c r="AH11" s="259">
        <v>15115366</v>
      </c>
      <c r="AI11" s="259">
        <v>13408185</v>
      </c>
      <c r="AJ11" s="259">
        <v>15751949</v>
      </c>
      <c r="AL11" s="253" t="s">
        <v>207</v>
      </c>
      <c r="AM11" s="259">
        <v>6775183</v>
      </c>
      <c r="AN11" s="259">
        <v>6003312</v>
      </c>
      <c r="AO11" s="259">
        <v>7240918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59">
        <v>38167109</v>
      </c>
      <c r="AC12" s="259">
        <v>45495539</v>
      </c>
      <c r="AD12" s="259">
        <v>51334993</v>
      </c>
      <c r="AF12" s="253" t="s">
        <v>208</v>
      </c>
      <c r="AG12" s="259">
        <v>17078651</v>
      </c>
      <c r="AH12" s="259">
        <v>13043138</v>
      </c>
      <c r="AI12" s="259">
        <v>14380272</v>
      </c>
      <c r="AJ12" s="259">
        <v>16007624</v>
      </c>
      <c r="AL12" s="253" t="s">
        <v>208</v>
      </c>
      <c r="AM12" s="259">
        <v>7434110</v>
      </c>
      <c r="AN12" s="259">
        <v>4900444</v>
      </c>
      <c r="AO12" s="259">
        <v>6778350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59">
        <v>40233166</v>
      </c>
      <c r="AC13" s="259">
        <v>44903502</v>
      </c>
      <c r="AD13" s="259">
        <v>48228965</v>
      </c>
      <c r="AF13" s="253" t="s">
        <v>209</v>
      </c>
      <c r="AG13" s="259">
        <v>16093379</v>
      </c>
      <c r="AH13" s="259">
        <v>13043509</v>
      </c>
      <c r="AI13" s="259">
        <v>13541010</v>
      </c>
      <c r="AJ13" s="259">
        <v>15221080</v>
      </c>
      <c r="AL13" s="253" t="s">
        <v>209</v>
      </c>
      <c r="AM13" s="259">
        <v>6893378</v>
      </c>
      <c r="AN13" s="259">
        <v>5893666</v>
      </c>
      <c r="AO13" s="259">
        <v>6990004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59">
        <v>42217915</v>
      </c>
      <c r="AC14" s="259">
        <v>46051657</v>
      </c>
      <c r="AD14" s="259">
        <v>48153701</v>
      </c>
      <c r="AF14" s="253" t="s">
        <v>210</v>
      </c>
      <c r="AG14" s="259">
        <v>16173719</v>
      </c>
      <c r="AH14" s="259">
        <v>13620638</v>
      </c>
      <c r="AI14" s="259">
        <v>14490452</v>
      </c>
      <c r="AJ14" s="259">
        <v>16239218</v>
      </c>
      <c r="AL14" s="253" t="s">
        <v>210</v>
      </c>
      <c r="AM14" s="259">
        <v>7261076</v>
      </c>
      <c r="AN14" s="259">
        <v>5583770</v>
      </c>
      <c r="AO14" s="259">
        <v>6913445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59">
        <v>42978437</v>
      </c>
      <c r="AC15" s="259">
        <v>48800280</v>
      </c>
      <c r="AD15" s="259"/>
      <c r="AF15" s="253" t="s">
        <v>211</v>
      </c>
      <c r="AG15" s="259">
        <v>17632595</v>
      </c>
      <c r="AH15" s="259">
        <v>14001773</v>
      </c>
      <c r="AI15" s="259">
        <v>16512152</v>
      </c>
      <c r="AJ15" s="259"/>
      <c r="AL15" s="253" t="s">
        <v>211</v>
      </c>
      <c r="AM15" s="259">
        <v>7612537</v>
      </c>
      <c r="AN15" s="259">
        <v>6338903</v>
      </c>
      <c r="AO15" s="259">
        <v>8077202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59">
        <v>43349327</v>
      </c>
      <c r="AC16" s="259">
        <v>45052533</v>
      </c>
      <c r="AD16" s="259"/>
      <c r="AF16" s="253" t="s">
        <v>212</v>
      </c>
      <c r="AG16" s="259">
        <v>15419568</v>
      </c>
      <c r="AH16" s="259">
        <v>13231512</v>
      </c>
      <c r="AI16" s="259">
        <v>14197332</v>
      </c>
      <c r="AJ16" s="259"/>
      <c r="AL16" s="253" t="s">
        <v>212</v>
      </c>
      <c r="AM16" s="259">
        <v>8176343</v>
      </c>
      <c r="AN16" s="259">
        <v>7349376</v>
      </c>
      <c r="AO16" s="259">
        <v>7429205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59">
        <v>45985008</v>
      </c>
      <c r="AC17" s="259">
        <v>46987477</v>
      </c>
      <c r="AD17" s="259"/>
      <c r="AF17" s="253" t="s">
        <v>213</v>
      </c>
      <c r="AG17" s="259">
        <v>15747355</v>
      </c>
      <c r="AH17" s="259">
        <v>13918205</v>
      </c>
      <c r="AI17" s="259">
        <v>15124052</v>
      </c>
      <c r="AJ17" s="259"/>
      <c r="AL17" s="253" t="s">
        <v>213</v>
      </c>
      <c r="AM17" s="259">
        <v>8099276</v>
      </c>
      <c r="AN17" s="259">
        <v>7703032</v>
      </c>
      <c r="AO17" s="259">
        <v>7715340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59">
        <v>43641437</v>
      </c>
      <c r="AC18" s="259">
        <v>45669918</v>
      </c>
      <c r="AD18" s="259"/>
      <c r="AF18" s="253" t="s">
        <v>214</v>
      </c>
      <c r="AG18" s="259">
        <v>13891905</v>
      </c>
      <c r="AH18" s="259">
        <v>12143165</v>
      </c>
      <c r="AI18" s="259">
        <v>14606259</v>
      </c>
      <c r="AJ18" s="259"/>
      <c r="AL18" s="253" t="s">
        <v>214</v>
      </c>
      <c r="AM18" s="259">
        <v>7088673</v>
      </c>
      <c r="AN18" s="259">
        <v>7146925</v>
      </c>
      <c r="AO18" s="259">
        <v>6799164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59">
        <v>43897248</v>
      </c>
      <c r="AC19" s="259">
        <v>46519669</v>
      </c>
      <c r="AD19" s="259"/>
      <c r="AF19" s="253" t="s">
        <v>215</v>
      </c>
      <c r="AG19" s="259">
        <v>15094063</v>
      </c>
      <c r="AH19" s="259">
        <v>13745088</v>
      </c>
      <c r="AI19" s="259">
        <v>14827296</v>
      </c>
      <c r="AJ19" s="259"/>
      <c r="AL19" s="253" t="s">
        <v>215</v>
      </c>
      <c r="AM19" s="259">
        <v>6896804</v>
      </c>
      <c r="AN19" s="259">
        <v>6165562</v>
      </c>
      <c r="AO19" s="259">
        <v>7356730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59"/>
      <c r="AC20" s="259"/>
      <c r="AD20" s="259"/>
      <c r="AH20" s="259"/>
      <c r="AI20" s="259"/>
      <c r="AJ20" s="259"/>
      <c r="AN20" s="259"/>
      <c r="AO20" s="259"/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C22" s="259"/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C23" s="259"/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C24" s="259"/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C25" s="259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C26" s="259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C27" s="259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C28" s="259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C29" s="259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C30" s="259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C31" s="259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  <c r="AB33" s="257"/>
      <c r="AF33" s="257" t="s">
        <v>217</v>
      </c>
      <c r="AG33" s="257"/>
      <c r="AL33" s="257" t="s">
        <v>218</v>
      </c>
      <c r="AM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58">
        <v>2020</v>
      </c>
      <c r="AC34" s="258">
        <v>2021</v>
      </c>
      <c r="AD34" s="258">
        <v>2022</v>
      </c>
      <c r="AG34" s="258">
        <v>2019</v>
      </c>
      <c r="AH34" s="258">
        <v>2020</v>
      </c>
      <c r="AI34" s="258">
        <v>2021</v>
      </c>
      <c r="AJ34" s="258">
        <v>2022</v>
      </c>
      <c r="AM34" s="258">
        <v>2019</v>
      </c>
      <c r="AN34" s="258">
        <v>2020</v>
      </c>
      <c r="AO34" s="258">
        <v>2021</v>
      </c>
      <c r="AP34" s="258">
        <v>2022</v>
      </c>
    </row>
    <row r="35" spans="1:42" ht="15" customHeigh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B35" s="259">
        <v>21713940</v>
      </c>
      <c r="AC35" s="259">
        <v>21954468</v>
      </c>
      <c r="AD35" s="259">
        <v>22253438</v>
      </c>
      <c r="AF35" s="253" t="s">
        <v>204</v>
      </c>
      <c r="AG35" s="259">
        <v>15688961</v>
      </c>
      <c r="AH35" s="259">
        <v>15760826</v>
      </c>
      <c r="AI35" s="259">
        <v>16670260</v>
      </c>
      <c r="AJ35" s="259">
        <v>15955111</v>
      </c>
      <c r="AL35" s="253" t="s">
        <v>204</v>
      </c>
      <c r="AM35" s="259">
        <v>1426519</v>
      </c>
      <c r="AN35" s="259">
        <v>1436084</v>
      </c>
      <c r="AO35" s="259">
        <v>1487154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59">
        <v>21770037</v>
      </c>
      <c r="AC36" s="259">
        <v>21414677</v>
      </c>
      <c r="AD36" s="259">
        <v>21336156</v>
      </c>
      <c r="AF36" s="253" t="s">
        <v>205</v>
      </c>
      <c r="AG36" s="259">
        <v>15273403</v>
      </c>
      <c r="AH36" s="259">
        <v>15335512</v>
      </c>
      <c r="AI36" s="259">
        <v>15530857</v>
      </c>
      <c r="AJ36" s="259">
        <v>14718939</v>
      </c>
      <c r="AL36" s="253" t="s">
        <v>205</v>
      </c>
      <c r="AM36" s="259">
        <v>1390109</v>
      </c>
      <c r="AN36" s="259">
        <v>1383390</v>
      </c>
      <c r="AO36" s="259">
        <v>1366845</v>
      </c>
      <c r="AP36" s="259">
        <v>1349473</v>
      </c>
    </row>
    <row r="37" spans="1:42" ht="15" customHeigh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59">
        <v>21880853</v>
      </c>
      <c r="AC37" s="259">
        <v>23881813</v>
      </c>
      <c r="AD37" s="259">
        <v>22797540</v>
      </c>
      <c r="AF37" s="253" t="s">
        <v>206</v>
      </c>
      <c r="AG37" s="259">
        <v>16762324</v>
      </c>
      <c r="AH37" s="259">
        <v>15513384</v>
      </c>
      <c r="AI37" s="259">
        <v>16770863</v>
      </c>
      <c r="AJ37" s="259">
        <v>15576897</v>
      </c>
      <c r="AL37" s="253" t="s">
        <v>206</v>
      </c>
      <c r="AM37" s="259">
        <v>1468626</v>
      </c>
      <c r="AN37" s="259">
        <v>1346068</v>
      </c>
      <c r="AO37" s="259">
        <v>1483236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59">
        <v>19851154</v>
      </c>
      <c r="AC38" s="259">
        <v>23820669</v>
      </c>
      <c r="AD38" s="259">
        <v>23589473</v>
      </c>
      <c r="AF38" s="253" t="s">
        <v>207</v>
      </c>
      <c r="AG38" s="259">
        <v>17092661</v>
      </c>
      <c r="AH38" s="259">
        <v>15415920</v>
      </c>
      <c r="AI38" s="259">
        <v>17248759</v>
      </c>
      <c r="AJ38" s="259">
        <v>16524574</v>
      </c>
      <c r="AL38" s="253" t="s">
        <v>207</v>
      </c>
      <c r="AM38" s="259">
        <v>1482835</v>
      </c>
      <c r="AN38" s="259">
        <v>1295678</v>
      </c>
      <c r="AO38" s="259">
        <v>1498199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59">
        <v>19456818</v>
      </c>
      <c r="AC39" s="259">
        <v>23325659</v>
      </c>
      <c r="AD39" s="259">
        <v>25966576</v>
      </c>
      <c r="AF39" s="253" t="s">
        <v>208</v>
      </c>
      <c r="AG39" s="259">
        <v>17842847</v>
      </c>
      <c r="AH39" s="259">
        <v>14370790</v>
      </c>
      <c r="AI39" s="259">
        <v>16358886</v>
      </c>
      <c r="AJ39" s="259">
        <v>17841436</v>
      </c>
      <c r="AL39" s="253" t="s">
        <v>208</v>
      </c>
      <c r="AM39" s="259">
        <v>1569777</v>
      </c>
      <c r="AN39" s="259">
        <v>1232285</v>
      </c>
      <c r="AO39" s="259">
        <v>1434774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59">
        <v>20538508</v>
      </c>
      <c r="AC40" s="259">
        <v>23428423</v>
      </c>
      <c r="AD40" s="259">
        <v>23932527</v>
      </c>
      <c r="AF40" s="253" t="s">
        <v>209</v>
      </c>
      <c r="AG40" s="259">
        <v>16406477</v>
      </c>
      <c r="AH40" s="259">
        <v>15053681</v>
      </c>
      <c r="AI40" s="259">
        <v>16563394</v>
      </c>
      <c r="AJ40" s="259">
        <v>16148010</v>
      </c>
      <c r="AL40" s="253" t="s">
        <v>209</v>
      </c>
      <c r="AM40" s="259">
        <v>1459480</v>
      </c>
      <c r="AN40" s="259">
        <v>1272315</v>
      </c>
      <c r="AO40" s="259">
        <v>1478879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59">
        <v>22269168</v>
      </c>
      <c r="AC41" s="259">
        <v>23652061</v>
      </c>
      <c r="AD41" s="259">
        <v>23546583</v>
      </c>
      <c r="AF41" s="253" t="s">
        <v>210</v>
      </c>
      <c r="AG41" s="259">
        <v>17282258</v>
      </c>
      <c r="AH41" s="259">
        <v>16353888</v>
      </c>
      <c r="AI41" s="259">
        <v>17042833</v>
      </c>
      <c r="AJ41" s="259">
        <v>16416328</v>
      </c>
      <c r="AL41" s="253" t="s">
        <v>210</v>
      </c>
      <c r="AM41" s="259">
        <v>1551040</v>
      </c>
      <c r="AN41" s="259">
        <v>1405762</v>
      </c>
      <c r="AO41" s="259">
        <v>1554049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59">
        <v>21829983</v>
      </c>
      <c r="AC42" s="259">
        <v>23119760</v>
      </c>
      <c r="AD42" s="259"/>
      <c r="AF42" s="253" t="s">
        <v>211</v>
      </c>
      <c r="AG42" s="259">
        <v>16173912</v>
      </c>
      <c r="AH42" s="259">
        <v>16721585</v>
      </c>
      <c r="AI42" s="259">
        <v>16886911</v>
      </c>
      <c r="AJ42" s="259"/>
      <c r="AL42" s="253" t="s">
        <v>211</v>
      </c>
      <c r="AM42" s="259">
        <v>1468306</v>
      </c>
      <c r="AN42" s="259">
        <v>1449810</v>
      </c>
      <c r="AO42" s="259">
        <v>1522958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59">
        <v>21967773</v>
      </c>
      <c r="AC43" s="259">
        <v>22394269</v>
      </c>
      <c r="AD43" s="259"/>
      <c r="AF43" s="253" t="s">
        <v>212</v>
      </c>
      <c r="AG43" s="259">
        <v>15730480</v>
      </c>
      <c r="AH43" s="259">
        <v>16527782</v>
      </c>
      <c r="AI43" s="259">
        <v>15999030</v>
      </c>
      <c r="AJ43" s="259"/>
      <c r="AL43" s="253" t="s">
        <v>212</v>
      </c>
      <c r="AM43" s="259">
        <v>1426564</v>
      </c>
      <c r="AN43" s="259">
        <v>1425631</v>
      </c>
      <c r="AO43" s="259">
        <v>1468002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59">
        <v>23542586</v>
      </c>
      <c r="AC44" s="259">
        <v>23042069</v>
      </c>
      <c r="AD44" s="259"/>
      <c r="AF44" s="253" t="s">
        <v>213</v>
      </c>
      <c r="AG44" s="259">
        <v>16909291</v>
      </c>
      <c r="AH44" s="259">
        <v>17663441</v>
      </c>
      <c r="AI44" s="259">
        <v>16285920</v>
      </c>
      <c r="AJ44" s="259"/>
      <c r="AL44" s="253" t="s">
        <v>213</v>
      </c>
      <c r="AM44" s="259">
        <v>1531356</v>
      </c>
      <c r="AN44" s="259">
        <v>1533480</v>
      </c>
      <c r="AO44" s="259">
        <v>1458303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59">
        <v>23498333</v>
      </c>
      <c r="AC45" s="259">
        <v>23050267</v>
      </c>
      <c r="AD45" s="259"/>
      <c r="AF45" s="253" t="s">
        <v>214</v>
      </c>
      <c r="AG45" s="259">
        <v>15188037</v>
      </c>
      <c r="AH45" s="259">
        <v>17495635</v>
      </c>
      <c r="AI45" s="259">
        <v>16197439</v>
      </c>
      <c r="AJ45" s="259"/>
      <c r="AL45" s="253" t="s">
        <v>214</v>
      </c>
      <c r="AM45" s="259">
        <v>1355608</v>
      </c>
      <c r="AN45" s="259">
        <v>1493039</v>
      </c>
      <c r="AO45" s="259">
        <v>1476539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59">
        <v>23129018</v>
      </c>
      <c r="AC46" s="259">
        <v>23101926</v>
      </c>
      <c r="AD46" s="259"/>
      <c r="AF46" s="253" t="s">
        <v>215</v>
      </c>
      <c r="AG46" s="259">
        <v>15091336</v>
      </c>
      <c r="AH46" s="259">
        <v>17404768</v>
      </c>
      <c r="AI46" s="259">
        <v>16403302</v>
      </c>
      <c r="AJ46" s="259"/>
      <c r="AL46" s="253" t="s">
        <v>215</v>
      </c>
      <c r="AM46" s="259">
        <v>1342806</v>
      </c>
      <c r="AN46" s="259">
        <v>1495290</v>
      </c>
      <c r="AO46" s="259">
        <v>1479590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59"/>
      <c r="AC47" s="259"/>
      <c r="AD47" s="259"/>
      <c r="AH47" s="259"/>
      <c r="AI47" s="259"/>
      <c r="AJ47" s="259"/>
      <c r="AN47" s="259"/>
      <c r="AO47" s="259"/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</row>
    <row r="49" spans="1:27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</row>
    <row r="50" spans="1:27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</row>
    <row r="51" spans="1:27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</row>
    <row r="52" spans="1:27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</row>
    <row r="53" spans="1:27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</row>
    <row r="54" spans="1:27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</row>
    <row r="55" spans="1:27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</row>
    <row r="56" spans="1:27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</row>
    <row r="57" spans="1:27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</row>
    <row r="58" spans="1:27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</row>
    <row r="59" spans="1:27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27" ht="15" customHeight="1">
      <c r="B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Z60" s="259"/>
      <c r="AA60" s="259"/>
    </row>
    <row r="61" spans="1:27" ht="15" customHeight="1">
      <c r="B61" s="133"/>
      <c r="H61" s="16"/>
      <c r="I61" s="17"/>
      <c r="J61" s="16"/>
      <c r="K61" s="16"/>
      <c r="L61" s="17"/>
      <c r="M61" s="17"/>
      <c r="N61" s="16"/>
      <c r="O61" s="16"/>
      <c r="P61" s="17"/>
      <c r="Q61" s="24"/>
      <c r="Z61" s="259"/>
      <c r="AA61" s="259"/>
    </row>
    <row r="62" spans="1:27" ht="15" customHeight="1">
      <c r="B62" s="133"/>
      <c r="H62"/>
      <c r="I62"/>
      <c r="J62" s="17"/>
      <c r="K62" s="17"/>
      <c r="L62" s="17"/>
      <c r="M62"/>
      <c r="N62" s="17"/>
      <c r="O62" s="17"/>
      <c r="P62" s="17"/>
      <c r="Q62" s="17"/>
      <c r="Z62" s="259"/>
      <c r="AA62" s="259"/>
    </row>
    <row r="63" spans="1:27" ht="15" customHeight="1">
      <c r="B63" s="133"/>
      <c r="H63"/>
      <c r="I63"/>
      <c r="J63" s="133"/>
      <c r="K63" s="133"/>
      <c r="L63" s="133"/>
      <c r="M63"/>
      <c r="N63" s="133"/>
      <c r="O63" s="133"/>
      <c r="P63" s="133"/>
      <c r="Q63" s="133"/>
      <c r="Z63" s="259"/>
      <c r="AA63" s="259"/>
    </row>
    <row r="64" spans="1:27" ht="15" customHeight="1">
      <c r="B64" s="133"/>
      <c r="C64" s="133"/>
      <c r="D64" s="133"/>
      <c r="E64" s="133"/>
      <c r="F64" s="133"/>
      <c r="G64" s="133"/>
      <c r="H64"/>
      <c r="I64" s="133"/>
      <c r="J64" s="133"/>
      <c r="K64" s="133"/>
      <c r="L64" s="133"/>
      <c r="M64" s="133"/>
      <c r="N64" s="133"/>
      <c r="O64" s="133"/>
      <c r="P64" s="133"/>
      <c r="Q64" s="133"/>
      <c r="Z64" s="259"/>
      <c r="AA64" s="259"/>
    </row>
    <row r="65" spans="2:27" ht="15" customHeight="1">
      <c r="B65" s="133"/>
      <c r="C65" s="133"/>
      <c r="D65" s="133"/>
      <c r="E65" s="133"/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Z65" s="259"/>
      <c r="AA65" s="259"/>
    </row>
    <row r="66" spans="2:27" ht="15" customHeight="1">
      <c r="B66" s="133"/>
      <c r="C66" s="17"/>
      <c r="D66" s="16"/>
      <c r="E66" s="16"/>
      <c r="F66" s="17"/>
      <c r="G66" s="24"/>
      <c r="H66" s="16"/>
      <c r="I66" s="17"/>
      <c r="J66" s="16"/>
      <c r="K66" s="16"/>
      <c r="L66" s="17"/>
      <c r="M66" s="17"/>
      <c r="N66" s="16"/>
      <c r="O66" s="16"/>
      <c r="P66" s="17"/>
      <c r="Q66" s="24"/>
    </row>
    <row r="67" spans="2:27" ht="15" customHeight="1">
      <c r="B67" s="133"/>
      <c r="C67"/>
      <c r="D67" s="17"/>
      <c r="E67" s="17"/>
      <c r="F67" s="17"/>
      <c r="G67" s="17"/>
      <c r="H67"/>
      <c r="I67"/>
      <c r="J67" s="17"/>
      <c r="K67" s="17"/>
      <c r="L67" s="17"/>
      <c r="M67"/>
      <c r="N67" s="17"/>
      <c r="O67" s="17"/>
      <c r="P67" s="17"/>
      <c r="Q67" s="17"/>
    </row>
    <row r="68" spans="2:27" ht="15" customHeight="1">
      <c r="B68" s="133"/>
      <c r="C68"/>
      <c r="D68" s="133"/>
      <c r="E68" s="133"/>
      <c r="F68" s="133"/>
      <c r="G68" s="133"/>
      <c r="H68"/>
      <c r="I68"/>
      <c r="J68" s="133"/>
      <c r="K68" s="133"/>
      <c r="L68" s="133"/>
      <c r="M68"/>
      <c r="N68" s="133"/>
      <c r="O68" s="133"/>
      <c r="P68" s="133"/>
      <c r="Q68" s="133"/>
    </row>
  </sheetData>
  <pageMargins left="0.63" right="0.25" top="0.47" bottom="0.19" header="0.3" footer="0.15"/>
  <pageSetup paperSize="9" scale="54" orientation="landscape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9B13E-3CD4-4C34-9EEE-34B54C2452D7}">
  <sheetPr>
    <pageSetUpPr fitToPage="1"/>
  </sheetPr>
  <dimension ref="A1:AQ59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7" width="12.88671875" style="263" customWidth="1"/>
    <col min="28" max="29" width="12.88671875" style="264" customWidth="1"/>
    <col min="30" max="31" width="12.88671875" style="263" customWidth="1"/>
    <col min="32" max="33" width="12.88671875" style="264" customWidth="1"/>
    <col min="34" max="35" width="12.88671875" style="263" customWidth="1"/>
    <col min="36" max="37" width="12.88671875" style="264" customWidth="1"/>
    <col min="38" max="43" width="12.88671875" style="263" customWidth="1"/>
    <col min="44" max="63" width="12.88671875" style="247" customWidth="1"/>
    <col min="64" max="16384" width="11.44140625" style="247"/>
  </cols>
  <sheetData>
    <row r="1" spans="1:39" ht="24.6">
      <c r="B1" s="251" t="s">
        <v>219</v>
      </c>
      <c r="C1" s="260"/>
      <c r="D1" s="260"/>
      <c r="E1" s="260"/>
      <c r="F1" s="260"/>
      <c r="G1" s="260"/>
      <c r="H1" s="260"/>
      <c r="I1" s="260"/>
      <c r="J1" s="260"/>
      <c r="K1" s="260"/>
      <c r="T1" s="261"/>
      <c r="U1" s="261"/>
      <c r="V1" s="261"/>
      <c r="W1" s="261"/>
      <c r="X1" s="261"/>
      <c r="Y1" s="261"/>
      <c r="Z1" s="262" t="s">
        <v>220</v>
      </c>
    </row>
    <row r="2" spans="1:39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2" t="s">
        <v>221</v>
      </c>
    </row>
    <row r="3" spans="1:39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2" t="s">
        <v>222</v>
      </c>
    </row>
    <row r="4" spans="1:39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2" t="s">
        <v>223</v>
      </c>
    </row>
    <row r="5" spans="1:39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AE5" s="266"/>
    </row>
    <row r="6" spans="1:39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  <c r="Z6" s="266" t="s">
        <v>201</v>
      </c>
      <c r="AA6" s="264"/>
      <c r="AC6" s="263"/>
      <c r="AD6" s="266" t="s">
        <v>202</v>
      </c>
      <c r="AE6" s="264"/>
      <c r="AG6" s="263"/>
      <c r="AH6" s="266" t="s">
        <v>203</v>
      </c>
      <c r="AI6" s="264"/>
      <c r="AK6" s="263"/>
    </row>
    <row r="7" spans="1:39" ht="15" customHeight="1" thickBo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AA7" s="267">
        <v>2021</v>
      </c>
      <c r="AB7" s="267">
        <v>2022</v>
      </c>
      <c r="AC7" s="263"/>
      <c r="AE7" s="267">
        <v>2021</v>
      </c>
      <c r="AF7" s="267">
        <v>2022</v>
      </c>
      <c r="AG7" s="263"/>
      <c r="AI7" s="267">
        <v>2021</v>
      </c>
      <c r="AJ7" s="267">
        <v>2022</v>
      </c>
      <c r="AK7" s="263"/>
    </row>
    <row r="8" spans="1:39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Z8" s="263" t="s">
        <v>204</v>
      </c>
      <c r="AA8" s="264">
        <v>-7.2201224602575137E-2</v>
      </c>
      <c r="AB8" s="264">
        <v>0.10032763489485419</v>
      </c>
      <c r="AC8" s="263"/>
      <c r="AD8" s="263" t="s">
        <v>204</v>
      </c>
      <c r="AE8" s="264">
        <v>-0.17792630991703062</v>
      </c>
      <c r="AF8" s="264">
        <v>0.14856750269498575</v>
      </c>
      <c r="AG8" s="263"/>
      <c r="AH8" s="263" t="s">
        <v>204</v>
      </c>
      <c r="AI8" s="264">
        <v>-8.8871832047763069E-2</v>
      </c>
      <c r="AJ8" s="264">
        <v>0.26391040888376266</v>
      </c>
      <c r="AK8" s="263"/>
      <c r="AL8" s="268" t="s">
        <v>224</v>
      </c>
      <c r="AM8" s="269">
        <v>2022</v>
      </c>
    </row>
    <row r="9" spans="1:39" ht="15" customHeight="1" thickBo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63" t="s">
        <v>205</v>
      </c>
      <c r="AA9" s="264">
        <v>-6.6668414505015788E-2</v>
      </c>
      <c r="AB9" s="264">
        <v>9.3288286965419326E-2</v>
      </c>
      <c r="AC9" s="263"/>
      <c r="AD9" s="263" t="s">
        <v>205</v>
      </c>
      <c r="AE9" s="264">
        <v>-0.15681915443965877</v>
      </c>
      <c r="AF9" s="264">
        <v>0.14900524483073341</v>
      </c>
      <c r="AG9" s="263"/>
      <c r="AH9" s="263" t="s">
        <v>205</v>
      </c>
      <c r="AI9" s="264">
        <v>-7.108549272914047E-2</v>
      </c>
      <c r="AJ9" s="264">
        <v>0.24027416704411322</v>
      </c>
      <c r="AK9" s="263"/>
      <c r="AL9" s="270" t="s">
        <v>225</v>
      </c>
      <c r="AM9" s="271">
        <v>2021</v>
      </c>
    </row>
    <row r="10" spans="1:39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3" t="s">
        <v>206</v>
      </c>
      <c r="AA10" s="264">
        <v>-2.8344070185333834E-2</v>
      </c>
      <c r="AB10" s="264">
        <v>5.6148488778304542E-2</v>
      </c>
      <c r="AC10" s="263"/>
      <c r="AD10" s="263" t="s">
        <v>206</v>
      </c>
      <c r="AE10" s="264">
        <v>-0.11696213495499108</v>
      </c>
      <c r="AF10" s="264">
        <v>0.11245768695199644</v>
      </c>
      <c r="AG10" s="263"/>
      <c r="AH10" s="263" t="s">
        <v>206</v>
      </c>
      <c r="AI10" s="264">
        <v>-1.7593952076477848E-2</v>
      </c>
      <c r="AJ10" s="264">
        <v>0.1387519431196732</v>
      </c>
      <c r="AK10" s="263"/>
    </row>
    <row r="11" spans="1:39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3" t="s">
        <v>207</v>
      </c>
      <c r="AA11" s="264">
        <v>-5.7325572809745044E-4</v>
      </c>
      <c r="AB11" s="264">
        <v>5.8997513498875519E-2</v>
      </c>
      <c r="AC11" s="263"/>
      <c r="AD11" s="263" t="s">
        <v>207</v>
      </c>
      <c r="AE11" s="264">
        <v>-0.11595235834858542</v>
      </c>
      <c r="AF11" s="264">
        <v>0.13223409586123908</v>
      </c>
      <c r="AG11" s="263"/>
      <c r="AH11" s="263" t="s">
        <v>207</v>
      </c>
      <c r="AI11" s="264">
        <v>3.3997020675711698E-2</v>
      </c>
      <c r="AJ11" s="264">
        <v>0.12524430974707529</v>
      </c>
      <c r="AK11" s="263"/>
    </row>
    <row r="12" spans="1:39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63" t="s">
        <v>208</v>
      </c>
      <c r="AA12" s="264">
        <v>3.390670658299328E-2</v>
      </c>
      <c r="AB12" s="264">
        <v>7.3313610554215536E-2</v>
      </c>
      <c r="AC12" s="263"/>
      <c r="AD12" s="263" t="s">
        <v>208</v>
      </c>
      <c r="AE12" s="264">
        <v>-7.7024265100422581E-2</v>
      </c>
      <c r="AF12" s="264">
        <v>0.12498097655058843</v>
      </c>
      <c r="AG12" s="263"/>
      <c r="AH12" s="263" t="s">
        <v>208</v>
      </c>
      <c r="AI12" s="264">
        <v>8.9313646457463564E-2</v>
      </c>
      <c r="AJ12" s="264">
        <v>0.13890323046813166</v>
      </c>
      <c r="AK12" s="263"/>
    </row>
    <row r="13" spans="1:39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63" t="s">
        <v>209</v>
      </c>
      <c r="AA13" s="264">
        <v>4.6953426504110073E-2</v>
      </c>
      <c r="AB13" s="264">
        <v>7.3439596797486642E-2</v>
      </c>
      <c r="AC13" s="263"/>
      <c r="AD13" s="263" t="s">
        <v>209</v>
      </c>
      <c r="AE13" s="264">
        <v>-5.9606414433635138E-2</v>
      </c>
      <c r="AF13" s="264">
        <v>0.12482933296494295</v>
      </c>
      <c r="AG13" s="263"/>
      <c r="AH13" s="263" t="s">
        <v>209</v>
      </c>
      <c r="AI13" s="264">
        <v>0.1047887990879228</v>
      </c>
      <c r="AJ13" s="264">
        <v>0.1370323317680443</v>
      </c>
      <c r="AK13" s="263"/>
    </row>
    <row r="14" spans="1:39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3" t="s">
        <v>210</v>
      </c>
      <c r="AA14" s="264">
        <v>5.321626473091072E-2</v>
      </c>
      <c r="AB14" s="264">
        <v>6.9328686383827859E-2</v>
      </c>
      <c r="AC14" s="263"/>
      <c r="AD14" s="263" t="s">
        <v>210</v>
      </c>
      <c r="AE14" s="264">
        <v>-4.2766537305600705E-2</v>
      </c>
      <c r="AF14" s="264">
        <v>0.12420096505996853</v>
      </c>
      <c r="AG14" s="263"/>
      <c r="AH14" s="263" t="s">
        <v>210</v>
      </c>
      <c r="AI14" s="264">
        <v>0.12234334972297461</v>
      </c>
      <c r="AJ14" s="264">
        <v>0.12142355404340237</v>
      </c>
      <c r="AK14" s="263"/>
    </row>
    <row r="15" spans="1:39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3" t="s">
        <v>211</v>
      </c>
      <c r="AA15" s="264">
        <v>6.3655221527360764E-2</v>
      </c>
      <c r="AC15" s="263"/>
      <c r="AD15" s="263" t="s">
        <v>211</v>
      </c>
      <c r="AE15" s="264">
        <v>-1.5460735481822497E-2</v>
      </c>
      <c r="AG15" s="263"/>
      <c r="AH15" s="263" t="s">
        <v>211</v>
      </c>
      <c r="AI15" s="264">
        <v>0.14209143876768907</v>
      </c>
      <c r="AK15" s="263"/>
    </row>
    <row r="16" spans="1:39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3" t="s">
        <v>212</v>
      </c>
      <c r="AA16" s="264">
        <v>6.0889961969038495E-2</v>
      </c>
      <c r="AC16" s="263"/>
      <c r="AD16" s="263" t="s">
        <v>212</v>
      </c>
      <c r="AE16" s="264">
        <v>-6.2521025784393206E-3</v>
      </c>
      <c r="AG16" s="263"/>
      <c r="AH16" s="263" t="s">
        <v>212</v>
      </c>
      <c r="AI16" s="264">
        <v>0.12490043182571028</v>
      </c>
      <c r="AK16" s="263"/>
    </row>
    <row r="17" spans="1:37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3" t="s">
        <v>213</v>
      </c>
      <c r="AA17" s="264">
        <v>5.6689476150910849E-2</v>
      </c>
      <c r="AC17" s="263"/>
      <c r="AD17" s="263" t="s">
        <v>213</v>
      </c>
      <c r="AE17" s="264">
        <v>2.9161693914144847E-3</v>
      </c>
      <c r="AG17" s="263"/>
      <c r="AH17" s="263" t="s">
        <v>213</v>
      </c>
      <c r="AI17" s="264">
        <v>0.11001445710713412</v>
      </c>
      <c r="AK17" s="263"/>
    </row>
    <row r="18" spans="1:37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3" t="s">
        <v>214</v>
      </c>
      <c r="AA18" s="264">
        <v>5.5744720786396015E-2</v>
      </c>
      <c r="AC18" s="263"/>
      <c r="AD18" s="263" t="s">
        <v>214</v>
      </c>
      <c r="AE18" s="264">
        <v>1.8766975941681495E-2</v>
      </c>
      <c r="AG18" s="263"/>
      <c r="AH18" s="263" t="s">
        <v>214</v>
      </c>
      <c r="AI18" s="264">
        <v>9.4031503256254603E-2</v>
      </c>
      <c r="AK18" s="263"/>
    </row>
    <row r="19" spans="1:37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3" t="s">
        <v>215</v>
      </c>
      <c r="AA19" s="264">
        <v>5.608495042650645E-2</v>
      </c>
      <c r="AC19" s="263"/>
      <c r="AD19" s="263" t="s">
        <v>215</v>
      </c>
      <c r="AE19" s="264">
        <v>2.3705487428082678E-2</v>
      </c>
      <c r="AG19" s="263"/>
      <c r="AH19" s="263" t="s">
        <v>215</v>
      </c>
      <c r="AI19" s="264">
        <v>0.10195977755221521</v>
      </c>
      <c r="AK19" s="263"/>
    </row>
    <row r="20" spans="1:37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AA20" s="264"/>
      <c r="AC20" s="263"/>
      <c r="AE20" s="264"/>
      <c r="AG20" s="263"/>
      <c r="AI20" s="264"/>
      <c r="AK20" s="263"/>
    </row>
    <row r="21" spans="1:37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AA21" s="264"/>
      <c r="AC21" s="263"/>
      <c r="AE21" s="264"/>
      <c r="AG21" s="263"/>
      <c r="AI21" s="264"/>
      <c r="AK21" s="263"/>
    </row>
    <row r="22" spans="1:37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AA22" s="264"/>
      <c r="AC22" s="263"/>
      <c r="AE22" s="264"/>
      <c r="AG22" s="263"/>
      <c r="AI22" s="264"/>
      <c r="AK22" s="263"/>
    </row>
    <row r="23" spans="1:37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AA23" s="264"/>
      <c r="AC23" s="263"/>
      <c r="AE23" s="264"/>
      <c r="AG23" s="263"/>
      <c r="AI23" s="264"/>
      <c r="AK23" s="263"/>
    </row>
    <row r="24" spans="1:37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AA24" s="264"/>
      <c r="AC24" s="263"/>
      <c r="AE24" s="264"/>
      <c r="AG24" s="263"/>
      <c r="AI24" s="264"/>
      <c r="AK24" s="263"/>
    </row>
    <row r="25" spans="1:37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AA25" s="264"/>
      <c r="AC25" s="263"/>
      <c r="AE25" s="264"/>
      <c r="AG25" s="263"/>
      <c r="AI25" s="264"/>
      <c r="AK25" s="263"/>
    </row>
    <row r="26" spans="1:37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AA26" s="264"/>
      <c r="AC26" s="263"/>
      <c r="AE26" s="264"/>
      <c r="AG26" s="263"/>
      <c r="AI26" s="264"/>
      <c r="AK26" s="263"/>
    </row>
    <row r="27" spans="1:37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AA27" s="264"/>
      <c r="AC27" s="263"/>
      <c r="AE27" s="264"/>
      <c r="AG27" s="263"/>
      <c r="AI27" s="264"/>
      <c r="AK27" s="263"/>
    </row>
    <row r="28" spans="1:37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AA28" s="264"/>
      <c r="AC28" s="263"/>
      <c r="AE28" s="264"/>
      <c r="AG28" s="263"/>
      <c r="AI28" s="264"/>
      <c r="AK28" s="263"/>
    </row>
    <row r="29" spans="1:37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AA29" s="264"/>
      <c r="AC29" s="263"/>
      <c r="AE29" s="264"/>
      <c r="AG29" s="263"/>
      <c r="AI29" s="264"/>
      <c r="AK29" s="263"/>
    </row>
    <row r="30" spans="1:37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AA30" s="264"/>
      <c r="AC30" s="263"/>
      <c r="AE30" s="264"/>
      <c r="AG30" s="263"/>
      <c r="AI30" s="264"/>
      <c r="AK30" s="263"/>
    </row>
    <row r="31" spans="1:37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AA31" s="264"/>
      <c r="AC31" s="263"/>
      <c r="AE31" s="264"/>
      <c r="AG31" s="263"/>
      <c r="AI31" s="264"/>
      <c r="AK31" s="263"/>
    </row>
    <row r="32" spans="1:37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AA32" s="264"/>
      <c r="AC32" s="263"/>
      <c r="AE32" s="264"/>
      <c r="AG32" s="263"/>
      <c r="AI32" s="264"/>
      <c r="AK32" s="263"/>
    </row>
    <row r="33" spans="1:39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6" t="s">
        <v>216</v>
      </c>
      <c r="AA33" s="264"/>
      <c r="AC33" s="263"/>
      <c r="AD33" s="266" t="s">
        <v>217</v>
      </c>
      <c r="AE33" s="264"/>
      <c r="AG33" s="263"/>
      <c r="AH33" s="266" t="s">
        <v>218</v>
      </c>
      <c r="AI33" s="264"/>
      <c r="AK33" s="263"/>
    </row>
    <row r="34" spans="1:39" ht="15" customHeight="1" thickBo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AA34" s="267">
        <v>2021</v>
      </c>
      <c r="AB34" s="267">
        <v>2022</v>
      </c>
      <c r="AC34" s="263"/>
      <c r="AE34" s="267">
        <v>2021</v>
      </c>
      <c r="AF34" s="267">
        <v>2022</v>
      </c>
      <c r="AG34" s="263"/>
      <c r="AI34" s="267">
        <v>2021</v>
      </c>
      <c r="AJ34" s="267">
        <v>2022</v>
      </c>
      <c r="AK34" s="263"/>
    </row>
    <row r="35" spans="1:39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3" t="s">
        <v>204</v>
      </c>
      <c r="AA35" s="264">
        <v>1.107712372789095E-2</v>
      </c>
      <c r="AB35" s="264">
        <v>1.3617729202092192E-2</v>
      </c>
      <c r="AC35" s="263"/>
      <c r="AD35" s="263" t="s">
        <v>204</v>
      </c>
      <c r="AE35" s="264">
        <v>5.7702178807125935E-2</v>
      </c>
      <c r="AF35" s="264">
        <v>-4.2899690826657774E-2</v>
      </c>
      <c r="AG35" s="263"/>
      <c r="AH35" s="263" t="s">
        <v>204</v>
      </c>
      <c r="AI35" s="264">
        <v>3.5561986624737897E-2</v>
      </c>
      <c r="AJ35" s="264">
        <v>-1.7596698122723069E-2</v>
      </c>
      <c r="AK35" s="263"/>
      <c r="AL35" s="268" t="s">
        <v>226</v>
      </c>
      <c r="AM35" s="269">
        <v>2022</v>
      </c>
    </row>
    <row r="36" spans="1:39" ht="15" customHeight="1" thickBo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3" t="s">
        <v>205</v>
      </c>
      <c r="AA36" s="264">
        <v>-2.6407888128539979E-3</v>
      </c>
      <c r="AB36" s="264">
        <v>5.0830838375992473E-3</v>
      </c>
      <c r="AC36" s="263"/>
      <c r="AD36" s="263" t="s">
        <v>205</v>
      </c>
      <c r="AE36" s="264">
        <v>3.552762386362019E-2</v>
      </c>
      <c r="AF36" s="264">
        <v>-4.7422795923507836E-2</v>
      </c>
      <c r="AG36" s="263"/>
      <c r="AH36" s="263" t="s">
        <v>205</v>
      </c>
      <c r="AI36" s="264">
        <v>1.2245191833654018E-2</v>
      </c>
      <c r="AJ36" s="264">
        <v>-1.5256137090447481E-2</v>
      </c>
      <c r="AK36" s="263"/>
      <c r="AL36" s="270" t="s">
        <v>227</v>
      </c>
      <c r="AM36" s="271">
        <v>2021</v>
      </c>
    </row>
    <row r="37" spans="1:39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3" t="s">
        <v>206</v>
      </c>
      <c r="AA37" s="264">
        <v>2.8855395171990778E-2</v>
      </c>
      <c r="AB37" s="264">
        <v>-1.284478356427286E-2</v>
      </c>
      <c r="AC37" s="263"/>
      <c r="AD37" s="263" t="s">
        <v>206</v>
      </c>
      <c r="AE37" s="264">
        <v>5.0681658217141885E-2</v>
      </c>
      <c r="AF37" s="264">
        <v>-5.55630587123494E-2</v>
      </c>
      <c r="AG37" s="263"/>
      <c r="AH37" s="263" t="s">
        <v>206</v>
      </c>
      <c r="AI37" s="264">
        <v>4.1217445412865886E-2</v>
      </c>
      <c r="AJ37" s="264">
        <v>-3.2306988207925116E-2</v>
      </c>
      <c r="AK37" s="263"/>
    </row>
    <row r="38" spans="1:39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3" t="s">
        <v>207</v>
      </c>
      <c r="AA38" s="264">
        <v>6.8715312845533699E-2</v>
      </c>
      <c r="AB38" s="264">
        <v>-1.2023722822037683E-2</v>
      </c>
      <c r="AC38" s="263"/>
      <c r="AD38" s="263" t="s">
        <v>207</v>
      </c>
      <c r="AE38" s="264">
        <v>6.7634882360427612E-2</v>
      </c>
      <c r="AF38" s="264">
        <v>-5.2026269293068451E-2</v>
      </c>
      <c r="AG38" s="263"/>
      <c r="AH38" s="263" t="s">
        <v>207</v>
      </c>
      <c r="AI38" s="264">
        <v>6.8522051849220555E-2</v>
      </c>
      <c r="AJ38" s="264">
        <v>-2.7999117117938396E-2</v>
      </c>
      <c r="AK38" s="263"/>
    </row>
    <row r="39" spans="1:39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3" t="s">
        <v>208</v>
      </c>
      <c r="AA39" s="264">
        <v>9.2903636992539868E-2</v>
      </c>
      <c r="AB39" s="264">
        <v>1.3513406253361638E-2</v>
      </c>
      <c r="AC39" s="263"/>
      <c r="AD39" s="263" t="s">
        <v>208</v>
      </c>
      <c r="AE39" s="264">
        <v>8.0935625370566977E-2</v>
      </c>
      <c r="AF39" s="264">
        <v>-2.376697641821451E-2</v>
      </c>
      <c r="AG39" s="263"/>
      <c r="AH39" s="263" t="s">
        <v>208</v>
      </c>
      <c r="AI39" s="264">
        <v>8.6158597028014441E-2</v>
      </c>
      <c r="AJ39" s="264">
        <v>8.4440500189259633E-4</v>
      </c>
      <c r="AK39" s="263"/>
    </row>
    <row r="40" spans="1:39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3" t="s">
        <v>209</v>
      </c>
      <c r="AA40" s="264">
        <v>0.10074488478716503</v>
      </c>
      <c r="AB40" s="264">
        <v>1.4873865078394033E-2</v>
      </c>
      <c r="AC40" s="263"/>
      <c r="AD40" s="263" t="s">
        <v>209</v>
      </c>
      <c r="AE40" s="264">
        <v>8.4121339467344292E-2</v>
      </c>
      <c r="AF40" s="264">
        <v>-2.3986076114950662E-2</v>
      </c>
      <c r="AG40" s="263"/>
      <c r="AH40" s="263" t="s">
        <v>209</v>
      </c>
      <c r="AI40" s="264">
        <v>9.8328483445521045E-2</v>
      </c>
      <c r="AJ40" s="264">
        <v>2.2550924456453457E-4</v>
      </c>
      <c r="AK40" s="263"/>
    </row>
    <row r="41" spans="1:39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63" t="s">
        <v>210</v>
      </c>
      <c r="AA41" s="264">
        <v>9.4909456423107053E-2</v>
      </c>
      <c r="AB41" s="264">
        <v>1.2042047645319798E-2</v>
      </c>
      <c r="AC41" s="263"/>
      <c r="AD41" s="263" t="s">
        <v>210</v>
      </c>
      <c r="AE41" s="264">
        <v>7.7750834127204627E-2</v>
      </c>
      <c r="AF41" s="264">
        <v>-2.5859921395592948E-2</v>
      </c>
      <c r="AG41" s="263"/>
      <c r="AH41" s="263" t="s">
        <v>210</v>
      </c>
      <c r="AI41" s="264">
        <v>9.940200064407477E-2</v>
      </c>
      <c r="AJ41" s="264">
        <v>-3.2136817372885674E-3</v>
      </c>
      <c r="AK41" s="263"/>
    </row>
    <row r="42" spans="1:39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63" t="s">
        <v>211</v>
      </c>
      <c r="AA42" s="264">
        <v>9.0290162283593392E-2</v>
      </c>
      <c r="AC42" s="263"/>
      <c r="AD42" s="263" t="s">
        <v>211</v>
      </c>
      <c r="AE42" s="264">
        <v>6.8637918315036045E-2</v>
      </c>
      <c r="AG42" s="263"/>
      <c r="AH42" s="263" t="s">
        <v>211</v>
      </c>
      <c r="AI42" s="264">
        <v>9.2844062944951983E-2</v>
      </c>
      <c r="AK42" s="263"/>
    </row>
    <row r="43" spans="1:39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63" t="s">
        <v>212</v>
      </c>
      <c r="AA43" s="264">
        <v>8.2150303625241602E-2</v>
      </c>
      <c r="AC43" s="263"/>
      <c r="AD43" s="263" t="s">
        <v>212</v>
      </c>
      <c r="AE43" s="264">
        <v>5.6846746119525449E-2</v>
      </c>
      <c r="AG43" s="263"/>
      <c r="AH43" s="263" t="s">
        <v>212</v>
      </c>
      <c r="AI43" s="264">
        <v>8.5496124241785196E-2</v>
      </c>
      <c r="AK43" s="263"/>
    </row>
    <row r="44" spans="1:39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3" t="s">
        <v>213</v>
      </c>
      <c r="AA44" s="264">
        <v>7.0817381667195894E-2</v>
      </c>
      <c r="AC44" s="263"/>
      <c r="AD44" s="263" t="s">
        <v>213</v>
      </c>
      <c r="AE44" s="264">
        <v>4.1841214184188825E-2</v>
      </c>
      <c r="AG44" s="263"/>
      <c r="AH44" s="263" t="s">
        <v>213</v>
      </c>
      <c r="AI44" s="264">
        <v>7.0526888604864404E-2</v>
      </c>
      <c r="AK44" s="263"/>
    </row>
    <row r="45" spans="1:39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3" t="s">
        <v>214</v>
      </c>
      <c r="AA45" s="264">
        <v>6.1954659598844726E-2</v>
      </c>
      <c r="AC45" s="263"/>
      <c r="AD45" s="263" t="s">
        <v>214</v>
      </c>
      <c r="AE45" s="264">
        <v>3.0319697512395861E-2</v>
      </c>
      <c r="AG45" s="263"/>
      <c r="AH45" s="263" t="s">
        <v>214</v>
      </c>
      <c r="AI45" s="264">
        <v>6.2552353605993996E-2</v>
      </c>
      <c r="AK45" s="263"/>
    </row>
    <row r="46" spans="1:39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3" t="s">
        <v>215</v>
      </c>
      <c r="AA46" s="264">
        <v>5.6370216489294196E-2</v>
      </c>
      <c r="AC46" s="263"/>
      <c r="AD46" s="263" t="s">
        <v>215</v>
      </c>
      <c r="AE46" s="264">
        <v>2.2421777253976812E-2</v>
      </c>
      <c r="AG46" s="263"/>
      <c r="AH46" s="263" t="s">
        <v>215</v>
      </c>
      <c r="AI46" s="264">
        <v>5.6038250010495713E-2</v>
      </c>
      <c r="AK46" s="263"/>
    </row>
    <row r="47" spans="1:39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</row>
    <row r="48" spans="1:39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</row>
    <row r="49" spans="1:25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</row>
    <row r="50" spans="1:25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</row>
    <row r="51" spans="1:25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</row>
    <row r="52" spans="1:25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</row>
    <row r="53" spans="1:25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</row>
    <row r="54" spans="1:25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</row>
    <row r="55" spans="1:25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25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25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25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  <row r="59" spans="1:25" ht="15" customHeight="1">
      <c r="A59" s="261"/>
      <c r="B59" s="261"/>
      <c r="C59" s="261"/>
      <c r="D59" s="261"/>
      <c r="E59" s="261"/>
      <c r="F59" s="261"/>
      <c r="G59" s="261"/>
      <c r="H59" s="261"/>
      <c r="I59" s="261"/>
      <c r="J59" s="261"/>
      <c r="K59" s="261"/>
      <c r="L59" s="261"/>
      <c r="M59" s="261"/>
      <c r="N59" s="261"/>
      <c r="O59" s="261"/>
      <c r="P59" s="261"/>
      <c r="Q59" s="261"/>
      <c r="R59" s="261"/>
      <c r="S59" s="261"/>
      <c r="T59" s="261"/>
      <c r="U59" s="261"/>
      <c r="V59" s="261"/>
      <c r="W59" s="261"/>
      <c r="X59" s="261"/>
      <c r="Y59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14ED8-776E-4C83-B566-0FDE7593D9B8}">
  <sheetPr>
    <pageSetUpPr fitToPage="1"/>
  </sheetPr>
  <dimension ref="A1:AS65"/>
  <sheetViews>
    <sheetView showGridLines="0" zoomScale="70" zoomScaleNormal="70" zoomScalePageLayoutView="60" workbookViewId="0"/>
  </sheetViews>
  <sheetFormatPr baseColWidth="10" defaultColWidth="11.44140625" defaultRowHeight="15" customHeight="1"/>
  <cols>
    <col min="1" max="1" width="3.6640625" style="151" customWidth="1"/>
    <col min="2" max="8" width="11.5546875" style="151" customWidth="1"/>
    <col min="9" max="9" width="3.6640625" style="151" customWidth="1"/>
    <col min="10" max="16" width="11.5546875" style="151" customWidth="1"/>
    <col min="17" max="17" width="3.6640625" style="151" customWidth="1"/>
    <col min="18" max="24" width="11.5546875" style="151" customWidth="1"/>
    <col min="25" max="25" width="11.5546875" style="253" customWidth="1"/>
    <col min="26" max="27" width="12.88671875" style="253" customWidth="1"/>
    <col min="28" max="28" width="12.88671875" style="39" customWidth="1"/>
    <col min="29" max="29" width="12.88671875" style="254" customWidth="1"/>
    <col min="30" max="31" width="12.88671875" style="39" customWidth="1"/>
    <col min="32" max="32" width="12.88671875" style="254" customWidth="1"/>
    <col min="33" max="34" width="12.88671875" style="39" customWidth="1"/>
    <col min="35" max="35" width="12.88671875" style="254" customWidth="1"/>
    <col min="36" max="41" width="12.88671875" style="39" customWidth="1"/>
    <col min="42" max="45" width="12.88671875" style="253" customWidth="1"/>
    <col min="46" max="63" width="12.88671875" style="151" customWidth="1"/>
    <col min="64" max="16384" width="11.44140625" style="151"/>
  </cols>
  <sheetData>
    <row r="1" spans="1:42" ht="24.6">
      <c r="B1" s="251" t="s">
        <v>228</v>
      </c>
      <c r="C1" s="252"/>
      <c r="D1" s="252"/>
      <c r="E1" s="252"/>
      <c r="F1" s="252"/>
      <c r="G1" s="252"/>
      <c r="H1" s="252"/>
      <c r="J1" s="32"/>
      <c r="K1" s="32"/>
      <c r="L1" s="32"/>
      <c r="M1" s="32"/>
      <c r="N1" s="32"/>
      <c r="O1" s="32"/>
      <c r="P1" s="32"/>
      <c r="Q1" s="32"/>
      <c r="R1" s="32"/>
      <c r="S1" s="32"/>
      <c r="T1" s="252"/>
      <c r="U1" s="252"/>
      <c r="V1" s="252"/>
      <c r="W1" s="252"/>
      <c r="X1" s="252"/>
      <c r="Z1" s="253" t="s">
        <v>197</v>
      </c>
      <c r="AB1" s="39" t="s">
        <v>229</v>
      </c>
    </row>
    <row r="2" spans="1:42" ht="15" customHeight="1">
      <c r="A2" s="32"/>
      <c r="B2" s="252"/>
      <c r="C2" s="252"/>
      <c r="D2" s="252"/>
      <c r="E2" s="252"/>
      <c r="F2" s="252"/>
      <c r="G2" s="252"/>
      <c r="H2" s="252"/>
      <c r="J2" s="32"/>
      <c r="K2" s="32"/>
      <c r="L2" s="32"/>
      <c r="M2" s="32"/>
      <c r="N2" s="32"/>
      <c r="O2" s="32"/>
      <c r="P2" s="32"/>
      <c r="Q2" s="32"/>
      <c r="R2" s="32"/>
      <c r="S2" s="32"/>
      <c r="T2" s="252"/>
      <c r="U2" s="252"/>
      <c r="V2" s="252"/>
      <c r="W2" s="252"/>
      <c r="X2" s="252"/>
      <c r="Z2" s="253" t="s">
        <v>198</v>
      </c>
      <c r="AB2" s="39" t="s">
        <v>230</v>
      </c>
    </row>
    <row r="3" spans="1:42" ht="15" customHeight="1">
      <c r="A3" s="252"/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2"/>
      <c r="X3" s="252"/>
      <c r="Z3" s="253" t="s">
        <v>199</v>
      </c>
      <c r="AB3" s="39" t="s">
        <v>231</v>
      </c>
    </row>
    <row r="4" spans="1:42" ht="15" customHeight="1">
      <c r="A4" s="252"/>
      <c r="B4" s="252"/>
      <c r="C4" s="252"/>
      <c r="D4" s="252"/>
      <c r="E4" s="252"/>
      <c r="F4" s="252"/>
      <c r="G4" s="252"/>
      <c r="H4" s="252"/>
      <c r="I4" s="252"/>
      <c r="J4" s="252"/>
      <c r="K4" s="252"/>
      <c r="L4" s="252"/>
      <c r="M4" s="252"/>
      <c r="N4" s="252"/>
      <c r="O4" s="252"/>
      <c r="P4" s="252"/>
      <c r="Q4" s="252"/>
      <c r="R4" s="252"/>
      <c r="S4" s="252"/>
      <c r="T4" s="252"/>
      <c r="U4" s="252"/>
      <c r="V4" s="252"/>
      <c r="W4" s="252"/>
      <c r="X4" s="252"/>
      <c r="AB4" s="39" t="s">
        <v>232</v>
      </c>
    </row>
    <row r="5" spans="1:42" ht="15" customHeight="1">
      <c r="A5" s="252"/>
      <c r="B5" s="252"/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  <c r="Q5" s="252"/>
      <c r="R5" s="252"/>
      <c r="S5" s="252"/>
      <c r="T5" s="252"/>
      <c r="U5" s="252"/>
      <c r="V5" s="252"/>
      <c r="W5" s="252"/>
      <c r="X5" s="252"/>
      <c r="AB5" s="39" t="s">
        <v>233</v>
      </c>
    </row>
    <row r="6" spans="1:42" ht="15" customHeight="1">
      <c r="A6" s="252"/>
      <c r="B6" s="252"/>
      <c r="C6" s="252"/>
      <c r="D6" s="252"/>
      <c r="E6" s="252"/>
      <c r="F6" s="252"/>
      <c r="G6" s="252"/>
      <c r="H6" s="252"/>
      <c r="I6" s="252"/>
      <c r="J6" s="252"/>
      <c r="K6" s="252"/>
      <c r="L6" s="252"/>
      <c r="M6" s="252"/>
      <c r="N6" s="252"/>
      <c r="O6" s="252"/>
      <c r="P6" s="252"/>
      <c r="Q6" s="252"/>
      <c r="R6" s="252"/>
      <c r="S6" s="252"/>
      <c r="T6" s="252"/>
      <c r="U6" s="252"/>
      <c r="V6" s="252"/>
      <c r="W6" s="252"/>
      <c r="X6" s="256" t="s">
        <v>200</v>
      </c>
      <c r="Z6" s="257" t="s">
        <v>201</v>
      </c>
      <c r="AA6" s="257"/>
    </row>
    <row r="7" spans="1:42" ht="15" customHeight="1">
      <c r="A7" s="252"/>
      <c r="B7" s="252"/>
      <c r="C7" s="252"/>
      <c r="D7" s="252"/>
      <c r="E7" s="252"/>
      <c r="F7" s="252"/>
      <c r="G7" s="252"/>
      <c r="H7" s="252"/>
      <c r="I7" s="252"/>
      <c r="J7" s="252"/>
      <c r="K7" s="252"/>
      <c r="L7" s="252"/>
      <c r="M7" s="252"/>
      <c r="N7" s="252"/>
      <c r="O7" s="252"/>
      <c r="P7" s="252"/>
      <c r="Q7" s="252"/>
      <c r="R7" s="252"/>
      <c r="S7" s="252"/>
      <c r="T7" s="252"/>
      <c r="U7" s="252"/>
      <c r="V7" s="252"/>
      <c r="W7" s="252"/>
      <c r="X7" s="252"/>
      <c r="AA7" s="258">
        <v>2019</v>
      </c>
      <c r="AB7" s="272" t="s">
        <v>201</v>
      </c>
      <c r="AE7" s="272" t="s">
        <v>202</v>
      </c>
      <c r="AH7" s="272" t="s">
        <v>203</v>
      </c>
      <c r="AP7" s="258">
        <v>2022</v>
      </c>
    </row>
    <row r="8" spans="1:42" ht="15" customHeight="1" thickBot="1">
      <c r="A8" s="252"/>
      <c r="B8" s="252"/>
      <c r="C8" s="252"/>
      <c r="D8" s="252"/>
      <c r="E8" s="252"/>
      <c r="F8" s="252"/>
      <c r="G8" s="252"/>
      <c r="H8" s="252"/>
      <c r="I8" s="252"/>
      <c r="J8" s="252"/>
      <c r="K8" s="252"/>
      <c r="L8" s="252"/>
      <c r="M8" s="252"/>
      <c r="N8" s="252"/>
      <c r="O8" s="252"/>
      <c r="P8" s="252"/>
      <c r="Q8" s="252"/>
      <c r="R8" s="252"/>
      <c r="S8" s="252"/>
      <c r="T8" s="252"/>
      <c r="U8" s="252"/>
      <c r="V8" s="252"/>
      <c r="W8" s="252"/>
      <c r="X8" s="252"/>
      <c r="Z8" s="253" t="s">
        <v>204</v>
      </c>
      <c r="AA8" s="259">
        <v>46820440</v>
      </c>
      <c r="AP8" s="259">
        <v>8185760</v>
      </c>
    </row>
    <row r="9" spans="1:42" ht="15" customHeight="1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52"/>
      <c r="N9" s="252"/>
      <c r="O9" s="252"/>
      <c r="P9" s="252"/>
      <c r="Q9" s="252"/>
      <c r="R9" s="252"/>
      <c r="S9" s="252"/>
      <c r="T9" s="252"/>
      <c r="U9" s="252"/>
      <c r="V9" s="252"/>
      <c r="W9" s="252"/>
      <c r="X9" s="252"/>
      <c r="Z9" s="253" t="s">
        <v>205</v>
      </c>
      <c r="AA9" s="259">
        <v>44583561</v>
      </c>
      <c r="AB9" s="273">
        <v>44317</v>
      </c>
      <c r="AC9" s="254">
        <v>522.706906</v>
      </c>
      <c r="AE9" s="273">
        <v>44317</v>
      </c>
      <c r="AF9" s="254">
        <v>161.265244</v>
      </c>
      <c r="AH9" s="273">
        <v>44317</v>
      </c>
      <c r="AI9" s="254">
        <v>79.880838999999995</v>
      </c>
      <c r="AK9" s="274" t="s">
        <v>224</v>
      </c>
      <c r="AL9" s="275">
        <v>2022</v>
      </c>
      <c r="AP9" s="259">
        <v>7406116</v>
      </c>
    </row>
    <row r="10" spans="1:42" ht="15" customHeight="1" thickBot="1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52"/>
      <c r="N10" s="252"/>
      <c r="O10" s="252"/>
      <c r="P10" s="252"/>
      <c r="Q10" s="252"/>
      <c r="R10" s="252"/>
      <c r="S10" s="252"/>
      <c r="T10" s="252"/>
      <c r="U10" s="252"/>
      <c r="V10" s="252"/>
      <c r="W10" s="252"/>
      <c r="X10" s="252"/>
      <c r="Z10" s="253" t="s">
        <v>206</v>
      </c>
      <c r="AA10" s="259">
        <v>48353601</v>
      </c>
      <c r="AB10" s="273">
        <v>44348</v>
      </c>
      <c r="AC10" s="254">
        <v>527.37724200000002</v>
      </c>
      <c r="AE10" s="273">
        <v>44348</v>
      </c>
      <c r="AF10" s="254">
        <v>161.762745</v>
      </c>
      <c r="AH10" s="273">
        <v>44348</v>
      </c>
      <c r="AI10" s="254">
        <v>80.977176999999998</v>
      </c>
      <c r="AK10" s="276" t="s">
        <v>234</v>
      </c>
      <c r="AL10" s="277">
        <v>2021</v>
      </c>
      <c r="AP10" s="259">
        <v>6819146</v>
      </c>
    </row>
    <row r="11" spans="1:42" ht="15" customHeight="1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52"/>
      <c r="N11" s="252"/>
      <c r="O11" s="252"/>
      <c r="P11" s="252"/>
      <c r="Q11" s="252"/>
      <c r="R11" s="252"/>
      <c r="S11" s="252"/>
      <c r="T11" s="252"/>
      <c r="U11" s="252"/>
      <c r="V11" s="252"/>
      <c r="W11" s="252"/>
      <c r="X11" s="252"/>
      <c r="Z11" s="253" t="s">
        <v>207</v>
      </c>
      <c r="AA11" s="259">
        <v>46400443</v>
      </c>
      <c r="AB11" s="273">
        <v>44378</v>
      </c>
      <c r="AC11" s="254">
        <v>531.21098400000005</v>
      </c>
      <c r="AE11" s="273">
        <v>44378</v>
      </c>
      <c r="AF11" s="254">
        <v>162.63255899999999</v>
      </c>
      <c r="AH11" s="273">
        <v>44378</v>
      </c>
      <c r="AI11" s="254">
        <v>82.306852000000006</v>
      </c>
      <c r="AP11" s="259">
        <v>7881967</v>
      </c>
    </row>
    <row r="12" spans="1:42" ht="15" customHeight="1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52"/>
      <c r="N12" s="252"/>
      <c r="O12" s="252"/>
      <c r="P12" s="252"/>
      <c r="Q12" s="252"/>
      <c r="R12" s="252"/>
      <c r="S12" s="252"/>
      <c r="T12" s="252"/>
      <c r="U12" s="252"/>
      <c r="V12" s="252"/>
      <c r="W12" s="252"/>
      <c r="X12" s="252"/>
      <c r="Z12" s="253" t="s">
        <v>208</v>
      </c>
      <c r="AA12" s="259">
        <v>51071331</v>
      </c>
      <c r="AB12" s="273">
        <v>44409</v>
      </c>
      <c r="AC12" s="254">
        <v>537.04507799999999</v>
      </c>
      <c r="AE12" s="273">
        <v>44409</v>
      </c>
      <c r="AF12" s="254">
        <v>165.14293799999999</v>
      </c>
      <c r="AH12" s="273">
        <v>44409</v>
      </c>
      <c r="AI12" s="254">
        <v>84.045151000000004</v>
      </c>
      <c r="AP12" s="259">
        <v>8087600</v>
      </c>
    </row>
    <row r="13" spans="1:42" ht="15" customHeight="1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252"/>
      <c r="Q13" s="252"/>
      <c r="R13" s="252"/>
      <c r="S13" s="252"/>
      <c r="T13" s="252"/>
      <c r="U13" s="252"/>
      <c r="V13" s="252"/>
      <c r="W13" s="252"/>
      <c r="X13" s="252"/>
      <c r="Z13" s="253" t="s">
        <v>209</v>
      </c>
      <c r="AA13" s="259">
        <v>47139627</v>
      </c>
      <c r="AB13" s="273">
        <v>44440</v>
      </c>
      <c r="AC13" s="254">
        <v>538.74828400000001</v>
      </c>
      <c r="AE13" s="273">
        <v>44440</v>
      </c>
      <c r="AF13" s="254">
        <v>166.10875799999999</v>
      </c>
      <c r="AH13" s="273">
        <v>44440</v>
      </c>
      <c r="AI13" s="254">
        <v>84.124979999999994</v>
      </c>
      <c r="AP13" s="259">
        <v>7884812</v>
      </c>
    </row>
    <row r="14" spans="1:42" ht="15" customHeight="1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52"/>
      <c r="N14" s="252"/>
      <c r="O14" s="252"/>
      <c r="P14" s="252"/>
      <c r="Q14" s="252"/>
      <c r="R14" s="252"/>
      <c r="S14" s="252"/>
      <c r="T14" s="252"/>
      <c r="U14" s="252"/>
      <c r="V14" s="252"/>
      <c r="W14" s="252"/>
      <c r="X14" s="252"/>
      <c r="Z14" s="253" t="s">
        <v>210</v>
      </c>
      <c r="AA14" s="259">
        <v>48818378</v>
      </c>
      <c r="AB14" s="273">
        <v>44470</v>
      </c>
      <c r="AC14" s="254">
        <v>539.75075300000003</v>
      </c>
      <c r="AE14" s="273">
        <v>44470</v>
      </c>
      <c r="AF14" s="254">
        <v>167.314605</v>
      </c>
      <c r="AH14" s="273">
        <v>44470</v>
      </c>
      <c r="AI14" s="254">
        <v>84.137287999999998</v>
      </c>
      <c r="AP14" s="259">
        <v>7117785</v>
      </c>
    </row>
    <row r="15" spans="1:42" ht="15" customHeight="1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52"/>
      <c r="N15" s="252"/>
      <c r="O15" s="252"/>
      <c r="P15" s="252"/>
      <c r="Q15" s="252"/>
      <c r="R15" s="252"/>
      <c r="S15" s="252"/>
      <c r="T15" s="252"/>
      <c r="U15" s="252"/>
      <c r="V15" s="252"/>
      <c r="W15" s="252"/>
      <c r="X15" s="252"/>
      <c r="Z15" s="253" t="s">
        <v>211</v>
      </c>
      <c r="AA15" s="259">
        <v>48198107</v>
      </c>
      <c r="AB15" s="273">
        <v>44501</v>
      </c>
      <c r="AC15" s="254">
        <v>541.77923399999997</v>
      </c>
      <c r="AE15" s="273">
        <v>44501</v>
      </c>
      <c r="AF15" s="254">
        <v>169.77769900000001</v>
      </c>
      <c r="AH15" s="273">
        <v>44501</v>
      </c>
      <c r="AI15" s="254">
        <v>83.789527000000007</v>
      </c>
      <c r="AP15" s="259"/>
    </row>
    <row r="16" spans="1:42" ht="15" customHeight="1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Z16" s="253" t="s">
        <v>212</v>
      </c>
      <c r="AA16" s="259">
        <v>46635887</v>
      </c>
      <c r="AB16" s="273">
        <v>44531</v>
      </c>
      <c r="AC16" s="254">
        <v>544.40165500000001</v>
      </c>
      <c r="AE16" s="273">
        <v>44531</v>
      </c>
      <c r="AF16" s="254">
        <v>170.85990699999999</v>
      </c>
      <c r="AH16" s="273">
        <v>44531</v>
      </c>
      <c r="AI16" s="254">
        <v>84.980694999999997</v>
      </c>
      <c r="AP16" s="259"/>
    </row>
    <row r="17" spans="1:42" ht="15" customHeight="1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Z17" s="253" t="s">
        <v>213</v>
      </c>
      <c r="AA17" s="259">
        <v>48624088</v>
      </c>
      <c r="AB17" s="273">
        <v>44562</v>
      </c>
      <c r="AC17" s="254">
        <v>548.66491099999996</v>
      </c>
      <c r="AE17" s="273">
        <v>44562</v>
      </c>
      <c r="AF17" s="254">
        <v>172.822993</v>
      </c>
      <c r="AH17" s="273">
        <v>44562</v>
      </c>
      <c r="AI17" s="254">
        <v>86.689920000000001</v>
      </c>
      <c r="AP17" s="259"/>
    </row>
    <row r="18" spans="1:42" ht="15" customHeight="1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Z18" s="253" t="s">
        <v>214</v>
      </c>
      <c r="AA18" s="259">
        <v>43594127</v>
      </c>
      <c r="AB18" s="273">
        <v>44593</v>
      </c>
      <c r="AC18" s="254">
        <v>552.14293599999996</v>
      </c>
      <c r="AE18" s="273">
        <v>44593</v>
      </c>
      <c r="AF18" s="254">
        <v>174.63856899999999</v>
      </c>
      <c r="AH18" s="273">
        <v>44593</v>
      </c>
      <c r="AI18" s="254">
        <v>88.001256999999995</v>
      </c>
      <c r="AP18" s="259"/>
    </row>
    <row r="19" spans="1:42" ht="15" customHeight="1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52"/>
      <c r="N19" s="252"/>
      <c r="O19" s="252"/>
      <c r="P19" s="252"/>
      <c r="Q19" s="252"/>
      <c r="R19" s="252"/>
      <c r="S19" s="252"/>
      <c r="T19" s="252"/>
      <c r="U19" s="252"/>
      <c r="V19" s="252"/>
      <c r="W19" s="252"/>
      <c r="X19" s="252"/>
      <c r="Z19" s="253" t="s">
        <v>215</v>
      </c>
      <c r="AA19" s="259">
        <v>43965686</v>
      </c>
      <c r="AB19" s="273">
        <v>44621</v>
      </c>
      <c r="AC19" s="254">
        <v>551.66938400000004</v>
      </c>
      <c r="AE19" s="273">
        <v>44621</v>
      </c>
      <c r="AF19" s="254">
        <v>175.33267499999999</v>
      </c>
      <c r="AH19" s="273">
        <v>44621</v>
      </c>
      <c r="AI19" s="254">
        <v>87.711380000000005</v>
      </c>
      <c r="AP19" s="259"/>
    </row>
    <row r="20" spans="1:42" ht="15" customHeight="1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52"/>
      <c r="N20" s="252"/>
      <c r="O20" s="252"/>
      <c r="P20" s="252"/>
      <c r="Q20" s="252"/>
      <c r="R20" s="252"/>
      <c r="S20" s="252"/>
      <c r="T20" s="252"/>
      <c r="U20" s="252"/>
      <c r="V20" s="252"/>
      <c r="W20" s="252"/>
      <c r="X20" s="252"/>
      <c r="AB20" s="273">
        <v>44652</v>
      </c>
      <c r="AC20" s="254">
        <v>554.72084099999995</v>
      </c>
      <c r="AE20" s="273">
        <v>44652</v>
      </c>
      <c r="AF20" s="254">
        <v>177.67643899999999</v>
      </c>
      <c r="AH20" s="273">
        <v>44652</v>
      </c>
      <c r="AI20" s="254">
        <v>88.352429000000001</v>
      </c>
      <c r="AP20" s="259"/>
    </row>
    <row r="21" spans="1:42" ht="15" customHeight="1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52"/>
      <c r="N21" s="252"/>
      <c r="O21" s="252"/>
      <c r="P21" s="252"/>
      <c r="Q21" s="252"/>
      <c r="R21" s="252"/>
      <c r="S21" s="252"/>
      <c r="T21" s="252"/>
      <c r="U21" s="252"/>
      <c r="V21" s="252"/>
      <c r="W21" s="252"/>
      <c r="X21" s="252"/>
      <c r="AB21" s="273">
        <v>44682</v>
      </c>
      <c r="AC21" s="254">
        <v>560.560295</v>
      </c>
      <c r="AE21" s="273">
        <v>44682</v>
      </c>
      <c r="AF21" s="254">
        <v>179.30379099999999</v>
      </c>
      <c r="AH21" s="273">
        <v>44682</v>
      </c>
      <c r="AI21" s="254">
        <v>89.661679000000007</v>
      </c>
    </row>
    <row r="22" spans="1:42" ht="15" customHeight="1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2"/>
      <c r="O22" s="252"/>
      <c r="P22" s="252"/>
      <c r="Q22" s="252"/>
      <c r="R22" s="252"/>
      <c r="S22" s="252"/>
      <c r="T22" s="252"/>
      <c r="U22" s="252"/>
      <c r="V22" s="252"/>
      <c r="W22" s="252"/>
      <c r="X22" s="252"/>
      <c r="AB22" s="273">
        <v>44714</v>
      </c>
      <c r="AC22" s="254">
        <v>563.88575800000001</v>
      </c>
      <c r="AE22" s="273">
        <v>44714</v>
      </c>
      <c r="AF22" s="254">
        <v>180.98386099999999</v>
      </c>
      <c r="AH22" s="273">
        <v>44714</v>
      </c>
      <c r="AI22" s="254">
        <v>90.556487000000004</v>
      </c>
    </row>
    <row r="23" spans="1:42" ht="15" customHeight="1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AB23" s="273">
        <v>44746</v>
      </c>
      <c r="AC23" s="254">
        <v>565.98780199999999</v>
      </c>
      <c r="AE23" s="273">
        <v>44746</v>
      </c>
      <c r="AF23" s="254">
        <v>182.73262700000001</v>
      </c>
      <c r="AH23" s="273">
        <v>44746</v>
      </c>
      <c r="AI23" s="254">
        <v>90.760827000000006</v>
      </c>
    </row>
    <row r="24" spans="1:42" ht="15" customHeight="1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AB24" s="273">
        <v>44778</v>
      </c>
      <c r="AC24" s="254">
        <v>564.38430900000003</v>
      </c>
      <c r="AE24" s="273">
        <v>44778</v>
      </c>
      <c r="AF24" s="254">
        <v>181.57939099999999</v>
      </c>
      <c r="AH24" s="273">
        <v>44778</v>
      </c>
      <c r="AI24" s="254">
        <v>90.884389999999996</v>
      </c>
    </row>
    <row r="25" spans="1:42" ht="15" customHeight="1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AB25" s="278"/>
      <c r="AE25" s="278"/>
      <c r="AH25" s="278"/>
    </row>
    <row r="26" spans="1:42" ht="15" customHeight="1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52"/>
      <c r="N26" s="252"/>
      <c r="O26" s="252"/>
      <c r="P26" s="252"/>
      <c r="Q26" s="252"/>
      <c r="R26" s="252"/>
      <c r="S26" s="252"/>
      <c r="T26" s="252"/>
      <c r="U26" s="252"/>
      <c r="V26" s="252"/>
      <c r="W26" s="252"/>
      <c r="X26" s="252"/>
      <c r="AB26" s="278"/>
      <c r="AE26" s="278"/>
      <c r="AH26" s="278"/>
    </row>
    <row r="27" spans="1:42" ht="15" customHeight="1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52"/>
      <c r="N27" s="252"/>
      <c r="O27" s="252"/>
      <c r="P27" s="252"/>
      <c r="Q27" s="252"/>
      <c r="R27" s="252"/>
      <c r="S27" s="252"/>
      <c r="T27" s="252"/>
      <c r="U27" s="252"/>
      <c r="V27" s="252"/>
      <c r="W27" s="252"/>
      <c r="X27" s="252"/>
      <c r="AB27" s="278"/>
      <c r="AE27" s="278"/>
      <c r="AH27" s="278"/>
    </row>
    <row r="28" spans="1:42" ht="15" customHeight="1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52"/>
      <c r="N28" s="252"/>
      <c r="O28" s="252"/>
      <c r="P28" s="252"/>
      <c r="Q28" s="252"/>
      <c r="R28" s="252"/>
      <c r="S28" s="252"/>
      <c r="T28" s="252"/>
      <c r="U28" s="252"/>
      <c r="V28" s="252"/>
      <c r="W28" s="252"/>
      <c r="X28" s="252"/>
      <c r="AB28" s="278"/>
      <c r="AE28" s="278"/>
      <c r="AH28" s="278"/>
    </row>
    <row r="29" spans="1:42" ht="15" customHeight="1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52"/>
      <c r="N29" s="252"/>
      <c r="O29" s="252"/>
      <c r="P29" s="252"/>
      <c r="Q29" s="252"/>
      <c r="R29" s="252"/>
      <c r="S29" s="252"/>
      <c r="T29" s="252"/>
      <c r="U29" s="252"/>
      <c r="V29" s="252"/>
      <c r="W29" s="252"/>
      <c r="X29" s="252"/>
      <c r="AB29" s="278"/>
      <c r="AE29" s="278"/>
      <c r="AH29" s="278"/>
    </row>
    <row r="30" spans="1:42" ht="15" customHeight="1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52"/>
      <c r="N30" s="252"/>
      <c r="O30" s="252"/>
      <c r="P30" s="252"/>
      <c r="Q30" s="252"/>
      <c r="R30" s="252"/>
      <c r="S30" s="252"/>
      <c r="T30" s="252"/>
      <c r="U30" s="252"/>
      <c r="V30" s="252"/>
      <c r="W30" s="252"/>
      <c r="X30" s="252"/>
      <c r="AB30" s="278"/>
      <c r="AE30" s="278"/>
      <c r="AH30" s="278"/>
    </row>
    <row r="31" spans="1:42" ht="15" customHeight="1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52"/>
      <c r="N31" s="252"/>
      <c r="O31" s="252"/>
      <c r="P31" s="252"/>
      <c r="Q31" s="252"/>
      <c r="R31" s="252"/>
      <c r="S31" s="252"/>
      <c r="T31" s="252"/>
      <c r="U31" s="252"/>
      <c r="V31" s="252"/>
      <c r="W31" s="252"/>
      <c r="X31" s="252"/>
      <c r="AB31" s="278"/>
      <c r="AE31" s="278"/>
      <c r="AH31" s="278"/>
    </row>
    <row r="32" spans="1:42" ht="15" customHeight="1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52"/>
      <c r="N32" s="252"/>
      <c r="O32" s="252"/>
      <c r="P32" s="252"/>
      <c r="Q32" s="252"/>
      <c r="R32" s="252"/>
      <c r="S32" s="252"/>
      <c r="T32" s="252"/>
      <c r="U32" s="252"/>
      <c r="V32" s="252"/>
      <c r="W32" s="252"/>
      <c r="X32" s="252"/>
      <c r="AB32" s="278"/>
      <c r="AE32" s="278"/>
      <c r="AH32" s="278"/>
    </row>
    <row r="33" spans="1:42" ht="15" customHeight="1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  <c r="V33" s="252"/>
      <c r="W33" s="252"/>
      <c r="X33" s="252"/>
      <c r="Z33" s="257" t="s">
        <v>216</v>
      </c>
      <c r="AA33" s="257"/>
    </row>
    <row r="34" spans="1:42" ht="15" customHeight="1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52"/>
      <c r="N34" s="252"/>
      <c r="O34" s="252"/>
      <c r="P34" s="252"/>
      <c r="Q34" s="252"/>
      <c r="R34" s="252"/>
      <c r="S34" s="252"/>
      <c r="T34" s="252"/>
      <c r="U34" s="252"/>
      <c r="V34" s="252"/>
      <c r="W34" s="252"/>
      <c r="X34" s="252"/>
      <c r="AA34" s="258">
        <v>2019</v>
      </c>
      <c r="AB34" s="272" t="s">
        <v>216</v>
      </c>
      <c r="AE34" s="272" t="s">
        <v>217</v>
      </c>
      <c r="AH34" s="272" t="s">
        <v>235</v>
      </c>
      <c r="AP34" s="258">
        <v>2022</v>
      </c>
    </row>
    <row r="35" spans="1:42" ht="15" customHeight="1" thickBot="1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52"/>
      <c r="N35" s="252"/>
      <c r="O35" s="252"/>
      <c r="P35" s="252"/>
      <c r="Q35" s="252"/>
      <c r="R35" s="252"/>
      <c r="S35" s="252"/>
      <c r="T35" s="252"/>
      <c r="U35" s="252"/>
      <c r="V35" s="252"/>
      <c r="W35" s="252"/>
      <c r="X35" s="252"/>
      <c r="Z35" s="253" t="s">
        <v>204</v>
      </c>
      <c r="AA35" s="259">
        <v>21616722</v>
      </c>
      <c r="AP35" s="259">
        <v>1460985</v>
      </c>
    </row>
    <row r="36" spans="1:42" ht="15" customHeight="1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52"/>
      <c r="N36" s="252"/>
      <c r="O36" s="252"/>
      <c r="P36" s="252"/>
      <c r="Q36" s="252"/>
      <c r="R36" s="252"/>
      <c r="S36" s="252"/>
      <c r="T36" s="252"/>
      <c r="U36" s="252"/>
      <c r="V36" s="252"/>
      <c r="W36" s="252"/>
      <c r="X36" s="252"/>
      <c r="Z36" s="253" t="s">
        <v>205</v>
      </c>
      <c r="AA36" s="259">
        <v>21387737</v>
      </c>
      <c r="AB36" s="273">
        <v>44317</v>
      </c>
      <c r="AC36" s="254">
        <v>271.17265500000002</v>
      </c>
      <c r="AE36" s="273">
        <v>44317</v>
      </c>
      <c r="AF36" s="254">
        <v>199.80040500000001</v>
      </c>
      <c r="AH36" s="273">
        <v>44317</v>
      </c>
      <c r="AI36" s="254">
        <v>17.345535000000002</v>
      </c>
      <c r="AK36" s="274" t="s">
        <v>226</v>
      </c>
      <c r="AL36" s="275">
        <v>2022</v>
      </c>
      <c r="AP36" s="259">
        <v>1349473</v>
      </c>
    </row>
    <row r="37" spans="1:42" ht="15" customHeight="1" thickBot="1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52"/>
      <c r="N37" s="252"/>
      <c r="O37" s="252"/>
      <c r="P37" s="252"/>
      <c r="Q37" s="252"/>
      <c r="R37" s="252"/>
      <c r="S37" s="252"/>
      <c r="T37" s="252"/>
      <c r="U37" s="252"/>
      <c r="V37" s="252"/>
      <c r="W37" s="252"/>
      <c r="X37" s="252"/>
      <c r="Z37" s="253" t="s">
        <v>206</v>
      </c>
      <c r="AA37" s="259">
        <v>23910619</v>
      </c>
      <c r="AB37" s="273">
        <v>44348</v>
      </c>
      <c r="AC37" s="254">
        <v>274.06256999999999</v>
      </c>
      <c r="AE37" s="273">
        <v>44348</v>
      </c>
      <c r="AF37" s="254">
        <v>201.31011799999999</v>
      </c>
      <c r="AH37" s="273">
        <v>44348</v>
      </c>
      <c r="AI37" s="254">
        <v>17.552098999999998</v>
      </c>
      <c r="AK37" s="276" t="s">
        <v>236</v>
      </c>
      <c r="AL37" s="277">
        <v>2021</v>
      </c>
      <c r="AP37" s="259">
        <v>1386654</v>
      </c>
    </row>
    <row r="38" spans="1:42" ht="15" customHeight="1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52"/>
      <c r="N38" s="252"/>
      <c r="O38" s="252"/>
      <c r="P38" s="252"/>
      <c r="Q38" s="252"/>
      <c r="R38" s="252"/>
      <c r="S38" s="252"/>
      <c r="T38" s="252"/>
      <c r="U38" s="252"/>
      <c r="V38" s="252"/>
      <c r="W38" s="252"/>
      <c r="X38" s="252"/>
      <c r="Z38" s="253" t="s">
        <v>207</v>
      </c>
      <c r="AA38" s="259">
        <v>23932607</v>
      </c>
      <c r="AB38" s="273">
        <v>44378</v>
      </c>
      <c r="AC38" s="254">
        <v>275.44546300000002</v>
      </c>
      <c r="AE38" s="273">
        <v>44378</v>
      </c>
      <c r="AF38" s="254">
        <v>201.99906300000001</v>
      </c>
      <c r="AH38" s="273">
        <v>44378</v>
      </c>
      <c r="AI38" s="254">
        <v>17.700386000000002</v>
      </c>
      <c r="AP38" s="259">
        <v>1474935</v>
      </c>
    </row>
    <row r="39" spans="1:42" ht="15" customHeight="1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52"/>
      <c r="N39" s="252"/>
      <c r="O39" s="252"/>
      <c r="P39" s="252"/>
      <c r="Q39" s="252"/>
      <c r="R39" s="252"/>
      <c r="S39" s="252"/>
      <c r="T39" s="252"/>
      <c r="U39" s="252"/>
      <c r="V39" s="252"/>
      <c r="W39" s="252"/>
      <c r="X39" s="252"/>
      <c r="Z39" s="253" t="s">
        <v>208</v>
      </c>
      <c r="AA39" s="259">
        <v>25421795</v>
      </c>
      <c r="AB39" s="273">
        <v>44409</v>
      </c>
      <c r="AC39" s="254">
        <v>276.747367</v>
      </c>
      <c r="AE39" s="273">
        <v>44409</v>
      </c>
      <c r="AF39" s="254">
        <v>202.157746</v>
      </c>
      <c r="AH39" s="273">
        <v>44409</v>
      </c>
      <c r="AI39" s="254">
        <v>17.774260999999999</v>
      </c>
      <c r="AP39" s="259">
        <v>1604300</v>
      </c>
    </row>
    <row r="40" spans="1:42" ht="15" customHeight="1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Z40" s="253" t="s">
        <v>209</v>
      </c>
      <c r="AA40" s="259">
        <v>23125768</v>
      </c>
      <c r="AB40" s="273">
        <v>44440</v>
      </c>
      <c r="AC40" s="254">
        <v>277.17386299999998</v>
      </c>
      <c r="AE40" s="273">
        <v>44440</v>
      </c>
      <c r="AF40" s="254">
        <v>201.62899400000001</v>
      </c>
      <c r="AH40" s="273">
        <v>44440</v>
      </c>
      <c r="AI40" s="254">
        <v>17.816631999999998</v>
      </c>
      <c r="AP40" s="259">
        <v>1474713</v>
      </c>
    </row>
    <row r="41" spans="1:42" ht="15" customHeight="1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Z41" s="253" t="s">
        <v>210</v>
      </c>
      <c r="AA41" s="259">
        <v>24306034</v>
      </c>
      <c r="AB41" s="273">
        <v>44470</v>
      </c>
      <c r="AC41" s="254">
        <v>276.67334599999998</v>
      </c>
      <c r="AE41" s="273">
        <v>44470</v>
      </c>
      <c r="AF41" s="254">
        <v>200.251473</v>
      </c>
      <c r="AH41" s="273">
        <v>44470</v>
      </c>
      <c r="AI41" s="254">
        <v>17.741454999999998</v>
      </c>
      <c r="AP41" s="259">
        <v>1518965</v>
      </c>
    </row>
    <row r="42" spans="1:42" ht="15" customHeight="1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52"/>
      <c r="N42" s="252"/>
      <c r="O42" s="252"/>
      <c r="P42" s="252"/>
      <c r="Q42" s="252"/>
      <c r="R42" s="252"/>
      <c r="S42" s="252"/>
      <c r="T42" s="252"/>
      <c r="U42" s="252"/>
      <c r="V42" s="252"/>
      <c r="W42" s="252"/>
      <c r="X42" s="252"/>
      <c r="Z42" s="253" t="s">
        <v>211</v>
      </c>
      <c r="AA42" s="259">
        <v>21902550</v>
      </c>
      <c r="AB42" s="273">
        <v>44501</v>
      </c>
      <c r="AC42" s="254">
        <v>276.22528</v>
      </c>
      <c r="AE42" s="273">
        <v>44501</v>
      </c>
      <c r="AF42" s="254">
        <v>198.95327700000001</v>
      </c>
      <c r="AH42" s="273">
        <v>44501</v>
      </c>
      <c r="AI42" s="254">
        <v>17.724955000000001</v>
      </c>
      <c r="AP42" s="259"/>
    </row>
    <row r="43" spans="1:42" ht="15" customHeight="1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52"/>
      <c r="N43" s="252"/>
      <c r="O43" s="252"/>
      <c r="P43" s="252"/>
      <c r="Q43" s="252"/>
      <c r="R43" s="252"/>
      <c r="S43" s="252"/>
      <c r="T43" s="252"/>
      <c r="U43" s="252"/>
      <c r="V43" s="252"/>
      <c r="W43" s="252"/>
      <c r="X43" s="252"/>
      <c r="Z43" s="253" t="s">
        <v>212</v>
      </c>
      <c r="AA43" s="259">
        <v>21969911</v>
      </c>
      <c r="AB43" s="273">
        <v>44531</v>
      </c>
      <c r="AC43" s="254">
        <v>276.19818800000002</v>
      </c>
      <c r="AE43" s="273">
        <v>44531</v>
      </c>
      <c r="AF43" s="254">
        <v>197.95181099999999</v>
      </c>
      <c r="AH43" s="273">
        <v>44531</v>
      </c>
      <c r="AI43" s="254">
        <v>17.709254999999999</v>
      </c>
      <c r="AP43" s="259"/>
    </row>
    <row r="44" spans="1:42" ht="15" customHeight="1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2"/>
      <c r="Q44" s="252"/>
      <c r="R44" s="252"/>
      <c r="S44" s="252"/>
      <c r="T44" s="252"/>
      <c r="U44" s="252"/>
      <c r="V44" s="252"/>
      <c r="W44" s="252"/>
      <c r="X44" s="252"/>
      <c r="Z44" s="253" t="s">
        <v>213</v>
      </c>
      <c r="AA44" s="259">
        <v>23848860</v>
      </c>
      <c r="AB44" s="273">
        <v>44562</v>
      </c>
      <c r="AC44" s="254">
        <v>276.49715800000001</v>
      </c>
      <c r="AE44" s="273">
        <v>44562</v>
      </c>
      <c r="AF44" s="254">
        <v>197.236662</v>
      </c>
      <c r="AH44" s="273">
        <v>44562</v>
      </c>
      <c r="AI44" s="254">
        <v>17.683085999999999</v>
      </c>
      <c r="AP44" s="259"/>
    </row>
    <row r="45" spans="1:42" ht="15" customHeight="1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52"/>
      <c r="N45" s="252"/>
      <c r="O45" s="252"/>
      <c r="P45" s="252"/>
      <c r="Q45" s="252"/>
      <c r="R45" s="252"/>
      <c r="S45" s="252"/>
      <c r="T45" s="252"/>
      <c r="U45" s="252"/>
      <c r="V45" s="252"/>
      <c r="W45" s="252"/>
      <c r="X45" s="252"/>
      <c r="Z45" s="253" t="s">
        <v>214</v>
      </c>
      <c r="AA45" s="259">
        <v>21694089</v>
      </c>
      <c r="AB45" s="273">
        <v>44593</v>
      </c>
      <c r="AC45" s="254">
        <v>276.41863699999999</v>
      </c>
      <c r="AE45" s="273">
        <v>44593</v>
      </c>
      <c r="AF45" s="254">
        <v>196.424744</v>
      </c>
      <c r="AH45" s="273">
        <v>44593</v>
      </c>
      <c r="AI45" s="254">
        <v>17.665714000000001</v>
      </c>
      <c r="AP45" s="259"/>
    </row>
    <row r="46" spans="1:42" ht="15" customHeight="1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52"/>
      <c r="N46" s="252"/>
      <c r="O46" s="252"/>
      <c r="P46" s="252"/>
      <c r="Q46" s="252"/>
      <c r="R46" s="252"/>
      <c r="S46" s="252"/>
      <c r="T46" s="252"/>
      <c r="U46" s="252"/>
      <c r="V46" s="252"/>
      <c r="W46" s="252"/>
      <c r="X46" s="252"/>
      <c r="Z46" s="253" t="s">
        <v>215</v>
      </c>
      <c r="AA46" s="259">
        <v>20944890</v>
      </c>
      <c r="AB46" s="273">
        <v>44621</v>
      </c>
      <c r="AC46" s="254">
        <v>275.33436399999999</v>
      </c>
      <c r="AE46" s="273">
        <v>44621</v>
      </c>
      <c r="AF46" s="254">
        <v>195.23077799999999</v>
      </c>
      <c r="AH46" s="273">
        <v>44621</v>
      </c>
      <c r="AI46" s="254">
        <v>17.569132</v>
      </c>
      <c r="AP46" s="259"/>
    </row>
    <row r="47" spans="1:42" ht="15" customHeight="1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52"/>
      <c r="N47" s="252"/>
      <c r="O47" s="252"/>
      <c r="P47" s="252"/>
      <c r="Q47" s="252"/>
      <c r="R47" s="252"/>
      <c r="S47" s="252"/>
      <c r="T47" s="252"/>
      <c r="U47" s="252"/>
      <c r="V47" s="252"/>
      <c r="W47" s="252"/>
      <c r="X47" s="252"/>
      <c r="AB47" s="273">
        <v>44652</v>
      </c>
      <c r="AC47" s="254">
        <v>275.10316799999998</v>
      </c>
      <c r="AE47" s="273">
        <v>44652</v>
      </c>
      <c r="AF47" s="254">
        <v>194.50659300000001</v>
      </c>
      <c r="AH47" s="273">
        <v>44652</v>
      </c>
      <c r="AI47" s="254">
        <v>17.545867999999999</v>
      </c>
      <c r="AP47" s="259"/>
    </row>
    <row r="48" spans="1:42" ht="15" customHeight="1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52"/>
      <c r="N48" s="252"/>
      <c r="O48" s="252"/>
      <c r="P48" s="252"/>
      <c r="Q48" s="252"/>
      <c r="R48" s="252"/>
      <c r="S48" s="252"/>
      <c r="T48" s="252"/>
      <c r="U48" s="252"/>
      <c r="V48" s="252"/>
      <c r="W48" s="252"/>
      <c r="X48" s="252"/>
      <c r="AB48" s="273">
        <v>44682</v>
      </c>
      <c r="AC48" s="254">
        <v>277.74408499999998</v>
      </c>
      <c r="AE48" s="273">
        <v>44682</v>
      </c>
      <c r="AF48" s="254">
        <v>195.98914300000001</v>
      </c>
      <c r="AH48" s="273">
        <v>44682</v>
      </c>
      <c r="AI48" s="254">
        <v>17.715394</v>
      </c>
    </row>
    <row r="49" spans="1:35" ht="15" customHeight="1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52"/>
      <c r="N49" s="252"/>
      <c r="O49" s="252"/>
      <c r="P49" s="252"/>
      <c r="Q49" s="252"/>
      <c r="R49" s="252"/>
      <c r="S49" s="252"/>
      <c r="T49" s="252"/>
      <c r="U49" s="252"/>
      <c r="V49" s="252"/>
      <c r="W49" s="252"/>
      <c r="X49" s="252"/>
      <c r="AB49" s="273">
        <v>44714</v>
      </c>
      <c r="AC49" s="254">
        <v>278.24818900000002</v>
      </c>
      <c r="AE49" s="273">
        <v>44714</v>
      </c>
      <c r="AF49" s="254">
        <v>195.573759</v>
      </c>
      <c r="AH49" s="273">
        <v>44714</v>
      </c>
      <c r="AI49" s="254">
        <v>17.711227999999998</v>
      </c>
    </row>
    <row r="50" spans="1:35" ht="15" customHeight="1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52"/>
      <c r="N50" s="252"/>
      <c r="O50" s="252"/>
      <c r="P50" s="252"/>
      <c r="Q50" s="252"/>
      <c r="R50" s="252"/>
      <c r="S50" s="252"/>
      <c r="T50" s="252"/>
      <c r="U50" s="252"/>
      <c r="V50" s="252"/>
      <c r="W50" s="252"/>
      <c r="X50" s="252"/>
      <c r="AB50" s="273">
        <v>44746</v>
      </c>
      <c r="AC50" s="254">
        <v>278.14271100000002</v>
      </c>
      <c r="AE50" s="273">
        <v>44746</v>
      </c>
      <c r="AF50" s="254">
        <v>194.94725399999999</v>
      </c>
      <c r="AH50" s="273">
        <v>44746</v>
      </c>
      <c r="AI50" s="254">
        <v>17.676144000000001</v>
      </c>
    </row>
    <row r="51" spans="1:35" ht="15" customHeight="1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52"/>
      <c r="N51" s="252"/>
      <c r="O51" s="252"/>
      <c r="P51" s="252"/>
      <c r="Q51" s="252"/>
      <c r="R51" s="252"/>
      <c r="S51" s="252"/>
      <c r="T51" s="252"/>
      <c r="U51" s="252"/>
      <c r="V51" s="252"/>
      <c r="W51" s="252"/>
      <c r="X51" s="252"/>
      <c r="AB51" s="273">
        <v>44778</v>
      </c>
      <c r="AC51" s="254">
        <v>277.53878700000001</v>
      </c>
      <c r="AE51" s="273">
        <v>44778</v>
      </c>
      <c r="AF51" s="254">
        <v>194.333505</v>
      </c>
      <c r="AH51" s="273">
        <v>44778</v>
      </c>
      <c r="AI51" s="254">
        <v>17.681687</v>
      </c>
    </row>
    <row r="52" spans="1:35" ht="15" customHeight="1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52"/>
      <c r="N52" s="252"/>
      <c r="O52" s="252"/>
      <c r="P52" s="252"/>
      <c r="Q52" s="252"/>
      <c r="R52" s="252"/>
      <c r="S52" s="252"/>
      <c r="T52" s="252"/>
      <c r="U52" s="252"/>
      <c r="V52" s="252"/>
      <c r="W52" s="252"/>
      <c r="X52" s="252"/>
      <c r="AB52" s="278"/>
      <c r="AE52" s="278"/>
      <c r="AH52" s="278"/>
    </row>
    <row r="53" spans="1:35" ht="15" customHeight="1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52"/>
      <c r="N53" s="252"/>
      <c r="O53" s="252"/>
      <c r="P53" s="252"/>
      <c r="Q53" s="252"/>
      <c r="R53" s="252"/>
      <c r="S53" s="252"/>
      <c r="T53" s="252"/>
      <c r="U53" s="252"/>
      <c r="V53" s="252"/>
      <c r="W53" s="252"/>
      <c r="X53" s="252"/>
      <c r="AB53" s="278"/>
      <c r="AE53" s="278"/>
      <c r="AH53" s="278"/>
    </row>
    <row r="54" spans="1:35" ht="15" customHeight="1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52"/>
      <c r="N54" s="252"/>
      <c r="O54" s="252"/>
      <c r="P54" s="252"/>
      <c r="Q54" s="252"/>
      <c r="R54" s="252"/>
      <c r="S54" s="252"/>
      <c r="T54" s="252"/>
      <c r="U54" s="252"/>
      <c r="V54" s="252"/>
      <c r="W54" s="252"/>
      <c r="X54" s="252"/>
      <c r="Z54" s="259"/>
      <c r="AA54" s="259"/>
      <c r="AB54" s="278"/>
      <c r="AE54" s="278"/>
      <c r="AH54" s="278"/>
    </row>
    <row r="55" spans="1:35" ht="15" customHeight="1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52"/>
      <c r="N55" s="252"/>
      <c r="O55" s="252"/>
      <c r="P55" s="252"/>
      <c r="Q55" s="252"/>
      <c r="R55" s="252"/>
      <c r="S55" s="252"/>
      <c r="T55" s="252"/>
      <c r="U55" s="252"/>
      <c r="V55" s="252"/>
      <c r="W55" s="252"/>
      <c r="X55" s="252"/>
      <c r="Z55" s="259"/>
      <c r="AA55" s="259"/>
      <c r="AB55" s="278"/>
      <c r="AE55" s="278"/>
      <c r="AH55" s="278"/>
    </row>
    <row r="56" spans="1:35" ht="15" customHeight="1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52"/>
      <c r="N56" s="252"/>
      <c r="O56" s="252"/>
      <c r="P56" s="252"/>
      <c r="Q56" s="252"/>
      <c r="R56" s="252"/>
      <c r="S56" s="252"/>
      <c r="T56" s="252"/>
      <c r="U56" s="252"/>
      <c r="V56" s="252"/>
      <c r="W56" s="252"/>
      <c r="X56" s="252"/>
      <c r="Z56" s="259"/>
      <c r="AA56" s="259"/>
      <c r="AB56" s="278"/>
      <c r="AE56" s="278"/>
      <c r="AH56" s="278"/>
    </row>
    <row r="57" spans="1:35" ht="15" customHeight="1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52"/>
      <c r="N57" s="252"/>
      <c r="O57" s="252"/>
      <c r="P57" s="252"/>
      <c r="Q57" s="252"/>
      <c r="R57" s="252"/>
      <c r="S57" s="252"/>
      <c r="T57" s="252"/>
      <c r="U57" s="252"/>
      <c r="V57" s="252"/>
      <c r="W57" s="252"/>
      <c r="X57" s="252"/>
      <c r="Z57" s="259"/>
      <c r="AA57" s="259"/>
      <c r="AB57" s="278"/>
      <c r="AH57" s="278"/>
    </row>
    <row r="58" spans="1:35" ht="15" customHeight="1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52"/>
      <c r="N58" s="252"/>
      <c r="O58" s="252"/>
      <c r="P58" s="252"/>
      <c r="Q58" s="252"/>
      <c r="R58" s="252"/>
      <c r="S58" s="252"/>
      <c r="T58" s="252"/>
      <c r="U58" s="252"/>
      <c r="V58" s="252"/>
      <c r="W58" s="252"/>
      <c r="X58" s="252"/>
      <c r="Z58" s="259"/>
      <c r="AA58" s="259"/>
      <c r="AH58" s="278"/>
    </row>
    <row r="59" spans="1:35" ht="15" customHeight="1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52"/>
      <c r="N59" s="252"/>
      <c r="O59" s="252"/>
      <c r="P59" s="252"/>
      <c r="Q59" s="252"/>
      <c r="R59" s="252"/>
      <c r="S59" s="252"/>
      <c r="T59" s="252"/>
      <c r="U59" s="252"/>
      <c r="V59" s="252"/>
      <c r="W59" s="252"/>
      <c r="X59" s="252"/>
      <c r="Z59" s="259"/>
      <c r="AA59" s="259"/>
    </row>
    <row r="60" spans="1:35" ht="15" customHeight="1">
      <c r="Z60" s="259"/>
      <c r="AA60" s="259"/>
    </row>
    <row r="61" spans="1:35" ht="15" customHeight="1">
      <c r="Z61" s="259"/>
      <c r="AA61" s="259"/>
    </row>
    <row r="62" spans="1:35" ht="15" customHeight="1">
      <c r="Z62" s="259"/>
      <c r="AA62" s="259"/>
    </row>
    <row r="63" spans="1:35" ht="15" customHeight="1">
      <c r="Z63" s="259"/>
      <c r="AA63" s="259"/>
    </row>
    <row r="64" spans="1:35" ht="15" customHeight="1">
      <c r="Z64" s="259"/>
      <c r="AA64" s="259"/>
    </row>
    <row r="65" spans="26:27" ht="15" customHeight="1">
      <c r="Z65" s="259"/>
      <c r="AA65" s="259"/>
    </row>
  </sheetData>
  <pageMargins left="0.63" right="0.25" top="0.47" bottom="0.19" header="0.3" footer="0.15"/>
  <pageSetup paperSize="9" scale="54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B3AE58-17BD-497E-B6BC-3018409D797E}">
  <sheetPr>
    <pageSetUpPr fitToPage="1"/>
  </sheetPr>
  <dimension ref="A1:AU58"/>
  <sheetViews>
    <sheetView showGridLines="0" zoomScale="70" zoomScaleNormal="70" workbookViewId="0"/>
  </sheetViews>
  <sheetFormatPr baseColWidth="10" defaultColWidth="11.44140625" defaultRowHeight="15" customHeight="1"/>
  <cols>
    <col min="1" max="1" width="3.6640625" style="247" customWidth="1"/>
    <col min="2" max="8" width="11.5546875" style="247" customWidth="1"/>
    <col min="9" max="9" width="3.6640625" style="247" customWidth="1"/>
    <col min="10" max="16" width="11.5546875" style="247" customWidth="1"/>
    <col min="17" max="17" width="3.6640625" style="247" customWidth="1"/>
    <col min="18" max="25" width="11.5546875" style="247" customWidth="1"/>
    <col min="26" max="26" width="12.88671875" style="263" customWidth="1"/>
    <col min="27" max="27" width="12.88671875" style="264" customWidth="1"/>
    <col min="28" max="29" width="12.88671875" style="263" customWidth="1"/>
    <col min="30" max="30" width="12.88671875" style="264" customWidth="1"/>
    <col min="31" max="32" width="12.88671875" style="263" customWidth="1"/>
    <col min="33" max="33" width="12.88671875" style="264" customWidth="1"/>
    <col min="34" max="43" width="12.88671875" style="263" customWidth="1"/>
    <col min="44" max="45" width="12.88671875" style="262" customWidth="1"/>
    <col min="46" max="47" width="12.88671875" style="283" customWidth="1"/>
    <col min="48" max="63" width="12.88671875" style="247" customWidth="1"/>
    <col min="64" max="16384" width="11.44140625" style="247"/>
  </cols>
  <sheetData>
    <row r="1" spans="1:36" ht="24.6">
      <c r="B1" s="251" t="s">
        <v>237</v>
      </c>
      <c r="C1" s="279"/>
      <c r="D1" s="279"/>
      <c r="E1" s="279"/>
      <c r="F1" s="279"/>
      <c r="G1" s="279"/>
      <c r="H1" s="279"/>
      <c r="I1" s="279"/>
      <c r="J1" s="279"/>
      <c r="K1" s="279"/>
      <c r="T1" s="261"/>
      <c r="U1" s="261"/>
      <c r="V1" s="261"/>
      <c r="W1" s="261"/>
      <c r="X1" s="261"/>
      <c r="Y1" s="261"/>
      <c r="Z1" s="263" t="s">
        <v>229</v>
      </c>
    </row>
    <row r="2" spans="1:36" ht="15" customHeight="1">
      <c r="A2" s="261"/>
      <c r="B2" s="261"/>
      <c r="C2" s="261"/>
      <c r="D2" s="261"/>
      <c r="E2" s="261"/>
      <c r="F2" s="261"/>
      <c r="G2" s="261"/>
      <c r="H2" s="261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1"/>
      <c r="U2" s="261"/>
      <c r="V2" s="261"/>
      <c r="W2" s="261"/>
      <c r="X2" s="261"/>
      <c r="Y2" s="261"/>
      <c r="Z2" s="263" t="s">
        <v>238</v>
      </c>
    </row>
    <row r="3" spans="1:36" ht="15" customHeight="1">
      <c r="A3" s="261"/>
      <c r="B3" s="261"/>
      <c r="C3" s="261"/>
      <c r="D3" s="261"/>
      <c r="E3" s="261"/>
      <c r="F3" s="261"/>
      <c r="G3" s="261"/>
      <c r="H3" s="261"/>
      <c r="I3" s="261"/>
      <c r="J3" s="261"/>
      <c r="K3" s="261"/>
      <c r="L3" s="261"/>
      <c r="M3" s="261"/>
      <c r="N3" s="261"/>
      <c r="O3" s="261"/>
      <c r="P3" s="261"/>
      <c r="Q3" s="261"/>
      <c r="R3" s="261"/>
      <c r="S3" s="261"/>
      <c r="T3" s="261"/>
      <c r="U3" s="261"/>
      <c r="V3" s="261"/>
      <c r="W3" s="261"/>
      <c r="X3" s="261"/>
      <c r="Y3" s="261"/>
      <c r="Z3" s="263" t="s">
        <v>239</v>
      </c>
    </row>
    <row r="4" spans="1:36" ht="15" customHeight="1">
      <c r="A4" s="261"/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Y4" s="261"/>
      <c r="Z4" s="263" t="s">
        <v>232</v>
      </c>
    </row>
    <row r="5" spans="1:36" ht="15" customHeight="1">
      <c r="A5" s="261"/>
      <c r="B5" s="261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Y5" s="261"/>
      <c r="Z5" s="263" t="s">
        <v>233</v>
      </c>
    </row>
    <row r="6" spans="1:36" ht="15" customHeight="1">
      <c r="A6" s="261"/>
      <c r="B6" s="261"/>
      <c r="C6" s="261"/>
      <c r="D6" s="261"/>
      <c r="E6" s="261"/>
      <c r="F6" s="261"/>
      <c r="G6" s="261"/>
      <c r="H6" s="261"/>
      <c r="I6" s="261"/>
      <c r="J6" s="261"/>
      <c r="K6" s="261"/>
      <c r="L6" s="261"/>
      <c r="M6" s="261"/>
      <c r="N6" s="261"/>
      <c r="O6" s="261"/>
      <c r="P6" s="261"/>
      <c r="Q6" s="261"/>
      <c r="R6" s="261"/>
      <c r="S6" s="261"/>
      <c r="T6" s="261"/>
      <c r="U6" s="261"/>
      <c r="V6" s="261"/>
      <c r="W6" s="261"/>
      <c r="X6" s="256" t="s">
        <v>200</v>
      </c>
      <c r="Y6" s="261"/>
    </row>
    <row r="7" spans="1:36" ht="15" customHeight="1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Y7" s="261"/>
      <c r="Z7" s="266" t="s">
        <v>201</v>
      </c>
      <c r="AC7" s="266" t="s">
        <v>202</v>
      </c>
      <c r="AF7" s="266" t="s">
        <v>203</v>
      </c>
    </row>
    <row r="8" spans="1:36" ht="15" customHeight="1">
      <c r="A8" s="261"/>
      <c r="B8" s="261"/>
      <c r="C8" s="261"/>
      <c r="D8" s="261"/>
      <c r="E8" s="261"/>
      <c r="F8" s="261"/>
      <c r="G8" s="261"/>
      <c r="H8" s="261"/>
      <c r="I8" s="261"/>
      <c r="J8" s="261"/>
      <c r="K8" s="261"/>
      <c r="L8" s="261"/>
      <c r="M8" s="261"/>
      <c r="N8" s="261"/>
      <c r="O8" s="261"/>
      <c r="P8" s="261"/>
      <c r="Q8" s="261"/>
      <c r="R8" s="261"/>
      <c r="S8" s="261"/>
      <c r="T8" s="261"/>
      <c r="U8" s="261"/>
      <c r="V8" s="261"/>
      <c r="W8" s="261"/>
      <c r="X8" s="261"/>
      <c r="Y8" s="261"/>
      <c r="AB8" s="280"/>
    </row>
    <row r="9" spans="1:36" ht="15" customHeight="1">
      <c r="A9" s="261"/>
      <c r="B9" s="261"/>
      <c r="C9" s="261"/>
      <c r="D9" s="261"/>
      <c r="E9" s="261"/>
      <c r="F9" s="261"/>
      <c r="G9" s="261"/>
      <c r="H9" s="261"/>
      <c r="I9" s="261"/>
      <c r="J9" s="261"/>
      <c r="K9" s="261"/>
      <c r="L9" s="261"/>
      <c r="M9" s="261"/>
      <c r="N9" s="261"/>
      <c r="O9" s="261"/>
      <c r="P9" s="261"/>
      <c r="Q9" s="261"/>
      <c r="R9" s="261"/>
      <c r="S9" s="261"/>
      <c r="T9" s="261"/>
      <c r="U9" s="261"/>
      <c r="V9" s="261"/>
      <c r="W9" s="261"/>
      <c r="X9" s="261"/>
      <c r="Y9" s="261"/>
      <c r="Z9" s="281">
        <v>44317</v>
      </c>
      <c r="AA9" s="264">
        <v>-3.2296930744679743E-2</v>
      </c>
      <c r="AC9" s="281">
        <v>44317</v>
      </c>
      <c r="AD9" s="264">
        <v>-0.11998134809660414</v>
      </c>
      <c r="AF9" s="281">
        <v>44317</v>
      </c>
      <c r="AG9" s="264">
        <v>-3.7170017837479606E-2</v>
      </c>
      <c r="AI9" s="263" t="s">
        <v>224</v>
      </c>
      <c r="AJ9" s="263">
        <v>2022</v>
      </c>
    </row>
    <row r="10" spans="1:36" ht="15" customHeight="1">
      <c r="A10" s="261"/>
      <c r="B10" s="261"/>
      <c r="C10" s="261"/>
      <c r="D10" s="261"/>
      <c r="E10" s="261"/>
      <c r="F10" s="261"/>
      <c r="G10" s="261"/>
      <c r="H10" s="261"/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81">
        <v>44348</v>
      </c>
      <c r="AA10" s="264">
        <v>-1.1005170745848858E-2</v>
      </c>
      <c r="AC10" s="281">
        <v>44348</v>
      </c>
      <c r="AD10" s="264">
        <v>-0.10232649483950539</v>
      </c>
      <c r="AF10" s="281">
        <v>44348</v>
      </c>
      <c r="AG10" s="264">
        <v>-1.2050849946496668E-2</v>
      </c>
      <c r="AI10" s="263" t="s">
        <v>234</v>
      </c>
      <c r="AJ10" s="263">
        <v>2021</v>
      </c>
    </row>
    <row r="11" spans="1:36" ht="15" customHeight="1">
      <c r="A11" s="261"/>
      <c r="B11" s="261"/>
      <c r="C11" s="261"/>
      <c r="D11" s="261"/>
      <c r="E11" s="261"/>
      <c r="F11" s="261"/>
      <c r="G11" s="261"/>
      <c r="H11" s="261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81">
        <v>44378</v>
      </c>
      <c r="AA11" s="264">
        <v>8.66948879794208E-3</v>
      </c>
      <c r="AC11" s="281">
        <v>44378</v>
      </c>
      <c r="AD11" s="264">
        <v>-8.4529350113766957E-2</v>
      </c>
      <c r="AF11" s="281">
        <v>44378</v>
      </c>
      <c r="AG11" s="264">
        <v>2.5150005073011385E-2</v>
      </c>
    </row>
    <row r="12" spans="1:36" ht="15" customHeight="1">
      <c r="A12" s="261"/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1"/>
      <c r="T12" s="261"/>
      <c r="U12" s="261"/>
      <c r="V12" s="261"/>
      <c r="W12" s="261"/>
      <c r="X12" s="261"/>
      <c r="Y12" s="261"/>
      <c r="Z12" s="281">
        <v>44409</v>
      </c>
      <c r="AA12" s="264">
        <v>2.9931900021573341E-2</v>
      </c>
      <c r="AC12" s="281">
        <v>44409</v>
      </c>
      <c r="AD12" s="264">
        <v>-5.1002474440878132E-2</v>
      </c>
      <c r="AF12" s="281">
        <v>44409</v>
      </c>
      <c r="AG12" s="264">
        <v>6.3674387055334444E-2</v>
      </c>
      <c r="AI12" s="263" t="s">
        <v>240</v>
      </c>
      <c r="AJ12" s="263">
        <v>2021</v>
      </c>
    </row>
    <row r="13" spans="1:36" ht="15" customHeight="1">
      <c r="A13" s="261"/>
      <c r="B13" s="261"/>
      <c r="C13" s="261"/>
      <c r="D13" s="261"/>
      <c r="E13" s="261"/>
      <c r="F13" s="261"/>
      <c r="G13" s="261"/>
      <c r="H13" s="261"/>
      <c r="I13" s="261"/>
      <c r="J13" s="261"/>
      <c r="K13" s="261"/>
      <c r="L13" s="261"/>
      <c r="M13" s="261"/>
      <c r="N13" s="261"/>
      <c r="O13" s="261"/>
      <c r="P13" s="261"/>
      <c r="Q13" s="261"/>
      <c r="R13" s="261"/>
      <c r="S13" s="261"/>
      <c r="T13" s="261"/>
      <c r="U13" s="261"/>
      <c r="V13" s="261"/>
      <c r="W13" s="261"/>
      <c r="X13" s="261"/>
      <c r="Y13" s="261"/>
      <c r="Z13" s="281">
        <v>44440</v>
      </c>
      <c r="AA13" s="264">
        <v>3.97519268810737E-2</v>
      </c>
      <c r="AC13" s="281">
        <v>44440</v>
      </c>
      <c r="AD13" s="264">
        <v>-3.3297327642771393E-2</v>
      </c>
      <c r="AF13" s="281">
        <v>44440</v>
      </c>
      <c r="AG13" s="264">
        <v>7.594563941478924E-2</v>
      </c>
      <c r="AI13" s="263" t="s">
        <v>241</v>
      </c>
      <c r="AJ13" s="263">
        <v>2020</v>
      </c>
    </row>
    <row r="14" spans="1:36" ht="15" customHeight="1">
      <c r="A14" s="261"/>
      <c r="B14" s="261"/>
      <c r="C14" s="261"/>
      <c r="D14" s="261"/>
      <c r="E14" s="261"/>
      <c r="F14" s="261"/>
      <c r="G14" s="261"/>
      <c r="H14" s="261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81">
        <v>44470</v>
      </c>
      <c r="AA14" s="264">
        <v>4.7019546728201363E-2</v>
      </c>
      <c r="AC14" s="281">
        <v>44470</v>
      </c>
      <c r="AD14" s="264">
        <v>-1.5802786353800967E-2</v>
      </c>
      <c r="AF14" s="281">
        <v>44470</v>
      </c>
      <c r="AG14" s="264">
        <v>8.1584418758764626E-2</v>
      </c>
    </row>
    <row r="15" spans="1:36" ht="15" customHeight="1">
      <c r="A15" s="261"/>
      <c r="B15" s="261"/>
      <c r="C15" s="261"/>
      <c r="D15" s="261"/>
      <c r="E15" s="261"/>
      <c r="F15" s="261"/>
      <c r="G15" s="261"/>
      <c r="H15" s="261"/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81">
        <v>44501</v>
      </c>
      <c r="AA15" s="264">
        <v>5.085808247340836E-2</v>
      </c>
      <c r="AC15" s="281">
        <v>44501</v>
      </c>
      <c r="AD15" s="264">
        <v>9.0658047011240236E-3</v>
      </c>
      <c r="AF15" s="281">
        <v>44501</v>
      </c>
      <c r="AG15" s="264">
        <v>7.6307982020327222E-2</v>
      </c>
    </row>
    <row r="16" spans="1:36" ht="15" customHeight="1">
      <c r="A16" s="261"/>
      <c r="B16" s="261"/>
      <c r="C16" s="261"/>
      <c r="D16" s="261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81">
        <v>44531</v>
      </c>
      <c r="AA16" s="264">
        <v>5.608495042650645E-2</v>
      </c>
      <c r="AC16" s="281">
        <v>44531</v>
      </c>
      <c r="AD16" s="264">
        <v>2.3705487428082678E-2</v>
      </c>
      <c r="AF16" s="281">
        <v>44531</v>
      </c>
      <c r="AG16" s="264">
        <v>0.10195977755221521</v>
      </c>
    </row>
    <row r="17" spans="1:33" ht="15" customHeight="1">
      <c r="A17" s="261"/>
      <c r="B17" s="261"/>
      <c r="C17" s="261"/>
      <c r="D17" s="261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81">
        <v>44562</v>
      </c>
      <c r="AA17" s="264">
        <v>7.1227417592410941E-2</v>
      </c>
      <c r="AC17" s="281">
        <v>44562</v>
      </c>
      <c r="AD17" s="264">
        <v>5.3519169791040752E-2</v>
      </c>
      <c r="AF17" s="281">
        <v>44562</v>
      </c>
      <c r="AG17" s="264">
        <v>0.1334081155887506</v>
      </c>
    </row>
    <row r="18" spans="1:33" ht="15" customHeight="1">
      <c r="A18" s="261"/>
      <c r="B18" s="261"/>
      <c r="C18" s="261"/>
      <c r="D18" s="261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81">
        <v>44593</v>
      </c>
      <c r="AA18" s="264">
        <v>8.3562457782957289E-2</v>
      </c>
      <c r="AC18" s="281">
        <v>44593</v>
      </c>
      <c r="AD18" s="264">
        <v>7.6773347988849994E-2</v>
      </c>
      <c r="AF18" s="281">
        <v>44593</v>
      </c>
      <c r="AG18" s="264">
        <v>0.1555430364760727</v>
      </c>
    </row>
    <row r="19" spans="1:33" ht="15" customHeight="1">
      <c r="A19" s="261"/>
      <c r="B19" s="261"/>
      <c r="C19" s="261"/>
      <c r="D19" s="261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81">
        <v>44621</v>
      </c>
      <c r="AA19" s="264">
        <v>7.8080732102192199E-2</v>
      </c>
      <c r="AC19" s="281">
        <v>44621</v>
      </c>
      <c r="AD19" s="264">
        <v>8.4742533114256557E-2</v>
      </c>
      <c r="AF19" s="281">
        <v>44621</v>
      </c>
      <c r="AG19" s="264">
        <v>0.14259110757126067</v>
      </c>
    </row>
    <row r="20" spans="1:33" ht="15" customHeight="1">
      <c r="A20" s="261"/>
      <c r="B20" s="261"/>
      <c r="C20" s="261"/>
      <c r="D20" s="261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81">
        <v>44652</v>
      </c>
      <c r="AA20" s="264">
        <v>7.6313070552057813E-2</v>
      </c>
      <c r="AC20" s="281">
        <v>44652</v>
      </c>
      <c r="AD20" s="264">
        <v>0.11097691956717298</v>
      </c>
      <c r="AF20" s="281">
        <v>44652</v>
      </c>
      <c r="AG20" s="264">
        <v>0.1326808570134152</v>
      </c>
    </row>
    <row r="21" spans="1:33" ht="15" customHeight="1">
      <c r="A21" s="261"/>
      <c r="B21" s="261"/>
      <c r="C21" s="261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81">
        <v>44682</v>
      </c>
      <c r="AA21" s="264">
        <v>7.2394562929306266E-2</v>
      </c>
      <c r="AC21" s="281">
        <v>44682</v>
      </c>
      <c r="AD21" s="264">
        <v>0.11185638363589362</v>
      </c>
      <c r="AF21" s="281">
        <v>44682</v>
      </c>
      <c r="AG21" s="264">
        <v>0.12244288020059485</v>
      </c>
    </row>
    <row r="22" spans="1:33" ht="15" customHeight="1">
      <c r="A22" s="261"/>
      <c r="B22" s="261"/>
      <c r="C22" s="261"/>
      <c r="D22" s="261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81">
        <v>44714</v>
      </c>
      <c r="AA22" s="264">
        <v>6.9203336991928807E-2</v>
      </c>
      <c r="AC22" s="281">
        <v>44714</v>
      </c>
      <c r="AD22" s="264">
        <v>0.11882288471304064</v>
      </c>
      <c r="AF22" s="281">
        <v>44714</v>
      </c>
      <c r="AG22" s="264">
        <v>0.11829641826116016</v>
      </c>
    </row>
    <row r="23" spans="1:33" ht="15" customHeight="1">
      <c r="A23" s="261"/>
      <c r="B23" s="261"/>
      <c r="C23" s="261"/>
      <c r="D23" s="261"/>
      <c r="E23" s="261"/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81">
        <v>44746</v>
      </c>
      <c r="AA23" s="264">
        <v>6.5443991271084065E-2</v>
      </c>
      <c r="AC23" s="281">
        <v>44746</v>
      </c>
      <c r="AD23" s="264">
        <v>0.12359190634146017</v>
      </c>
      <c r="AF23" s="281">
        <v>44746</v>
      </c>
      <c r="AG23" s="264">
        <v>0.1027128944258493</v>
      </c>
    </row>
    <row r="24" spans="1:33" ht="15" customHeight="1">
      <c r="A24" s="261"/>
      <c r="B24" s="261"/>
      <c r="C24" s="261"/>
      <c r="D24" s="261"/>
      <c r="E24" s="261"/>
      <c r="F24" s="261"/>
      <c r="G24" s="261"/>
      <c r="H24" s="261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82"/>
      <c r="AC24" s="282"/>
      <c r="AF24" s="282"/>
    </row>
    <row r="25" spans="1:33" ht="15" customHeight="1">
      <c r="A25" s="261"/>
      <c r="B25" s="261"/>
      <c r="C25" s="261"/>
      <c r="D25" s="261"/>
      <c r="E25" s="261"/>
      <c r="F25" s="261"/>
      <c r="G25" s="261"/>
      <c r="H25" s="261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82"/>
      <c r="AF25" s="282"/>
    </row>
    <row r="26" spans="1:33" ht="15" customHeight="1">
      <c r="A26" s="261"/>
      <c r="B26" s="261"/>
      <c r="C26" s="261"/>
      <c r="D26" s="261"/>
      <c r="E26" s="261"/>
      <c r="F26" s="261"/>
      <c r="G26" s="261"/>
      <c r="H26" s="261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</row>
    <row r="27" spans="1:33" ht="15" customHeight="1">
      <c r="A27" s="261"/>
      <c r="B27" s="261"/>
      <c r="C27" s="261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</row>
    <row r="28" spans="1:33" ht="15" customHeight="1">
      <c r="A28" s="261"/>
      <c r="B28" s="261"/>
      <c r="C28" s="261"/>
      <c r="D28" s="261"/>
      <c r="E28" s="261"/>
      <c r="F28" s="261"/>
      <c r="G28" s="261"/>
      <c r="H28" s="261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</row>
    <row r="29" spans="1:33" ht="15" customHeight="1">
      <c r="A29" s="261"/>
      <c r="B29" s="261"/>
      <c r="C29" s="261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</row>
    <row r="30" spans="1:33" ht="15" customHeight="1">
      <c r="A30" s="261"/>
      <c r="B30" s="261"/>
      <c r="C30" s="261"/>
      <c r="D30" s="261"/>
      <c r="E30" s="261"/>
      <c r="F30" s="261"/>
      <c r="G30" s="261"/>
      <c r="H30" s="261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</row>
    <row r="31" spans="1:33" ht="15" customHeight="1">
      <c r="A31" s="261"/>
      <c r="B31" s="261"/>
      <c r="C31" s="261"/>
      <c r="D31" s="261"/>
      <c r="E31" s="261"/>
      <c r="F31" s="261"/>
      <c r="G31" s="261"/>
      <c r="H31" s="261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</row>
    <row r="32" spans="1:33" ht="15" customHeight="1">
      <c r="A32" s="261"/>
      <c r="B32" s="261"/>
      <c r="C32" s="261"/>
      <c r="D32" s="261"/>
      <c r="E32" s="261"/>
      <c r="F32" s="261"/>
      <c r="G32" s="261"/>
      <c r="H32" s="261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</row>
    <row r="33" spans="1:36" ht="15" customHeight="1">
      <c r="A33" s="261"/>
      <c r="B33" s="261"/>
      <c r="C33" s="261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</row>
    <row r="34" spans="1:36" ht="15" customHeight="1">
      <c r="A34" s="261"/>
      <c r="B34" s="261"/>
      <c r="C34" s="261"/>
      <c r="D34" s="261"/>
      <c r="E34" s="261"/>
      <c r="F34" s="261"/>
      <c r="G34" s="261"/>
      <c r="H34" s="261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6" t="s">
        <v>216</v>
      </c>
      <c r="AC34" s="266" t="s">
        <v>217</v>
      </c>
      <c r="AF34" s="266" t="s">
        <v>218</v>
      </c>
    </row>
    <row r="35" spans="1:36" ht="15" customHeight="1">
      <c r="A35" s="261"/>
      <c r="B35" s="261"/>
      <c r="C35" s="261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</row>
    <row r="36" spans="1:36" ht="15" customHeight="1">
      <c r="A36" s="261"/>
      <c r="B36" s="261"/>
      <c r="C36" s="261"/>
      <c r="D36" s="261"/>
      <c r="E36" s="261"/>
      <c r="F36" s="261"/>
      <c r="G36" s="261"/>
      <c r="H36" s="261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81">
        <v>44317</v>
      </c>
      <c r="AA36" s="264">
        <v>3.3176820471204849E-2</v>
      </c>
      <c r="AC36" s="281">
        <v>44317</v>
      </c>
      <c r="AD36" s="264">
        <v>5.6149073775790724E-2</v>
      </c>
      <c r="AF36" s="281">
        <v>44317</v>
      </c>
      <c r="AG36" s="264">
        <v>3.0713666235557043E-2</v>
      </c>
      <c r="AI36" s="263" t="s">
        <v>226</v>
      </c>
      <c r="AJ36" s="263">
        <v>2022</v>
      </c>
    </row>
    <row r="37" spans="1:36" ht="15" customHeight="1">
      <c r="A37" s="261"/>
      <c r="B37" s="261"/>
      <c r="C37" s="261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81">
        <v>44348</v>
      </c>
      <c r="AA37" s="264">
        <v>5.4478845436970291E-2</v>
      </c>
      <c r="AC37" s="281">
        <v>44348</v>
      </c>
      <c r="AD37" s="264">
        <v>6.6461848107498292E-2</v>
      </c>
      <c r="AF37" s="281">
        <v>44348</v>
      </c>
      <c r="AG37" s="264">
        <v>5.3775140462097824E-2</v>
      </c>
      <c r="AI37" s="263" t="s">
        <v>236</v>
      </c>
      <c r="AJ37" s="263">
        <v>2021</v>
      </c>
    </row>
    <row r="38" spans="1:36" ht="15" customHeight="1">
      <c r="A38" s="261"/>
      <c r="B38" s="261"/>
      <c r="C38" s="261"/>
      <c r="D38" s="261"/>
      <c r="E38" s="261"/>
      <c r="F38" s="261"/>
      <c r="G38" s="261"/>
      <c r="H38" s="261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81">
        <v>44378</v>
      </c>
      <c r="AA38" s="264">
        <v>6.8277349830211873E-2</v>
      </c>
      <c r="AC38" s="281">
        <v>44378</v>
      </c>
      <c r="AD38" s="264">
        <v>8.08038726901944E-2</v>
      </c>
      <c r="AF38" s="281">
        <v>44378</v>
      </c>
      <c r="AG38" s="264">
        <v>7.2996350315848127E-2</v>
      </c>
    </row>
    <row r="39" spans="1:36" ht="15" customHeight="1">
      <c r="A39" s="261"/>
      <c r="B39" s="261"/>
      <c r="C39" s="261"/>
      <c r="D39" s="261"/>
      <c r="E39" s="261"/>
      <c r="F39" s="261"/>
      <c r="G39" s="261"/>
      <c r="H39" s="261"/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81">
        <v>44409</v>
      </c>
      <c r="AA39" s="264">
        <v>7.3581722612025266E-2</v>
      </c>
      <c r="AC39" s="281">
        <v>44409</v>
      </c>
      <c r="AD39" s="264">
        <v>7.8527995959128849E-2</v>
      </c>
      <c r="AF39" s="281">
        <v>44409</v>
      </c>
      <c r="AG39" s="264">
        <v>7.8639977385228974E-2</v>
      </c>
      <c r="AI39" s="263" t="s">
        <v>242</v>
      </c>
      <c r="AJ39" s="263">
        <v>2021</v>
      </c>
    </row>
    <row r="40" spans="1:36" ht="15" customHeight="1">
      <c r="A40" s="261"/>
      <c r="B40" s="261"/>
      <c r="C40" s="261"/>
      <c r="D40" s="261"/>
      <c r="E40" s="261"/>
      <c r="F40" s="261"/>
      <c r="G40" s="261"/>
      <c r="H40" s="261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81">
        <v>44440</v>
      </c>
      <c r="AA40" s="264">
        <v>7.5245212739847314E-2</v>
      </c>
      <c r="AC40" s="281">
        <v>44440</v>
      </c>
      <c r="AD40" s="264">
        <v>7.1150979713181212E-2</v>
      </c>
      <c r="AF40" s="281">
        <v>44440</v>
      </c>
      <c r="AG40" s="264">
        <v>8.127261172729433E-2</v>
      </c>
      <c r="AI40" s="263" t="s">
        <v>243</v>
      </c>
      <c r="AJ40" s="263">
        <v>2020</v>
      </c>
    </row>
    <row r="41" spans="1:36" ht="15" customHeight="1">
      <c r="A41" s="261"/>
      <c r="B41" s="261"/>
      <c r="C41" s="261"/>
      <c r="D41" s="261"/>
      <c r="E41" s="261"/>
      <c r="F41" s="261"/>
      <c r="G41" s="261"/>
      <c r="H41" s="261"/>
      <c r="I41" s="261"/>
      <c r="J41" s="261"/>
      <c r="K41" s="261"/>
      <c r="L41" s="261"/>
      <c r="M41" s="261"/>
      <c r="N41" s="261"/>
      <c r="O41" s="261"/>
      <c r="P41" s="261"/>
      <c r="Q41" s="261"/>
      <c r="R41" s="261"/>
      <c r="S41" s="261"/>
      <c r="T41" s="261"/>
      <c r="U41" s="261"/>
      <c r="V41" s="261"/>
      <c r="W41" s="261"/>
      <c r="X41" s="261"/>
      <c r="Y41" s="261"/>
      <c r="Z41" s="281">
        <v>44470</v>
      </c>
      <c r="AA41" s="264">
        <v>7.4580264859136353E-2</v>
      </c>
      <c r="AC41" s="281">
        <v>44470</v>
      </c>
      <c r="AD41" s="264">
        <v>5.9588156124762294E-2</v>
      </c>
      <c r="AF41" s="281">
        <v>44470</v>
      </c>
      <c r="AG41" s="264">
        <v>7.6571233412972506E-2</v>
      </c>
    </row>
    <row r="42" spans="1:36" ht="15" customHeight="1">
      <c r="A42" s="261"/>
      <c r="B42" s="261"/>
      <c r="C42" s="261"/>
      <c r="D42" s="261"/>
      <c r="E42" s="261"/>
      <c r="F42" s="261"/>
      <c r="G42" s="261"/>
      <c r="H42" s="261"/>
      <c r="I42" s="261"/>
      <c r="J42" s="261"/>
      <c r="K42" s="261"/>
      <c r="L42" s="261"/>
      <c r="M42" s="261"/>
      <c r="N42" s="261"/>
      <c r="O42" s="261"/>
      <c r="P42" s="261"/>
      <c r="Q42" s="261"/>
      <c r="R42" s="261"/>
      <c r="S42" s="261"/>
      <c r="T42" s="261"/>
      <c r="U42" s="261"/>
      <c r="V42" s="261"/>
      <c r="W42" s="261"/>
      <c r="X42" s="261"/>
      <c r="Y42" s="261"/>
      <c r="Z42" s="281">
        <v>44501</v>
      </c>
      <c r="AA42" s="264">
        <v>6.537393231964686E-2</v>
      </c>
      <c r="AC42" s="281">
        <v>44501</v>
      </c>
      <c r="AD42" s="264">
        <v>4.0020850607342881E-2</v>
      </c>
      <c r="AF42" s="281">
        <v>44501</v>
      </c>
      <c r="AG42" s="264">
        <v>6.6674097100036675E-2</v>
      </c>
    </row>
    <row r="43" spans="1:36" ht="15" customHeight="1">
      <c r="A43" s="261"/>
      <c r="B43" s="261"/>
      <c r="C43" s="261"/>
      <c r="D43" s="261"/>
      <c r="E43" s="261"/>
      <c r="F43" s="261"/>
      <c r="G43" s="261"/>
      <c r="H43" s="261"/>
      <c r="I43" s="261"/>
      <c r="J43" s="261"/>
      <c r="K43" s="261"/>
      <c r="L43" s="261"/>
      <c r="M43" s="261"/>
      <c r="N43" s="261"/>
      <c r="O43" s="261"/>
      <c r="P43" s="261"/>
      <c r="Q43" s="261"/>
      <c r="R43" s="261"/>
      <c r="S43" s="261"/>
      <c r="T43" s="261"/>
      <c r="U43" s="261"/>
      <c r="V43" s="261"/>
      <c r="W43" s="261"/>
      <c r="X43" s="261"/>
      <c r="Y43" s="261"/>
      <c r="Z43" s="281">
        <v>44531</v>
      </c>
      <c r="AA43" s="264">
        <v>5.6370216489294196E-2</v>
      </c>
      <c r="AC43" s="281">
        <v>44531</v>
      </c>
      <c r="AD43" s="264">
        <v>2.2421777253976812E-2</v>
      </c>
      <c r="AF43" s="281">
        <v>44531</v>
      </c>
      <c r="AG43" s="264">
        <v>5.6038250010495713E-2</v>
      </c>
    </row>
    <row r="44" spans="1:36" ht="15" customHeight="1">
      <c r="A44" s="261"/>
      <c r="B44" s="261"/>
      <c r="C44" s="261"/>
      <c r="D44" s="261"/>
      <c r="E44" s="261"/>
      <c r="F44" s="261"/>
      <c r="G44" s="261"/>
      <c r="H44" s="261"/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81">
        <v>44562</v>
      </c>
      <c r="AA44" s="264">
        <v>5.6541730906002952E-2</v>
      </c>
      <c r="AC44" s="281">
        <v>44562</v>
      </c>
      <c r="AD44" s="264">
        <v>1.3965485222009164E-2</v>
      </c>
      <c r="AF44" s="281">
        <v>44562</v>
      </c>
      <c r="AG44" s="264">
        <v>5.1275982464107132E-2</v>
      </c>
    </row>
    <row r="45" spans="1:36" ht="15" customHeight="1">
      <c r="A45" s="261"/>
      <c r="B45" s="261"/>
      <c r="C45" s="261"/>
      <c r="D45" s="261"/>
      <c r="E45" s="261"/>
      <c r="F45" s="261"/>
      <c r="G45" s="261"/>
      <c r="H45" s="261"/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81">
        <v>44593</v>
      </c>
      <c r="AA45" s="264">
        <v>5.7677949004432211E-2</v>
      </c>
      <c r="AC45" s="281">
        <v>44593</v>
      </c>
      <c r="AD45" s="264">
        <v>8.7786489405812067E-3</v>
      </c>
      <c r="AF45" s="281">
        <v>44593</v>
      </c>
      <c r="AG45" s="264">
        <v>5.127725370591122E-2</v>
      </c>
    </row>
    <row r="46" spans="1:36" ht="15" customHeight="1">
      <c r="A46" s="261"/>
      <c r="B46" s="261"/>
      <c r="C46" s="261"/>
      <c r="D46" s="261"/>
      <c r="E46" s="261"/>
      <c r="F46" s="261"/>
      <c r="G46" s="261"/>
      <c r="H46" s="261"/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81">
        <v>44621</v>
      </c>
      <c r="AA46" s="264">
        <v>4.5523648250621565E-2</v>
      </c>
      <c r="AC46" s="281">
        <v>44621</v>
      </c>
      <c r="AD46" s="264">
        <v>-3.7863608876990895E-3</v>
      </c>
      <c r="AF46" s="281">
        <v>44621</v>
      </c>
      <c r="AG46" s="264">
        <v>3.7063786393869119E-2</v>
      </c>
    </row>
    <row r="47" spans="1:36" ht="15" customHeight="1">
      <c r="A47" s="261"/>
      <c r="B47" s="261"/>
      <c r="C47" s="261"/>
      <c r="D47" s="261"/>
      <c r="E47" s="261"/>
      <c r="F47" s="261"/>
      <c r="G47" s="261"/>
      <c r="H47" s="261"/>
      <c r="I47" s="261"/>
      <c r="J47" s="261"/>
      <c r="K47" s="261"/>
      <c r="L47" s="261"/>
      <c r="M47" s="261"/>
      <c r="N47" s="261"/>
      <c r="O47" s="261"/>
      <c r="P47" s="261"/>
      <c r="Q47" s="261"/>
      <c r="R47" s="261"/>
      <c r="S47" s="261"/>
      <c r="T47" s="261"/>
      <c r="U47" s="261"/>
      <c r="V47" s="261"/>
      <c r="W47" s="261"/>
      <c r="X47" s="261"/>
      <c r="Y47" s="261"/>
      <c r="Z47" s="281">
        <v>44652</v>
      </c>
      <c r="AA47" s="264">
        <v>2.913249490708722E-2</v>
      </c>
      <c r="AC47" s="281">
        <v>44652</v>
      </c>
      <c r="AD47" s="264">
        <v>-1.6677794302476911E-2</v>
      </c>
      <c r="AF47" s="281">
        <v>44652</v>
      </c>
      <c r="AG47" s="264">
        <v>2.3455283267629311E-2</v>
      </c>
    </row>
    <row r="48" spans="1:36" ht="15" customHeight="1">
      <c r="A48" s="261"/>
      <c r="B48" s="261"/>
      <c r="C48" s="261"/>
      <c r="D48" s="261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261"/>
      <c r="Q48" s="261"/>
      <c r="R48" s="261"/>
      <c r="S48" s="261"/>
      <c r="T48" s="261"/>
      <c r="U48" s="261"/>
      <c r="V48" s="261"/>
      <c r="W48" s="261"/>
      <c r="X48" s="261"/>
      <c r="Y48" s="261"/>
      <c r="Z48" s="281">
        <v>44682</v>
      </c>
      <c r="AA48" s="264">
        <v>2.4188659435443471E-2</v>
      </c>
      <c r="AC48" s="281">
        <v>44682</v>
      </c>
      <c r="AD48" s="264">
        <v>-1.904209853828874E-2</v>
      </c>
      <c r="AF48" s="281">
        <v>44682</v>
      </c>
      <c r="AG48" s="264">
        <v>2.1281096259066032E-2</v>
      </c>
    </row>
    <row r="49" spans="1:33" ht="15" customHeight="1">
      <c r="A49" s="261"/>
      <c r="B49" s="261"/>
      <c r="C49" s="261"/>
      <c r="D49" s="261"/>
      <c r="E49" s="261"/>
      <c r="F49" s="261"/>
      <c r="G49" s="261"/>
      <c r="H49" s="261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81">
        <v>44714</v>
      </c>
      <c r="AA49" s="264">
        <v>1.5228245141246361E-2</v>
      </c>
      <c r="AC49" s="281">
        <v>44714</v>
      </c>
      <c r="AD49" s="264">
        <v>-2.8462136215130586E-2</v>
      </c>
      <c r="AF49" s="281">
        <v>44714</v>
      </c>
      <c r="AG49" s="264">
        <v>9.0246756242657964E-3</v>
      </c>
    </row>
    <row r="50" spans="1:33" ht="15" customHeight="1">
      <c r="A50" s="261"/>
      <c r="B50" s="261"/>
      <c r="C50" s="261"/>
      <c r="D50" s="261"/>
      <c r="E50" s="261"/>
      <c r="F50" s="261"/>
      <c r="G50" s="261"/>
      <c r="H50" s="261"/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81">
        <v>44746</v>
      </c>
      <c r="AA50" s="264">
        <v>9.7482854527903839E-3</v>
      </c>
      <c r="AC50" s="281">
        <v>44746</v>
      </c>
      <c r="AD50" s="264">
        <v>-3.4877221187902305E-2</v>
      </c>
      <c r="AF50" s="281">
        <v>44746</v>
      </c>
      <c r="AG50" s="264">
        <v>-1.4106472028349514E-3</v>
      </c>
    </row>
    <row r="51" spans="1:33" ht="15" customHeight="1">
      <c r="A51" s="261"/>
      <c r="B51" s="261"/>
      <c r="C51" s="261"/>
      <c r="D51" s="261"/>
      <c r="E51" s="261"/>
      <c r="F51" s="261"/>
      <c r="G51" s="261"/>
      <c r="H51" s="261"/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82"/>
      <c r="AC51" s="282"/>
      <c r="AF51" s="282"/>
    </row>
    <row r="52" spans="1:33" ht="15" customHeight="1">
      <c r="A52" s="261"/>
      <c r="B52" s="261"/>
      <c r="C52" s="261"/>
      <c r="D52" s="261"/>
      <c r="E52" s="261"/>
      <c r="F52" s="261"/>
      <c r="G52" s="261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82"/>
      <c r="AF52" s="282"/>
    </row>
    <row r="53" spans="1:33" ht="15" customHeight="1">
      <c r="A53" s="261"/>
      <c r="B53" s="261"/>
      <c r="C53" s="261"/>
      <c r="D53" s="261"/>
      <c r="E53" s="261"/>
      <c r="F53" s="261"/>
      <c r="G53" s="261"/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82"/>
      <c r="AF53" s="282"/>
    </row>
    <row r="54" spans="1:33" ht="15" customHeight="1">
      <c r="A54" s="261"/>
      <c r="B54" s="261"/>
      <c r="C54" s="261"/>
      <c r="D54" s="261"/>
      <c r="E54" s="261"/>
      <c r="F54" s="261"/>
      <c r="G54" s="261"/>
      <c r="H54" s="261"/>
      <c r="I54" s="261"/>
      <c r="J54" s="261"/>
      <c r="K54" s="261"/>
      <c r="L54" s="261"/>
      <c r="M54" s="261"/>
      <c r="N54" s="261"/>
      <c r="O54" s="261"/>
      <c r="P54" s="261"/>
      <c r="Q54" s="261"/>
      <c r="R54" s="261"/>
      <c r="S54" s="261"/>
      <c r="T54" s="261"/>
      <c r="U54" s="261"/>
      <c r="V54" s="261"/>
      <c r="W54" s="261"/>
      <c r="X54" s="261"/>
      <c r="Y54" s="261"/>
      <c r="AF54" s="282"/>
    </row>
    <row r="55" spans="1:33" ht="15" customHeight="1">
      <c r="A55" s="261"/>
      <c r="B55" s="261"/>
      <c r="C55" s="261"/>
      <c r="D55" s="261"/>
      <c r="E55" s="261"/>
      <c r="F55" s="261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</row>
    <row r="56" spans="1:33" ht="15" customHeight="1">
      <c r="A56" s="261"/>
      <c r="B56" s="261"/>
      <c r="C56" s="261"/>
      <c r="D56" s="261"/>
      <c r="E56" s="261"/>
      <c r="F56" s="261"/>
      <c r="G56" s="261"/>
      <c r="H56" s="261"/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</row>
    <row r="57" spans="1:33" ht="15" customHeight="1">
      <c r="A57" s="261"/>
      <c r="B57" s="261"/>
      <c r="C57" s="261"/>
      <c r="D57" s="261"/>
      <c r="E57" s="261"/>
      <c r="F57" s="261"/>
      <c r="G57" s="261"/>
      <c r="H57" s="261"/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</row>
    <row r="58" spans="1:33" ht="15" customHeight="1">
      <c r="A58" s="261"/>
      <c r="B58" s="261"/>
      <c r="C58" s="261"/>
      <c r="D58" s="261"/>
      <c r="E58" s="261"/>
      <c r="F58" s="261"/>
      <c r="G58" s="261"/>
      <c r="H58" s="261"/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</row>
  </sheetData>
  <mergeCells count="1">
    <mergeCell ref="I2:S2"/>
  </mergeCells>
  <pageMargins left="0.63" right="0.25" top="0.47" bottom="0.19" header="0.3" footer="0.15"/>
  <pageSetup paperSize="9" scale="54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03759-57D7-495E-B5E6-17B822128DC3}">
  <sheetPr codeName="Hoja5">
    <pageSetUpPr fitToPage="1"/>
  </sheetPr>
  <dimension ref="A1:O62"/>
  <sheetViews>
    <sheetView zoomScale="80" zoomScaleNormal="80" workbookViewId="0"/>
  </sheetViews>
  <sheetFormatPr baseColWidth="10" defaultColWidth="11.44140625" defaultRowHeight="14.4"/>
  <cols>
    <col min="1" max="1" width="39.6640625" customWidth="1"/>
    <col min="2" max="2" width="42.109375" customWidth="1"/>
    <col min="3" max="4" width="14.6640625" customWidth="1"/>
    <col min="5" max="5" width="16.6640625" customWidth="1"/>
    <col min="6" max="6" width="8" customWidth="1"/>
    <col min="7" max="8" width="14.6640625" customWidth="1"/>
    <col min="9" max="9" width="16.6640625" customWidth="1"/>
    <col min="10" max="10" width="8" customWidth="1"/>
    <col min="11" max="12" width="14.6640625" customWidth="1"/>
    <col min="13" max="13" width="16.6640625" customWidth="1"/>
    <col min="14" max="14" width="8" customWidth="1"/>
  </cols>
  <sheetData>
    <row r="1" spans="1:15" ht="19.2" customHeight="1">
      <c r="A1" s="32" t="s">
        <v>47</v>
      </c>
      <c r="B1" s="32"/>
      <c r="C1" s="82"/>
      <c r="D1" s="32"/>
      <c r="E1" s="32"/>
      <c r="H1" s="32"/>
      <c r="I1" s="32"/>
      <c r="L1" s="32"/>
      <c r="M1" s="32"/>
    </row>
    <row r="2" spans="1:15" ht="15" customHeight="1">
      <c r="A2" s="79"/>
      <c r="B2" s="79"/>
      <c r="C2" s="82"/>
    </row>
    <row r="3" spans="1:15" ht="15" customHeight="1">
      <c r="A3" s="82"/>
      <c r="B3" s="82"/>
      <c r="C3" s="82"/>
    </row>
    <row r="4" spans="1:15" ht="15" customHeight="1">
      <c r="A4" s="83" t="s">
        <v>51</v>
      </c>
      <c r="B4" s="31"/>
      <c r="N4" s="113" t="s">
        <v>172</v>
      </c>
    </row>
    <row r="5" spans="1:15" ht="19.2" customHeight="1">
      <c r="A5" s="83"/>
      <c r="B5" s="83"/>
      <c r="C5" s="206" t="s">
        <v>3</v>
      </c>
      <c r="D5" s="206"/>
      <c r="E5" s="206"/>
      <c r="F5" s="206"/>
      <c r="G5" s="206" t="s">
        <v>4</v>
      </c>
      <c r="H5" s="206"/>
      <c r="I5" s="206"/>
      <c r="J5" s="206"/>
      <c r="K5" s="206" t="s">
        <v>5</v>
      </c>
      <c r="L5" s="206"/>
      <c r="M5" s="206"/>
      <c r="N5" s="206"/>
    </row>
    <row r="6" spans="1:15" ht="19.5" customHeight="1">
      <c r="A6" s="209" t="s">
        <v>88</v>
      </c>
      <c r="B6" s="209"/>
      <c r="C6" s="207" t="s">
        <v>89</v>
      </c>
      <c r="D6" s="207"/>
      <c r="E6" s="208" t="s">
        <v>12</v>
      </c>
      <c r="F6" s="208"/>
      <c r="G6" s="208" t="s">
        <v>89</v>
      </c>
      <c r="H6" s="208"/>
      <c r="I6" s="208" t="s">
        <v>12</v>
      </c>
      <c r="J6" s="208"/>
      <c r="K6" s="208" t="s">
        <v>89</v>
      </c>
      <c r="L6" s="208"/>
      <c r="M6" s="208" t="s">
        <v>12</v>
      </c>
      <c r="N6" s="208"/>
    </row>
    <row r="7" spans="1:15" ht="19.5" customHeight="1">
      <c r="A7" s="209"/>
      <c r="B7" s="209"/>
      <c r="C7" s="180">
        <v>2024</v>
      </c>
      <c r="D7" s="180">
        <v>2025</v>
      </c>
      <c r="E7" s="88" t="s">
        <v>13</v>
      </c>
      <c r="F7" s="88" t="s">
        <v>14</v>
      </c>
      <c r="G7" s="180">
        <v>2024</v>
      </c>
      <c r="H7" s="180">
        <v>2025</v>
      </c>
      <c r="I7" s="88" t="s">
        <v>13</v>
      </c>
      <c r="J7" s="88" t="s">
        <v>14</v>
      </c>
      <c r="K7" s="180">
        <v>2024</v>
      </c>
      <c r="L7" s="180">
        <v>2025</v>
      </c>
      <c r="M7" s="88" t="s">
        <v>13</v>
      </c>
      <c r="N7" s="88" t="s">
        <v>14</v>
      </c>
    </row>
    <row r="8" spans="1:15" s="138" customFormat="1" ht="19.5" customHeight="1">
      <c r="A8" s="181" t="s">
        <v>90</v>
      </c>
      <c r="B8" s="182" t="s">
        <v>91</v>
      </c>
      <c r="C8" s="183">
        <v>38438483</v>
      </c>
      <c r="D8" s="184">
        <v>34843089</v>
      </c>
      <c r="E8" s="185">
        <v>-3595394</v>
      </c>
      <c r="F8" s="186">
        <v>-9.3536313594893983</v>
      </c>
      <c r="G8" s="187">
        <v>0</v>
      </c>
      <c r="H8" s="184">
        <v>0</v>
      </c>
      <c r="I8" s="185">
        <v>0</v>
      </c>
      <c r="J8" s="186" t="s">
        <v>151</v>
      </c>
      <c r="K8" s="187">
        <v>1457</v>
      </c>
      <c r="L8" s="184">
        <v>3822</v>
      </c>
      <c r="M8" s="185">
        <v>2365</v>
      </c>
      <c r="N8" s="186">
        <v>162.31983527796839</v>
      </c>
      <c r="O8" s="152"/>
    </row>
    <row r="9" spans="1:15" s="138" customFormat="1" ht="19.5" customHeight="1">
      <c r="A9" s="181" t="s">
        <v>90</v>
      </c>
      <c r="B9" s="182" t="s">
        <v>92</v>
      </c>
      <c r="C9" s="183">
        <v>9593080</v>
      </c>
      <c r="D9" s="184">
        <v>6625688</v>
      </c>
      <c r="E9" s="185">
        <v>-2967392</v>
      </c>
      <c r="F9" s="186">
        <v>-30.932630604560789</v>
      </c>
      <c r="G9" s="187">
        <v>0</v>
      </c>
      <c r="H9" s="184">
        <v>0</v>
      </c>
      <c r="I9" s="185">
        <v>0</v>
      </c>
      <c r="J9" s="186" t="s">
        <v>151</v>
      </c>
      <c r="K9" s="187">
        <v>268208</v>
      </c>
      <c r="L9" s="184">
        <v>273460</v>
      </c>
      <c r="M9" s="185">
        <v>5252</v>
      </c>
      <c r="N9" s="186">
        <v>1.958181709717834</v>
      </c>
      <c r="O9" s="152"/>
    </row>
    <row r="10" spans="1:15" s="138" customFormat="1" ht="19.5" customHeight="1">
      <c r="A10" s="181" t="s">
        <v>90</v>
      </c>
      <c r="B10" s="182" t="s">
        <v>93</v>
      </c>
      <c r="C10" s="183">
        <v>13984173</v>
      </c>
      <c r="D10" s="184">
        <v>14412625</v>
      </c>
      <c r="E10" s="185">
        <v>428452</v>
      </c>
      <c r="F10" s="186">
        <v>3.06383509414536</v>
      </c>
      <c r="G10" s="187">
        <v>0</v>
      </c>
      <c r="H10" s="184">
        <v>0</v>
      </c>
      <c r="I10" s="185">
        <v>0</v>
      </c>
      <c r="J10" s="186" t="s">
        <v>151</v>
      </c>
      <c r="K10" s="187">
        <v>17355</v>
      </c>
      <c r="L10" s="184">
        <v>21539</v>
      </c>
      <c r="M10" s="185">
        <v>4184</v>
      </c>
      <c r="N10" s="186">
        <v>24.108326130798051</v>
      </c>
      <c r="O10" s="152"/>
    </row>
    <row r="11" spans="1:15" s="138" customFormat="1" ht="19.5" customHeight="1">
      <c r="A11" s="181" t="s">
        <v>90</v>
      </c>
      <c r="B11" s="182" t="s">
        <v>94</v>
      </c>
      <c r="C11" s="183">
        <v>10472235</v>
      </c>
      <c r="D11" s="184">
        <v>12315216</v>
      </c>
      <c r="E11" s="185">
        <v>1842981</v>
      </c>
      <c r="F11" s="186">
        <v>17.598736086422822</v>
      </c>
      <c r="G11" s="187">
        <v>0</v>
      </c>
      <c r="H11" s="184">
        <v>0</v>
      </c>
      <c r="I11" s="185">
        <v>0</v>
      </c>
      <c r="J11" s="186" t="s">
        <v>151</v>
      </c>
      <c r="K11" s="187">
        <v>9271</v>
      </c>
      <c r="L11" s="184">
        <v>9788</v>
      </c>
      <c r="M11" s="185">
        <v>517</v>
      </c>
      <c r="N11" s="186">
        <v>5.5765289612771056</v>
      </c>
      <c r="O11" s="152"/>
    </row>
    <row r="12" spans="1:15" s="138" customFormat="1" ht="19.5" customHeight="1">
      <c r="A12" s="181" t="s">
        <v>90</v>
      </c>
      <c r="B12" s="182" t="s">
        <v>95</v>
      </c>
      <c r="C12" s="183">
        <v>4555437</v>
      </c>
      <c r="D12" s="184">
        <v>3278533</v>
      </c>
      <c r="E12" s="185">
        <v>-1276904</v>
      </c>
      <c r="F12" s="186">
        <v>-28.03032947223285</v>
      </c>
      <c r="G12" s="187">
        <v>0</v>
      </c>
      <c r="H12" s="184">
        <v>0</v>
      </c>
      <c r="I12" s="185">
        <v>0</v>
      </c>
      <c r="J12" s="186" t="s">
        <v>151</v>
      </c>
      <c r="K12" s="187">
        <v>225368</v>
      </c>
      <c r="L12" s="184">
        <v>215854</v>
      </c>
      <c r="M12" s="185">
        <v>-9514</v>
      </c>
      <c r="N12" s="186">
        <v>-4.2215398814383596</v>
      </c>
      <c r="O12" s="152"/>
    </row>
    <row r="13" spans="1:15" s="138" customFormat="1" ht="19.5" customHeight="1">
      <c r="A13" s="181" t="s">
        <v>90</v>
      </c>
      <c r="B13" s="182" t="s">
        <v>96</v>
      </c>
      <c r="C13" s="183">
        <v>1692883</v>
      </c>
      <c r="D13" s="184">
        <v>1499450</v>
      </c>
      <c r="E13" s="185">
        <v>-193433</v>
      </c>
      <c r="F13" s="186">
        <v>-11.42624741343613</v>
      </c>
      <c r="G13" s="187">
        <v>0</v>
      </c>
      <c r="H13" s="184">
        <v>0</v>
      </c>
      <c r="I13" s="185">
        <v>0</v>
      </c>
      <c r="J13" s="186" t="s">
        <v>151</v>
      </c>
      <c r="K13" s="187">
        <v>96403</v>
      </c>
      <c r="L13" s="184">
        <v>77454</v>
      </c>
      <c r="M13" s="185">
        <v>-18949</v>
      </c>
      <c r="N13" s="186">
        <v>-19.656027302054909</v>
      </c>
      <c r="O13" s="152"/>
    </row>
    <row r="14" spans="1:15" s="138" customFormat="1" ht="19.5" customHeight="1">
      <c r="A14" s="181" t="s">
        <v>90</v>
      </c>
      <c r="B14" s="182" t="s">
        <v>97</v>
      </c>
      <c r="C14" s="183">
        <v>0</v>
      </c>
      <c r="D14" s="184">
        <v>0</v>
      </c>
      <c r="E14" s="185">
        <v>0</v>
      </c>
      <c r="F14" s="186" t="s">
        <v>151</v>
      </c>
      <c r="G14" s="187">
        <v>5666894</v>
      </c>
      <c r="H14" s="184">
        <v>5174385</v>
      </c>
      <c r="I14" s="185">
        <v>-492509</v>
      </c>
      <c r="J14" s="186">
        <v>-8.6909866321833391</v>
      </c>
      <c r="K14" s="187">
        <v>193239</v>
      </c>
      <c r="L14" s="184">
        <v>186015</v>
      </c>
      <c r="M14" s="185">
        <v>-7224</v>
      </c>
      <c r="N14" s="186">
        <v>-3.7383757937062398</v>
      </c>
      <c r="O14" s="152"/>
    </row>
    <row r="15" spans="1:15" s="138" customFormat="1" ht="19.5" customHeight="1">
      <c r="A15" s="181" t="s">
        <v>90</v>
      </c>
      <c r="B15" s="182" t="s">
        <v>98</v>
      </c>
      <c r="C15" s="183">
        <v>9131804</v>
      </c>
      <c r="D15" s="184">
        <v>10136139</v>
      </c>
      <c r="E15" s="185">
        <v>1004335</v>
      </c>
      <c r="F15" s="186">
        <v>10.99821021125727</v>
      </c>
      <c r="G15" s="187">
        <v>0</v>
      </c>
      <c r="H15" s="184">
        <v>0</v>
      </c>
      <c r="I15" s="185">
        <v>0</v>
      </c>
      <c r="J15" s="186" t="s">
        <v>151</v>
      </c>
      <c r="K15" s="187">
        <v>528</v>
      </c>
      <c r="L15" s="184">
        <v>943</v>
      </c>
      <c r="M15" s="185">
        <v>415</v>
      </c>
      <c r="N15" s="186">
        <v>78.598484848484844</v>
      </c>
      <c r="O15" s="152"/>
    </row>
    <row r="16" spans="1:15" s="138" customFormat="1" ht="19.5" customHeight="1">
      <c r="A16" s="181" t="s">
        <v>90</v>
      </c>
      <c r="B16" s="182" t="s">
        <v>99</v>
      </c>
      <c r="C16" s="183">
        <v>2479021</v>
      </c>
      <c r="D16" s="184">
        <v>2178479</v>
      </c>
      <c r="E16" s="185">
        <v>-300542</v>
      </c>
      <c r="F16" s="186">
        <v>-12.123414848038809</v>
      </c>
      <c r="G16" s="187">
        <v>0</v>
      </c>
      <c r="H16" s="184">
        <v>0</v>
      </c>
      <c r="I16" s="185">
        <v>0</v>
      </c>
      <c r="J16" s="186" t="s">
        <v>151</v>
      </c>
      <c r="K16" s="187">
        <v>560577</v>
      </c>
      <c r="L16" s="184">
        <v>630324</v>
      </c>
      <c r="M16" s="185">
        <v>69747</v>
      </c>
      <c r="N16" s="186">
        <v>12.442001723224459</v>
      </c>
      <c r="O16" s="152"/>
    </row>
    <row r="17" spans="1:15" s="138" customFormat="1" ht="19.5" customHeight="1">
      <c r="A17" s="181" t="s">
        <v>100</v>
      </c>
      <c r="B17" s="182" t="s">
        <v>101</v>
      </c>
      <c r="C17" s="183">
        <v>0</v>
      </c>
      <c r="D17" s="184">
        <v>0</v>
      </c>
      <c r="E17" s="185">
        <v>0</v>
      </c>
      <c r="F17" s="186" t="s">
        <v>151</v>
      </c>
      <c r="G17" s="187">
        <v>3045641</v>
      </c>
      <c r="H17" s="184">
        <v>4588445</v>
      </c>
      <c r="I17" s="185">
        <v>1542804</v>
      </c>
      <c r="J17" s="186">
        <v>50.656134455768097</v>
      </c>
      <c r="K17" s="187">
        <v>16044</v>
      </c>
      <c r="L17" s="184">
        <v>30665</v>
      </c>
      <c r="M17" s="185">
        <v>14621</v>
      </c>
      <c r="N17" s="186">
        <v>91.130640737970595</v>
      </c>
      <c r="O17" s="152"/>
    </row>
    <row r="18" spans="1:15" s="138" customFormat="1" ht="19.5" customHeight="1">
      <c r="A18" s="181" t="s">
        <v>100</v>
      </c>
      <c r="B18" s="182" t="s">
        <v>102</v>
      </c>
      <c r="C18" s="183">
        <v>0</v>
      </c>
      <c r="D18" s="184">
        <v>0</v>
      </c>
      <c r="E18" s="185">
        <v>0</v>
      </c>
      <c r="F18" s="186" t="s">
        <v>151</v>
      </c>
      <c r="G18" s="187">
        <v>3182924</v>
      </c>
      <c r="H18" s="184">
        <v>3244040</v>
      </c>
      <c r="I18" s="185">
        <v>61116</v>
      </c>
      <c r="J18" s="186">
        <v>1.9201212470043321</v>
      </c>
      <c r="K18" s="187">
        <v>1314150</v>
      </c>
      <c r="L18" s="184">
        <v>1232646</v>
      </c>
      <c r="M18" s="185">
        <v>-81504</v>
      </c>
      <c r="N18" s="186">
        <v>-6.2020317315375024</v>
      </c>
      <c r="O18" s="152"/>
    </row>
    <row r="19" spans="1:15" s="138" customFormat="1" ht="19.5" customHeight="1">
      <c r="A19" s="181" t="s">
        <v>100</v>
      </c>
      <c r="B19" s="182" t="s">
        <v>103</v>
      </c>
      <c r="C19" s="183">
        <v>0</v>
      </c>
      <c r="D19" s="184">
        <v>0</v>
      </c>
      <c r="E19" s="185">
        <v>0</v>
      </c>
      <c r="F19" s="186" t="s">
        <v>151</v>
      </c>
      <c r="G19" s="187">
        <v>884939</v>
      </c>
      <c r="H19" s="184">
        <v>1158078</v>
      </c>
      <c r="I19" s="185">
        <v>273139</v>
      </c>
      <c r="J19" s="186">
        <v>30.865291279963941</v>
      </c>
      <c r="K19" s="187">
        <v>1212103</v>
      </c>
      <c r="L19" s="184">
        <v>732418</v>
      </c>
      <c r="M19" s="185">
        <v>-479685</v>
      </c>
      <c r="N19" s="186">
        <v>-39.574607108471803</v>
      </c>
      <c r="O19" s="152"/>
    </row>
    <row r="20" spans="1:15" s="138" customFormat="1" ht="19.5" customHeight="1">
      <c r="A20" s="181" t="s">
        <v>100</v>
      </c>
      <c r="B20" s="182" t="s">
        <v>104</v>
      </c>
      <c r="C20" s="183">
        <v>0</v>
      </c>
      <c r="D20" s="184">
        <v>0</v>
      </c>
      <c r="E20" s="185">
        <v>0</v>
      </c>
      <c r="F20" s="186" t="s">
        <v>151</v>
      </c>
      <c r="G20" s="187">
        <v>206756</v>
      </c>
      <c r="H20" s="184">
        <v>242347</v>
      </c>
      <c r="I20" s="185">
        <v>35591</v>
      </c>
      <c r="J20" s="186">
        <v>17.21401071794773</v>
      </c>
      <c r="K20" s="187">
        <v>9740920</v>
      </c>
      <c r="L20" s="184">
        <v>9069908</v>
      </c>
      <c r="M20" s="185">
        <v>-671012</v>
      </c>
      <c r="N20" s="186">
        <v>-6.8885895788077534</v>
      </c>
      <c r="O20" s="152"/>
    </row>
    <row r="21" spans="1:15" s="138" customFormat="1" ht="19.5" customHeight="1">
      <c r="A21" s="181" t="s">
        <v>100</v>
      </c>
      <c r="B21" s="182" t="s">
        <v>105</v>
      </c>
      <c r="C21" s="183">
        <v>0</v>
      </c>
      <c r="D21" s="184">
        <v>0</v>
      </c>
      <c r="E21" s="185">
        <v>0</v>
      </c>
      <c r="F21" s="186" t="s">
        <v>151</v>
      </c>
      <c r="G21" s="187">
        <v>0</v>
      </c>
      <c r="H21" s="184">
        <v>0</v>
      </c>
      <c r="I21" s="185">
        <v>0</v>
      </c>
      <c r="J21" s="186" t="s">
        <v>151</v>
      </c>
      <c r="K21" s="187">
        <v>2400067</v>
      </c>
      <c r="L21" s="184">
        <v>2168756</v>
      </c>
      <c r="M21" s="185">
        <v>-231311</v>
      </c>
      <c r="N21" s="186">
        <v>-9.6376892811742323</v>
      </c>
      <c r="O21" s="152"/>
    </row>
    <row r="22" spans="1:15" s="138" customFormat="1" ht="19.5" customHeight="1">
      <c r="A22" s="181" t="s">
        <v>106</v>
      </c>
      <c r="B22" s="182" t="s">
        <v>107</v>
      </c>
      <c r="C22" s="183">
        <v>0</v>
      </c>
      <c r="D22" s="184">
        <v>0</v>
      </c>
      <c r="E22" s="185">
        <v>0</v>
      </c>
      <c r="F22" s="186" t="s">
        <v>151</v>
      </c>
      <c r="G22" s="187">
        <v>442980</v>
      </c>
      <c r="H22" s="184">
        <v>324083</v>
      </c>
      <c r="I22" s="185">
        <v>-118897</v>
      </c>
      <c r="J22" s="186">
        <v>-26.840263668788669</v>
      </c>
      <c r="K22" s="187">
        <v>207515</v>
      </c>
      <c r="L22" s="184">
        <v>190160</v>
      </c>
      <c r="M22" s="185">
        <v>-17355</v>
      </c>
      <c r="N22" s="186">
        <v>-8.3632508493361968</v>
      </c>
      <c r="O22" s="152"/>
    </row>
    <row r="23" spans="1:15" s="138" customFormat="1" ht="19.5" customHeight="1">
      <c r="A23" s="181" t="s">
        <v>106</v>
      </c>
      <c r="B23" s="182" t="s">
        <v>108</v>
      </c>
      <c r="C23" s="183">
        <v>31422</v>
      </c>
      <c r="D23" s="184">
        <v>42484</v>
      </c>
      <c r="E23" s="185">
        <v>11062</v>
      </c>
      <c r="F23" s="186">
        <v>35.204633696136447</v>
      </c>
      <c r="G23" s="187">
        <v>8627067</v>
      </c>
      <c r="H23" s="184">
        <v>9448464</v>
      </c>
      <c r="I23" s="185">
        <v>821397</v>
      </c>
      <c r="J23" s="186">
        <v>9.5211617111586122</v>
      </c>
      <c r="K23" s="187">
        <v>2035862</v>
      </c>
      <c r="L23" s="184">
        <v>1791875</v>
      </c>
      <c r="M23" s="185">
        <v>-243987</v>
      </c>
      <c r="N23" s="186">
        <v>-11.984456706790541</v>
      </c>
      <c r="O23" s="152"/>
    </row>
    <row r="24" spans="1:15" s="138" customFormat="1" ht="19.5" customHeight="1">
      <c r="A24" s="181" t="s">
        <v>109</v>
      </c>
      <c r="B24" s="182" t="s">
        <v>110</v>
      </c>
      <c r="C24" s="183">
        <v>0</v>
      </c>
      <c r="D24" s="184">
        <v>0</v>
      </c>
      <c r="E24" s="185">
        <v>0</v>
      </c>
      <c r="F24" s="186" t="s">
        <v>151</v>
      </c>
      <c r="G24" s="187">
        <v>490475</v>
      </c>
      <c r="H24" s="184">
        <v>188802</v>
      </c>
      <c r="I24" s="185">
        <v>-301673</v>
      </c>
      <c r="J24" s="186">
        <v>-61.50629491819155</v>
      </c>
      <c r="K24" s="187">
        <v>4672</v>
      </c>
      <c r="L24" s="184">
        <v>17805</v>
      </c>
      <c r="M24" s="185">
        <v>13133</v>
      </c>
      <c r="N24" s="186">
        <v>281.10017123287668</v>
      </c>
      <c r="O24" s="152"/>
    </row>
    <row r="25" spans="1:15" s="138" customFormat="1" ht="19.5" customHeight="1">
      <c r="A25" s="181" t="s">
        <v>109</v>
      </c>
      <c r="B25" s="182" t="s">
        <v>111</v>
      </c>
      <c r="C25" s="183">
        <v>0</v>
      </c>
      <c r="D25" s="184">
        <v>0</v>
      </c>
      <c r="E25" s="185">
        <v>0</v>
      </c>
      <c r="F25" s="186" t="s">
        <v>151</v>
      </c>
      <c r="G25" s="187">
        <v>479324</v>
      </c>
      <c r="H25" s="184">
        <v>382479</v>
      </c>
      <c r="I25" s="185">
        <v>-96845</v>
      </c>
      <c r="J25" s="186">
        <v>-20.204496332334699</v>
      </c>
      <c r="K25" s="187">
        <v>157907</v>
      </c>
      <c r="L25" s="184">
        <v>144558</v>
      </c>
      <c r="M25" s="185">
        <v>-13349</v>
      </c>
      <c r="N25" s="186">
        <v>-8.4537100951826005</v>
      </c>
      <c r="O25" s="152"/>
    </row>
    <row r="26" spans="1:15" s="138" customFormat="1" ht="19.5" customHeight="1">
      <c r="A26" s="181" t="s">
        <v>109</v>
      </c>
      <c r="B26" s="182" t="s">
        <v>112</v>
      </c>
      <c r="C26" s="183">
        <v>219831</v>
      </c>
      <c r="D26" s="184">
        <v>208722</v>
      </c>
      <c r="E26" s="185">
        <v>-11109</v>
      </c>
      <c r="F26" s="186">
        <v>-5.0534274055979296</v>
      </c>
      <c r="G26" s="187">
        <v>1782169</v>
      </c>
      <c r="H26" s="184">
        <v>1817428</v>
      </c>
      <c r="I26" s="185">
        <v>35259</v>
      </c>
      <c r="J26" s="186">
        <v>1.978431899556099</v>
      </c>
      <c r="K26" s="187">
        <v>1340115</v>
      </c>
      <c r="L26" s="184">
        <v>1542639</v>
      </c>
      <c r="M26" s="185">
        <v>202524</v>
      </c>
      <c r="N26" s="186">
        <v>15.112434380631511</v>
      </c>
      <c r="O26" s="152"/>
    </row>
    <row r="27" spans="1:15" s="138" customFormat="1" ht="19.5" customHeight="1">
      <c r="A27" s="181" t="s">
        <v>113</v>
      </c>
      <c r="B27" s="182" t="s">
        <v>114</v>
      </c>
      <c r="C27" s="183">
        <v>11634536</v>
      </c>
      <c r="D27" s="184">
        <v>13679895</v>
      </c>
      <c r="E27" s="185">
        <v>2045359</v>
      </c>
      <c r="F27" s="186">
        <v>17.580065075220869</v>
      </c>
      <c r="G27" s="187">
        <v>1507748</v>
      </c>
      <c r="H27" s="184">
        <v>1503321</v>
      </c>
      <c r="I27" s="185">
        <v>-4427</v>
      </c>
      <c r="J27" s="186">
        <v>-0.29361670517884869</v>
      </c>
      <c r="K27" s="187">
        <v>14791599</v>
      </c>
      <c r="L27" s="184">
        <v>15489607</v>
      </c>
      <c r="M27" s="185">
        <v>698008</v>
      </c>
      <c r="N27" s="186">
        <v>4.7189489114733334</v>
      </c>
      <c r="O27" s="152"/>
    </row>
    <row r="28" spans="1:15" s="138" customFormat="1" ht="19.5" customHeight="1">
      <c r="A28" s="181" t="s">
        <v>115</v>
      </c>
      <c r="B28" s="182" t="s">
        <v>116</v>
      </c>
      <c r="C28" s="183">
        <v>1361463</v>
      </c>
      <c r="D28" s="184">
        <v>1270264</v>
      </c>
      <c r="E28" s="185">
        <v>-91199</v>
      </c>
      <c r="F28" s="186">
        <v>-6.698602899968634</v>
      </c>
      <c r="G28" s="187">
        <v>66091</v>
      </c>
      <c r="H28" s="184">
        <v>80735</v>
      </c>
      <c r="I28" s="185">
        <v>14644</v>
      </c>
      <c r="J28" s="186">
        <v>22.157328531872722</v>
      </c>
      <c r="K28" s="187">
        <v>73328</v>
      </c>
      <c r="L28" s="184">
        <v>65478</v>
      </c>
      <c r="M28" s="185">
        <v>-7850</v>
      </c>
      <c r="N28" s="186">
        <v>-10.70532402356535</v>
      </c>
      <c r="O28" s="152"/>
    </row>
    <row r="29" spans="1:15" s="138" customFormat="1" ht="19.5" customHeight="1">
      <c r="A29" s="181" t="s">
        <v>115</v>
      </c>
      <c r="B29" s="182" t="s">
        <v>117</v>
      </c>
      <c r="C29" s="183">
        <v>0</v>
      </c>
      <c r="D29" s="184">
        <v>0</v>
      </c>
      <c r="E29" s="185">
        <v>0</v>
      </c>
      <c r="F29" s="186" t="s">
        <v>151</v>
      </c>
      <c r="G29" s="187">
        <v>4364250</v>
      </c>
      <c r="H29" s="184">
        <v>4576819</v>
      </c>
      <c r="I29" s="185">
        <v>212569</v>
      </c>
      <c r="J29" s="186">
        <v>4.8706879761700179</v>
      </c>
      <c r="K29" s="187">
        <v>692788</v>
      </c>
      <c r="L29" s="184">
        <v>762938</v>
      </c>
      <c r="M29" s="185">
        <v>70150</v>
      </c>
      <c r="N29" s="186">
        <v>10.125752755532719</v>
      </c>
      <c r="O29" s="152"/>
    </row>
    <row r="30" spans="1:15" s="138" customFormat="1" ht="19.5" customHeight="1">
      <c r="A30" s="181" t="s">
        <v>115</v>
      </c>
      <c r="B30" s="182" t="s">
        <v>118</v>
      </c>
      <c r="C30" s="183">
        <v>0</v>
      </c>
      <c r="D30" s="184">
        <v>0</v>
      </c>
      <c r="E30" s="185">
        <v>0</v>
      </c>
      <c r="F30" s="186" t="s">
        <v>151</v>
      </c>
      <c r="G30" s="187">
        <v>1230548</v>
      </c>
      <c r="H30" s="184">
        <v>612032</v>
      </c>
      <c r="I30" s="185">
        <v>-618516</v>
      </c>
      <c r="J30" s="186">
        <v>-50.263459856909279</v>
      </c>
      <c r="K30" s="187">
        <v>11589555</v>
      </c>
      <c r="L30" s="184">
        <v>11159268</v>
      </c>
      <c r="M30" s="185">
        <v>-430287</v>
      </c>
      <c r="N30" s="186">
        <v>-3.7127137323219008</v>
      </c>
      <c r="O30" s="152"/>
    </row>
    <row r="31" spans="1:15" s="138" customFormat="1" ht="19.5" customHeight="1">
      <c r="A31" s="181" t="s">
        <v>119</v>
      </c>
      <c r="B31" s="182" t="s">
        <v>120</v>
      </c>
      <c r="C31" s="183">
        <v>0</v>
      </c>
      <c r="D31" s="184">
        <v>0</v>
      </c>
      <c r="E31" s="185">
        <v>0</v>
      </c>
      <c r="F31" s="186" t="s">
        <v>151</v>
      </c>
      <c r="G31" s="187">
        <v>11618971</v>
      </c>
      <c r="H31" s="184">
        <v>7770169</v>
      </c>
      <c r="I31" s="185">
        <v>-3848802</v>
      </c>
      <c r="J31" s="186">
        <v>-33.125153681853583</v>
      </c>
      <c r="K31" s="187">
        <v>1637436</v>
      </c>
      <c r="L31" s="184">
        <v>1454233</v>
      </c>
      <c r="M31" s="185">
        <v>-183203</v>
      </c>
      <c r="N31" s="186">
        <v>-11.188406752996761</v>
      </c>
      <c r="O31" s="152"/>
    </row>
    <row r="32" spans="1:15" s="138" customFormat="1" ht="19.5" customHeight="1">
      <c r="A32" s="181" t="s">
        <v>119</v>
      </c>
      <c r="B32" s="182" t="s">
        <v>121</v>
      </c>
      <c r="C32" s="183">
        <v>0</v>
      </c>
      <c r="D32" s="184">
        <v>0</v>
      </c>
      <c r="E32" s="185">
        <v>0</v>
      </c>
      <c r="F32" s="186" t="s">
        <v>151</v>
      </c>
      <c r="G32" s="187">
        <v>2206855</v>
      </c>
      <c r="H32" s="184">
        <v>1785961</v>
      </c>
      <c r="I32" s="185">
        <v>-420894</v>
      </c>
      <c r="J32" s="186">
        <v>-19.07211846723051</v>
      </c>
      <c r="K32" s="187">
        <v>360952</v>
      </c>
      <c r="L32" s="184">
        <v>169336</v>
      </c>
      <c r="M32" s="185">
        <v>-191616</v>
      </c>
      <c r="N32" s="186">
        <v>-53.086282940668013</v>
      </c>
      <c r="O32" s="152"/>
    </row>
    <row r="33" spans="1:15" s="138" customFormat="1" ht="19.5" customHeight="1">
      <c r="A33" s="181" t="s">
        <v>119</v>
      </c>
      <c r="B33" s="182" t="s">
        <v>122</v>
      </c>
      <c r="C33" s="183">
        <v>0</v>
      </c>
      <c r="D33" s="184">
        <v>0</v>
      </c>
      <c r="E33" s="185">
        <v>0</v>
      </c>
      <c r="F33" s="186" t="s">
        <v>151</v>
      </c>
      <c r="G33" s="187">
        <v>178228</v>
      </c>
      <c r="H33" s="184">
        <v>16618</v>
      </c>
      <c r="I33" s="185">
        <v>-161610</v>
      </c>
      <c r="J33" s="186">
        <v>-90.675988060237444</v>
      </c>
      <c r="K33" s="187">
        <v>6740981</v>
      </c>
      <c r="L33" s="184">
        <v>6207754</v>
      </c>
      <c r="M33" s="185">
        <v>-533227</v>
      </c>
      <c r="N33" s="186">
        <v>-7.9102284964161802</v>
      </c>
      <c r="O33" s="152"/>
    </row>
    <row r="34" spans="1:15" s="138" customFormat="1" ht="19.5" customHeight="1">
      <c r="A34" s="181" t="s">
        <v>119</v>
      </c>
      <c r="B34" s="182" t="s">
        <v>123</v>
      </c>
      <c r="C34" s="183">
        <v>83567</v>
      </c>
      <c r="D34" s="184">
        <v>68277</v>
      </c>
      <c r="E34" s="185">
        <v>-15290</v>
      </c>
      <c r="F34" s="186">
        <v>-18.296696064235888</v>
      </c>
      <c r="G34" s="187">
        <v>0</v>
      </c>
      <c r="H34" s="184">
        <v>0</v>
      </c>
      <c r="I34" s="185">
        <v>0</v>
      </c>
      <c r="J34" s="186" t="s">
        <v>151</v>
      </c>
      <c r="K34" s="187">
        <v>5251776</v>
      </c>
      <c r="L34" s="184">
        <v>5503551</v>
      </c>
      <c r="M34" s="185">
        <v>251775</v>
      </c>
      <c r="N34" s="186">
        <v>4.7940925127042684</v>
      </c>
      <c r="O34" s="152"/>
    </row>
    <row r="35" spans="1:15" s="138" customFormat="1" ht="19.5" customHeight="1">
      <c r="A35" s="181" t="s">
        <v>119</v>
      </c>
      <c r="B35" s="182" t="s">
        <v>124</v>
      </c>
      <c r="C35" s="183">
        <v>0</v>
      </c>
      <c r="D35" s="184">
        <v>0</v>
      </c>
      <c r="E35" s="185">
        <v>0</v>
      </c>
      <c r="F35" s="186" t="s">
        <v>151</v>
      </c>
      <c r="G35" s="187">
        <v>0</v>
      </c>
      <c r="H35" s="184">
        <v>0</v>
      </c>
      <c r="I35" s="185">
        <v>0</v>
      </c>
      <c r="J35" s="186" t="s">
        <v>151</v>
      </c>
      <c r="K35" s="187">
        <v>1985455</v>
      </c>
      <c r="L35" s="184">
        <v>2149521</v>
      </c>
      <c r="M35" s="185">
        <v>164066</v>
      </c>
      <c r="N35" s="186">
        <v>8.263395544094422</v>
      </c>
      <c r="O35" s="152"/>
    </row>
    <row r="36" spans="1:15" s="138" customFormat="1" ht="19.5" customHeight="1">
      <c r="A36" s="181" t="s">
        <v>119</v>
      </c>
      <c r="B36" s="182" t="s">
        <v>125</v>
      </c>
      <c r="C36" s="183">
        <v>0</v>
      </c>
      <c r="D36" s="184">
        <v>0</v>
      </c>
      <c r="E36" s="185">
        <v>0</v>
      </c>
      <c r="F36" s="186" t="s">
        <v>151</v>
      </c>
      <c r="G36" s="187">
        <v>0</v>
      </c>
      <c r="H36" s="184">
        <v>0</v>
      </c>
      <c r="I36" s="185">
        <v>0</v>
      </c>
      <c r="J36" s="186" t="s">
        <v>151</v>
      </c>
      <c r="K36" s="187">
        <v>2383696</v>
      </c>
      <c r="L36" s="184">
        <v>2274928</v>
      </c>
      <c r="M36" s="185">
        <v>-108768</v>
      </c>
      <c r="N36" s="186">
        <v>-4.5629979661836018</v>
      </c>
      <c r="O36" s="152"/>
    </row>
    <row r="37" spans="1:15" s="138" customFormat="1" ht="19.5" customHeight="1">
      <c r="A37" s="181" t="s">
        <v>119</v>
      </c>
      <c r="B37" s="182" t="s">
        <v>126</v>
      </c>
      <c r="C37" s="183">
        <v>2923405</v>
      </c>
      <c r="D37" s="184">
        <v>2613398</v>
      </c>
      <c r="E37" s="185">
        <v>-310007</v>
      </c>
      <c r="F37" s="186">
        <v>-10.60431243703832</v>
      </c>
      <c r="G37" s="187">
        <v>0</v>
      </c>
      <c r="H37" s="184">
        <v>0</v>
      </c>
      <c r="I37" s="185">
        <v>0</v>
      </c>
      <c r="J37" s="186" t="s">
        <v>151</v>
      </c>
      <c r="K37" s="187">
        <v>1538894</v>
      </c>
      <c r="L37" s="184">
        <v>1642166</v>
      </c>
      <c r="M37" s="185">
        <v>103272</v>
      </c>
      <c r="N37" s="186">
        <v>6.710793595920193</v>
      </c>
      <c r="O37" s="152"/>
    </row>
    <row r="38" spans="1:15" s="138" customFormat="1" ht="19.5" customHeight="1">
      <c r="A38" s="181" t="s">
        <v>119</v>
      </c>
      <c r="B38" s="182" t="s">
        <v>127</v>
      </c>
      <c r="C38" s="183">
        <v>111418</v>
      </c>
      <c r="D38" s="184">
        <v>91369</v>
      </c>
      <c r="E38" s="185">
        <v>-20049</v>
      </c>
      <c r="F38" s="186">
        <v>-17.994399468667542</v>
      </c>
      <c r="G38" s="187">
        <v>119355</v>
      </c>
      <c r="H38" s="184">
        <v>93917</v>
      </c>
      <c r="I38" s="185">
        <v>-25438</v>
      </c>
      <c r="J38" s="186">
        <v>-21.312890117716051</v>
      </c>
      <c r="K38" s="187">
        <v>13297824</v>
      </c>
      <c r="L38" s="184">
        <v>12729064</v>
      </c>
      <c r="M38" s="185">
        <v>-568760</v>
      </c>
      <c r="N38" s="186">
        <v>-4.2770907480802833</v>
      </c>
      <c r="O38" s="152"/>
    </row>
    <row r="39" spans="1:15" s="138" customFormat="1" ht="19.5" customHeight="1">
      <c r="A39" s="181" t="s">
        <v>119</v>
      </c>
      <c r="B39" s="182" t="s">
        <v>128</v>
      </c>
      <c r="C39" s="183">
        <v>0</v>
      </c>
      <c r="D39" s="184">
        <v>0</v>
      </c>
      <c r="E39" s="185">
        <v>0</v>
      </c>
      <c r="F39" s="186" t="s">
        <v>151</v>
      </c>
      <c r="G39" s="187">
        <v>273</v>
      </c>
      <c r="H39" s="184">
        <v>231</v>
      </c>
      <c r="I39" s="185">
        <v>-42</v>
      </c>
      <c r="J39" s="186">
        <v>-15.38461538461539</v>
      </c>
      <c r="K39" s="187">
        <v>2313950</v>
      </c>
      <c r="L39" s="184">
        <v>2452770</v>
      </c>
      <c r="M39" s="185">
        <v>138820</v>
      </c>
      <c r="N39" s="186">
        <v>5.999265325525613</v>
      </c>
      <c r="O39" s="152"/>
    </row>
    <row r="40" spans="1:15" s="138" customFormat="1" ht="19.5" customHeight="1">
      <c r="A40" s="181" t="s">
        <v>119</v>
      </c>
      <c r="B40" s="182" t="s">
        <v>129</v>
      </c>
      <c r="C40" s="183">
        <v>6107</v>
      </c>
      <c r="D40" s="184">
        <v>3293</v>
      </c>
      <c r="E40" s="185">
        <v>-2814</v>
      </c>
      <c r="F40" s="186">
        <v>-46.078270836744721</v>
      </c>
      <c r="G40" s="187">
        <v>2672398</v>
      </c>
      <c r="H40" s="184">
        <v>2899380</v>
      </c>
      <c r="I40" s="185">
        <v>226982</v>
      </c>
      <c r="J40" s="186">
        <v>8.4935701942599877</v>
      </c>
      <c r="K40" s="187">
        <v>2134736</v>
      </c>
      <c r="L40" s="184">
        <v>2799335</v>
      </c>
      <c r="M40" s="185">
        <v>664599</v>
      </c>
      <c r="N40" s="186">
        <v>31.132608434954019</v>
      </c>
      <c r="O40" s="152"/>
    </row>
    <row r="41" spans="1:15" s="138" customFormat="1" ht="19.5" customHeight="1">
      <c r="A41" s="181" t="s">
        <v>130</v>
      </c>
      <c r="B41" s="182" t="s">
        <v>131</v>
      </c>
      <c r="C41" s="183">
        <v>0</v>
      </c>
      <c r="D41" s="184">
        <v>0</v>
      </c>
      <c r="E41" s="185">
        <v>0</v>
      </c>
      <c r="F41" s="186" t="s">
        <v>151</v>
      </c>
      <c r="G41" s="187">
        <v>285611</v>
      </c>
      <c r="H41" s="184">
        <v>355277</v>
      </c>
      <c r="I41" s="185">
        <v>69666</v>
      </c>
      <c r="J41" s="186">
        <v>24.391917678240691</v>
      </c>
      <c r="K41" s="187">
        <v>3070181</v>
      </c>
      <c r="L41" s="184">
        <v>3207143</v>
      </c>
      <c r="M41" s="185">
        <v>136962</v>
      </c>
      <c r="N41" s="186">
        <v>4.461039919144838</v>
      </c>
      <c r="O41" s="152"/>
    </row>
    <row r="42" spans="1:15" s="138" customFormat="1" ht="19.5" customHeight="1">
      <c r="A42" s="181" t="s">
        <v>130</v>
      </c>
      <c r="B42" s="182" t="s">
        <v>132</v>
      </c>
      <c r="C42" s="183">
        <v>0</v>
      </c>
      <c r="D42" s="184">
        <v>0</v>
      </c>
      <c r="E42" s="185">
        <v>0</v>
      </c>
      <c r="F42" s="186" t="s">
        <v>151</v>
      </c>
      <c r="G42" s="187">
        <v>0</v>
      </c>
      <c r="H42" s="184">
        <v>0</v>
      </c>
      <c r="I42" s="185">
        <v>0</v>
      </c>
      <c r="J42" s="186" t="s">
        <v>151</v>
      </c>
      <c r="K42" s="187">
        <v>6965126</v>
      </c>
      <c r="L42" s="184">
        <v>6323394</v>
      </c>
      <c r="M42" s="185">
        <v>-641732</v>
      </c>
      <c r="N42" s="186">
        <v>-9.2135016652965049</v>
      </c>
      <c r="O42" s="152"/>
    </row>
    <row r="43" spans="1:15" s="138" customFormat="1" ht="19.5" customHeight="1">
      <c r="A43" s="181" t="s">
        <v>130</v>
      </c>
      <c r="B43" s="182" t="s">
        <v>174</v>
      </c>
      <c r="C43" s="183">
        <v>0</v>
      </c>
      <c r="D43" s="184">
        <v>0</v>
      </c>
      <c r="E43" s="185">
        <v>0</v>
      </c>
      <c r="F43" s="186" t="s">
        <v>151</v>
      </c>
      <c r="G43" s="187">
        <v>0</v>
      </c>
      <c r="H43" s="184">
        <v>0</v>
      </c>
      <c r="I43" s="185">
        <v>0</v>
      </c>
      <c r="J43" s="186" t="s">
        <v>151</v>
      </c>
      <c r="K43" s="187">
        <v>8353706</v>
      </c>
      <c r="L43" s="184">
        <v>8149932</v>
      </c>
      <c r="M43" s="185">
        <v>-203774</v>
      </c>
      <c r="N43" s="186">
        <v>-2.439324534523962</v>
      </c>
      <c r="O43" s="152"/>
    </row>
    <row r="44" spans="1:15" s="138" customFormat="1" ht="19.5" customHeight="1">
      <c r="A44" s="181" t="s">
        <v>130</v>
      </c>
      <c r="B44" s="182" t="s">
        <v>134</v>
      </c>
      <c r="C44" s="183">
        <v>106</v>
      </c>
      <c r="D44" s="184">
        <v>1693</v>
      </c>
      <c r="E44" s="185">
        <v>1587</v>
      </c>
      <c r="F44" s="186">
        <v>1497.1698113207549</v>
      </c>
      <c r="G44" s="187">
        <v>103043</v>
      </c>
      <c r="H44" s="184">
        <v>74834</v>
      </c>
      <c r="I44" s="185">
        <v>-28209</v>
      </c>
      <c r="J44" s="186">
        <v>-27.37594984618072</v>
      </c>
      <c r="K44" s="187">
        <v>16619920</v>
      </c>
      <c r="L44" s="184">
        <v>18028464</v>
      </c>
      <c r="M44" s="185">
        <v>1408544</v>
      </c>
      <c r="N44" s="186">
        <v>8.4750347775440531</v>
      </c>
      <c r="O44" s="152"/>
    </row>
    <row r="45" spans="1:15" s="138" customFormat="1" ht="19.5" customHeight="1">
      <c r="A45" s="181" t="s">
        <v>135</v>
      </c>
      <c r="B45" s="182" t="s">
        <v>136</v>
      </c>
      <c r="C45" s="183">
        <v>0</v>
      </c>
      <c r="D45" s="184">
        <v>0</v>
      </c>
      <c r="E45" s="185">
        <v>0</v>
      </c>
      <c r="F45" s="186" t="s">
        <v>151</v>
      </c>
      <c r="G45" s="187">
        <v>0</v>
      </c>
      <c r="H45" s="184">
        <v>0</v>
      </c>
      <c r="I45" s="185">
        <v>0</v>
      </c>
      <c r="J45" s="186" t="s">
        <v>151</v>
      </c>
      <c r="K45" s="187">
        <v>6209025</v>
      </c>
      <c r="L45" s="184">
        <v>6164533</v>
      </c>
      <c r="M45" s="185">
        <v>-44492</v>
      </c>
      <c r="N45" s="186">
        <v>-0.7165698318173952</v>
      </c>
      <c r="O45" s="152"/>
    </row>
    <row r="46" spans="1:15" s="138" customFormat="1" ht="19.5" customHeight="1">
      <c r="A46" s="181" t="s">
        <v>135</v>
      </c>
      <c r="B46" s="182" t="s">
        <v>137</v>
      </c>
      <c r="C46" s="183">
        <v>0</v>
      </c>
      <c r="D46" s="184">
        <v>0</v>
      </c>
      <c r="E46" s="185">
        <v>0</v>
      </c>
      <c r="F46" s="186" t="s">
        <v>151</v>
      </c>
      <c r="G46" s="187">
        <v>0</v>
      </c>
      <c r="H46" s="184">
        <v>0</v>
      </c>
      <c r="I46" s="185">
        <v>0</v>
      </c>
      <c r="J46" s="186" t="s">
        <v>151</v>
      </c>
      <c r="K46" s="187">
        <v>17988295</v>
      </c>
      <c r="L46" s="184">
        <v>18517030</v>
      </c>
      <c r="M46" s="185">
        <v>528735</v>
      </c>
      <c r="N46" s="186">
        <v>2.9393280463768301</v>
      </c>
      <c r="O46" s="152"/>
    </row>
    <row r="47" spans="1:15" s="138" customFormat="1" ht="19.5" customHeight="1">
      <c r="A47" s="181" t="s">
        <v>135</v>
      </c>
      <c r="B47" s="182" t="s">
        <v>53</v>
      </c>
      <c r="C47" s="183">
        <v>0</v>
      </c>
      <c r="D47" s="184">
        <v>0</v>
      </c>
      <c r="E47" s="185">
        <v>0</v>
      </c>
      <c r="F47" s="186" t="s">
        <v>151</v>
      </c>
      <c r="G47" s="187">
        <v>0</v>
      </c>
      <c r="H47" s="184">
        <v>0</v>
      </c>
      <c r="I47" s="185">
        <v>0</v>
      </c>
      <c r="J47" s="186" t="s">
        <v>151</v>
      </c>
      <c r="K47" s="187">
        <v>22119316</v>
      </c>
      <c r="L47" s="184">
        <v>22448138</v>
      </c>
      <c r="M47" s="185">
        <v>328822</v>
      </c>
      <c r="N47" s="186">
        <v>1.4865830390053669</v>
      </c>
      <c r="O47" s="152"/>
    </row>
    <row r="48" spans="1:15" ht="19.5" customHeight="1">
      <c r="A48" s="203" t="s">
        <v>162</v>
      </c>
      <c r="B48" s="203"/>
      <c r="C48" s="175">
        <f>SUM(C8:C47)</f>
        <v>106718971</v>
      </c>
      <c r="D48" s="175">
        <f>SUM(D8:D47)</f>
        <v>103268614</v>
      </c>
      <c r="E48" s="175">
        <f>D48-C48</f>
        <v>-3450357</v>
      </c>
      <c r="F48" s="176">
        <f t="shared" ref="F48" si="0">((D48*100/C48)-100)</f>
        <v>-3.2331243148886841</v>
      </c>
      <c r="G48" s="175">
        <f>SUM(G8:G47)</f>
        <v>49162540</v>
      </c>
      <c r="H48" s="175">
        <f>SUM(H8:H47)</f>
        <v>46337845</v>
      </c>
      <c r="I48" s="175">
        <f>H48-G48</f>
        <v>-2824695</v>
      </c>
      <c r="J48" s="176">
        <f t="shared" ref="J48" si="1">((H48*100/G48)-100)</f>
        <v>-5.7456246158152169</v>
      </c>
      <c r="K48" s="175">
        <f>SUM(K8:K47)</f>
        <v>165920300</v>
      </c>
      <c r="L48" s="175">
        <f>SUM(L8:L47)</f>
        <v>166039212</v>
      </c>
      <c r="M48" s="175">
        <f>L48-K48</f>
        <v>118912</v>
      </c>
      <c r="N48" s="176">
        <f t="shared" ref="N48" si="2">((L48*100/K48)-100)</f>
        <v>7.1668144283734136E-2</v>
      </c>
    </row>
    <row r="49" spans="1:14" ht="15" customHeight="1">
      <c r="A49" s="114" t="s">
        <v>49</v>
      </c>
      <c r="B49" s="81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</row>
    <row r="53" spans="1:14">
      <c r="D53" s="134"/>
    </row>
    <row r="54" spans="1:14">
      <c r="C54" s="137"/>
      <c r="D54" s="133"/>
      <c r="E54" s="135"/>
    </row>
    <row r="55" spans="1:14">
      <c r="D55" s="136"/>
    </row>
    <row r="62" spans="1:14">
      <c r="D62" s="75"/>
    </row>
  </sheetData>
  <mergeCells count="11">
    <mergeCell ref="A6:B7"/>
    <mergeCell ref="A48:B48"/>
    <mergeCell ref="C5:F5"/>
    <mergeCell ref="G5:J5"/>
    <mergeCell ref="K5:N5"/>
    <mergeCell ref="C6:D6"/>
    <mergeCell ref="E6:F6"/>
    <mergeCell ref="G6:H6"/>
    <mergeCell ref="I6:J6"/>
    <mergeCell ref="K6:L6"/>
    <mergeCell ref="M6:N6"/>
  </mergeCells>
  <conditionalFormatting sqref="B8:D47 G8:H47 K8:L47">
    <cfRule type="expression" dxfId="69" priority="1">
      <formula>MOD(ROW(),2)&lt;&gt;0</formula>
    </cfRule>
  </conditionalFormatting>
  <conditionalFormatting sqref="E8:E47">
    <cfRule type="dataBar" priority="23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{3A66895E-0D24-493E-BD8C-780A1A9DB3E1}</x14:id>
        </ext>
      </extLst>
    </cfRule>
  </conditionalFormatting>
  <conditionalFormatting sqref="E8:F48 I8:J48 M8:N48">
    <cfRule type="expression" dxfId="68" priority="7">
      <formula>E8&lt;0</formula>
    </cfRule>
  </conditionalFormatting>
  <conditionalFormatting sqref="I8:I47">
    <cfRule type="dataBar" priority="24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{99D2901E-C5E7-40D7-93FD-E146C335BC32}</x14:id>
        </ext>
      </extLst>
    </cfRule>
  </conditionalFormatting>
  <conditionalFormatting sqref="M8:M47">
    <cfRule type="dataBar" priority="25">
      <dataBar>
        <cfvo type="min"/>
        <cfvo type="max"/>
        <color rgb="FF3CCC7A"/>
      </dataBar>
      <extLst>
        <ext xmlns:x14="http://schemas.microsoft.com/office/spreadsheetml/2009/9/main" uri="{B025F937-C7B1-47D3-B67F-A62EFF666E3E}">
          <x14:id>{39267451-35AB-47D2-925A-52227CEC1C92}</x14:id>
        </ext>
      </extLst>
    </cfRule>
  </conditionalFormatting>
  <pageMargins left="0.62992125984252001" right="0.23622047244094499" top="0.78740157480314998" bottom="0.23622047244094499" header="0.31496062992126" footer="0.15748031496063"/>
  <pageSetup paperSize="9" scale="55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A66895E-0D24-493E-BD8C-780A1A9DB3E1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E8:E47</xm:sqref>
        </x14:conditionalFormatting>
        <x14:conditionalFormatting xmlns:xm="http://schemas.microsoft.com/office/excel/2006/main">
          <x14:cfRule type="dataBar" id="{99D2901E-C5E7-40D7-93FD-E146C335BC3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I8:I47</xm:sqref>
        </x14:conditionalFormatting>
        <x14:conditionalFormatting xmlns:xm="http://schemas.microsoft.com/office/excel/2006/main">
          <x14:cfRule type="dataBar" id="{39267451-35AB-47D2-925A-52227CEC1C92}">
            <x14:dataBar minLength="0" maxLength="100" gradient="0">
              <x14:cfvo type="autoMin"/>
              <x14:cfvo type="autoMax"/>
              <x14:negativeFillColor rgb="FFFFB7B7"/>
              <x14:axisColor rgb="FF000000"/>
            </x14:dataBar>
          </x14:cfRule>
          <xm:sqref>M8:M47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2C251-AC33-4A2B-854F-F74E5F5C818C}">
  <sheetPr codeName="Hoja6">
    <pageSetUpPr fitToPage="1"/>
  </sheetPr>
  <dimension ref="A1:AA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27" ht="19.2" customHeight="1">
      <c r="A1" s="32" t="s">
        <v>50</v>
      </c>
      <c r="E1" s="5"/>
      <c r="H1" s="4"/>
      <c r="I1" s="4"/>
      <c r="J1" s="4"/>
      <c r="K1" s="4"/>
      <c r="L1" s="4"/>
      <c r="M1" s="4"/>
      <c r="AA1" s="39" t="str">
        <f>"Acumulado "&amp;E6</f>
        <v>Acumulado 2025</v>
      </c>
    </row>
    <row r="2" spans="1:27" ht="15.6" customHeight="1">
      <c r="A2" s="139"/>
      <c r="H2" s="3"/>
      <c r="I2" s="3"/>
      <c r="J2" s="3"/>
      <c r="K2" s="3"/>
      <c r="L2" s="3"/>
      <c r="M2" s="3"/>
      <c r="AA2" s="39" t="str">
        <f>"Acumulado "&amp;D6</f>
        <v>Acumulado 2024</v>
      </c>
    </row>
    <row r="3" spans="1:27" ht="15.6" customHeight="1">
      <c r="H3" s="3"/>
      <c r="I3" s="3"/>
      <c r="J3" s="3"/>
      <c r="K3" s="3"/>
      <c r="L3" s="3"/>
      <c r="M3" s="3"/>
    </row>
    <row r="4" spans="1:27" ht="15.6" customHeight="1">
      <c r="A4" s="31" t="s">
        <v>51</v>
      </c>
    </row>
    <row r="5" spans="1:27" ht="15.6" customHeight="1">
      <c r="A5" s="210" t="s">
        <v>1</v>
      </c>
      <c r="B5" s="197" t="s">
        <v>155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27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27" ht="15.6" customHeight="1">
      <c r="A7" s="188" t="s">
        <v>18</v>
      </c>
      <c r="B7" s="189">
        <v>1071454.5619999999</v>
      </c>
      <c r="C7" s="189">
        <v>1293069.5330000001</v>
      </c>
      <c r="D7" s="189">
        <v>8689922.9120000005</v>
      </c>
      <c r="E7" s="189">
        <v>7735937.9369999999</v>
      </c>
      <c r="F7" s="190">
        <v>-10.978060273499469</v>
      </c>
      <c r="G7" s="37"/>
    </row>
    <row r="8" spans="1:27" ht="15.6" customHeight="1">
      <c r="A8" s="188" t="s">
        <v>11</v>
      </c>
      <c r="B8" s="189">
        <v>291563.46399999998</v>
      </c>
      <c r="C8" s="189">
        <v>234744</v>
      </c>
      <c r="D8" s="189">
        <v>1889160.7050000001</v>
      </c>
      <c r="E8" s="189">
        <v>1577808.953</v>
      </c>
      <c r="F8" s="190">
        <v>-16.480956393807691</v>
      </c>
      <c r="G8" s="6"/>
    </row>
    <row r="9" spans="1:27" ht="15.6" customHeight="1">
      <c r="A9" s="188" t="s">
        <v>8</v>
      </c>
      <c r="B9" s="189">
        <v>444730.73300000001</v>
      </c>
      <c r="C9" s="189">
        <v>673980.98499999999</v>
      </c>
      <c r="D9" s="189">
        <v>3103723.2960000001</v>
      </c>
      <c r="E9" s="189">
        <v>3640776.2519999999</v>
      </c>
      <c r="F9" s="190">
        <v>17.303506298133598</v>
      </c>
      <c r="G9" s="6"/>
    </row>
    <row r="10" spans="1:27" ht="15.6" customHeight="1">
      <c r="A10" s="188" t="s">
        <v>10</v>
      </c>
      <c r="B10" s="189">
        <v>362494.75199999998</v>
      </c>
      <c r="C10" s="189">
        <v>406940.49699999997</v>
      </c>
      <c r="D10" s="189">
        <v>2628323.3939999999</v>
      </c>
      <c r="E10" s="189">
        <v>2722989.1529999999</v>
      </c>
      <c r="F10" s="190">
        <v>3.6017546096536539</v>
      </c>
    </row>
    <row r="11" spans="1:27" ht="15.6" customHeight="1">
      <c r="A11" s="188" t="s">
        <v>9</v>
      </c>
      <c r="B11" s="189">
        <v>8621067.6129999999</v>
      </c>
      <c r="C11" s="189">
        <v>8581830.7819999997</v>
      </c>
      <c r="D11" s="189">
        <v>62092143.009000003</v>
      </c>
      <c r="E11" s="189">
        <v>59339010.663000003</v>
      </c>
      <c r="F11" s="190">
        <v>-4.4339464102582866</v>
      </c>
    </row>
    <row r="12" spans="1:27" ht="15.6" customHeight="1">
      <c r="A12" s="188" t="s">
        <v>6</v>
      </c>
      <c r="B12" s="189">
        <v>466153.96399999998</v>
      </c>
      <c r="C12" s="189">
        <v>412832.16700000002</v>
      </c>
      <c r="D12" s="189">
        <v>2907029.7420000001</v>
      </c>
      <c r="E12" s="189">
        <v>2986054.233</v>
      </c>
      <c r="F12" s="190">
        <v>2.7183929307043262</v>
      </c>
    </row>
    <row r="13" spans="1:27" ht="15.6" customHeight="1">
      <c r="A13" s="188" t="s">
        <v>175</v>
      </c>
      <c r="B13" s="189">
        <v>1682152.51</v>
      </c>
      <c r="C13" s="189">
        <v>1777888.423</v>
      </c>
      <c r="D13" s="189">
        <v>10194006.763</v>
      </c>
      <c r="E13" s="189">
        <v>10581986.325999999</v>
      </c>
      <c r="F13" s="190">
        <v>3.8059574809014549</v>
      </c>
    </row>
    <row r="14" spans="1:27" ht="15.6" customHeight="1">
      <c r="A14" s="188" t="s">
        <v>148</v>
      </c>
      <c r="B14" s="189">
        <v>6134396.2309999997</v>
      </c>
      <c r="C14" s="189">
        <v>6223415.3339999998</v>
      </c>
      <c r="D14" s="189">
        <v>41962249.276000001</v>
      </c>
      <c r="E14" s="189">
        <v>40874491.578000002</v>
      </c>
      <c r="F14" s="190">
        <v>-2.5922292459716521</v>
      </c>
    </row>
    <row r="15" spans="1:27" ht="15.6" customHeight="1">
      <c r="A15" s="188" t="s">
        <v>145</v>
      </c>
      <c r="B15" s="189">
        <v>2888511</v>
      </c>
      <c r="C15" s="189">
        <v>2876604</v>
      </c>
      <c r="D15" s="189">
        <v>20981509</v>
      </c>
      <c r="E15" s="189">
        <v>18312832</v>
      </c>
      <c r="F15" s="190">
        <v>-12.719185259744661</v>
      </c>
    </row>
    <row r="16" spans="1:27" ht="15.6" customHeight="1">
      <c r="A16" s="188" t="s">
        <v>144</v>
      </c>
      <c r="B16" s="189">
        <v>3202956.2549999999</v>
      </c>
      <c r="C16" s="189">
        <v>2936331.2039999999</v>
      </c>
      <c r="D16" s="189">
        <v>21742875.357999999</v>
      </c>
      <c r="E16" s="189">
        <v>19195617.423999999</v>
      </c>
      <c r="F16" s="190">
        <v>-11.71536833127624</v>
      </c>
      <c r="G16" s="1"/>
    </row>
    <row r="17" spans="1:7" ht="15.6" customHeight="1">
      <c r="A17" s="188" t="s">
        <v>150</v>
      </c>
      <c r="B17" s="189">
        <v>1692665.443</v>
      </c>
      <c r="C17" s="189">
        <v>1599698.2</v>
      </c>
      <c r="D17" s="189">
        <v>10376139.412</v>
      </c>
      <c r="E17" s="189">
        <v>10799711.304</v>
      </c>
      <c r="F17" s="190">
        <v>4.0821723300106916</v>
      </c>
      <c r="G17" s="2"/>
    </row>
    <row r="18" spans="1:7" ht="15.6" customHeight="1">
      <c r="A18" s="188" t="s">
        <v>147</v>
      </c>
      <c r="B18" s="189">
        <v>112828.071</v>
      </c>
      <c r="C18" s="189">
        <v>161173.10800000001</v>
      </c>
      <c r="D18" s="189">
        <v>958406.39</v>
      </c>
      <c r="E18" s="189">
        <v>1205141.031</v>
      </c>
      <c r="F18" s="190">
        <v>25.744260845339308</v>
      </c>
    </row>
    <row r="19" spans="1:7" ht="15.6" customHeight="1">
      <c r="A19" s="188" t="s">
        <v>143</v>
      </c>
      <c r="B19" s="189">
        <v>391097.13</v>
      </c>
      <c r="C19" s="189">
        <v>539804.68999999994</v>
      </c>
      <c r="D19" s="189">
        <v>4047123.645</v>
      </c>
      <c r="E19" s="189">
        <v>3977387.4479999999</v>
      </c>
      <c r="F19" s="190">
        <v>-1.7231051758489</v>
      </c>
    </row>
    <row r="20" spans="1:7" ht="15.6" customHeight="1">
      <c r="A20" s="188" t="s">
        <v>142</v>
      </c>
      <c r="B20" s="189">
        <v>1354657.443</v>
      </c>
      <c r="C20" s="189">
        <v>1331502.551</v>
      </c>
      <c r="D20" s="189">
        <v>9109935.3339999989</v>
      </c>
      <c r="E20" s="189">
        <v>10054594.471999999</v>
      </c>
      <c r="F20" s="190">
        <v>10.36954822801381</v>
      </c>
    </row>
    <row r="21" spans="1:7" ht="15.6" customHeight="1">
      <c r="A21" s="188" t="s">
        <v>149</v>
      </c>
      <c r="B21" s="189">
        <v>2560637.9789999998</v>
      </c>
      <c r="C21" s="189">
        <v>3008262.1949999998</v>
      </c>
      <c r="D21" s="189">
        <v>18266569.524999999</v>
      </c>
      <c r="E21" s="189">
        <v>17475552.848000001</v>
      </c>
      <c r="F21" s="190">
        <v>-4.3304062972382127</v>
      </c>
    </row>
    <row r="22" spans="1:7" ht="15.6" customHeight="1">
      <c r="A22" s="188" t="s">
        <v>146</v>
      </c>
      <c r="B22" s="189">
        <v>2723122.5630000001</v>
      </c>
      <c r="C22" s="189">
        <v>3371020.094</v>
      </c>
      <c r="D22" s="189">
        <v>18569288.787999999</v>
      </c>
      <c r="E22" s="189">
        <v>21464701.686000001</v>
      </c>
      <c r="F22" s="190">
        <v>15.59248138717677</v>
      </c>
    </row>
    <row r="23" spans="1:7" ht="15.6" customHeight="1">
      <c r="A23" s="188" t="s">
        <v>165</v>
      </c>
      <c r="B23" s="189">
        <v>342614.76199999999</v>
      </c>
      <c r="C23" s="189">
        <v>448523.06200000009</v>
      </c>
      <c r="D23" s="189">
        <v>2597068.94</v>
      </c>
      <c r="E23" s="189">
        <v>3171087.3670000001</v>
      </c>
      <c r="F23" s="190">
        <v>22.10254869090998</v>
      </c>
    </row>
    <row r="24" spans="1:7" ht="15.6" customHeight="1">
      <c r="A24" s="188" t="s">
        <v>141</v>
      </c>
      <c r="B24" s="189">
        <v>213593.171</v>
      </c>
      <c r="C24" s="189">
        <v>151506.04</v>
      </c>
      <c r="D24" s="189">
        <v>1442243.767</v>
      </c>
      <c r="E24" s="189">
        <v>1316525.1769999999</v>
      </c>
      <c r="F24" s="190">
        <v>-8.7168752520599213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306061</v>
      </c>
      <c r="E25" s="189">
        <v>317192</v>
      </c>
      <c r="F25" s="190">
        <v>3.6368567050359251</v>
      </c>
    </row>
    <row r="26" spans="1:7" ht="15.6" customHeight="1">
      <c r="A26" s="188" t="s">
        <v>152</v>
      </c>
      <c r="B26" s="189">
        <v>242795.18799999999</v>
      </c>
      <c r="C26" s="189">
        <v>260800.70300000001</v>
      </c>
      <c r="D26" s="189">
        <v>1637030.7409999999</v>
      </c>
      <c r="E26" s="189">
        <v>1753236.264</v>
      </c>
      <c r="F26" s="190">
        <v>7.0985547240862852</v>
      </c>
    </row>
    <row r="27" spans="1:7" ht="15.6" customHeight="1">
      <c r="A27" s="188" t="s">
        <v>173</v>
      </c>
      <c r="B27" s="189">
        <v>300962.99</v>
      </c>
      <c r="C27" s="189">
        <v>291745.25599999999</v>
      </c>
      <c r="D27" s="189">
        <v>2001361.46</v>
      </c>
      <c r="E27" s="189">
        <v>2028417.642</v>
      </c>
      <c r="F27" s="190">
        <v>1.3518888287176201</v>
      </c>
    </row>
    <row r="28" spans="1:7" ht="15.6" customHeight="1">
      <c r="A28" s="188" t="s">
        <v>177</v>
      </c>
      <c r="B28" s="189">
        <v>1037858.868</v>
      </c>
      <c r="C28" s="189">
        <v>1141818.898</v>
      </c>
      <c r="D28" s="189">
        <v>8049204.4670000002</v>
      </c>
      <c r="E28" s="189">
        <v>8440752.4059999995</v>
      </c>
      <c r="F28" s="190">
        <v>4.8644302751316673</v>
      </c>
    </row>
    <row r="29" spans="1:7" ht="15.6" customHeight="1">
      <c r="A29" s="188" t="s">
        <v>178</v>
      </c>
      <c r="B29" s="189">
        <v>539544.12300000002</v>
      </c>
      <c r="C29" s="189">
        <v>629690.99199999997</v>
      </c>
      <c r="D29" s="189">
        <v>4114279.7620000001</v>
      </c>
      <c r="E29" s="189">
        <v>4104265.45</v>
      </c>
      <c r="F29" s="190">
        <v>-0.24340376880769549</v>
      </c>
    </row>
    <row r="30" spans="1:7" ht="15.6" customHeight="1">
      <c r="A30" s="188" t="s">
        <v>179</v>
      </c>
      <c r="B30" s="189">
        <v>338696</v>
      </c>
      <c r="C30" s="189">
        <v>320560</v>
      </c>
      <c r="D30" s="189">
        <v>2430370</v>
      </c>
      <c r="E30" s="189">
        <v>2393589</v>
      </c>
      <c r="F30" s="190">
        <v>-1.5133909651616759</v>
      </c>
    </row>
    <row r="31" spans="1:7" ht="15.6" customHeight="1">
      <c r="A31" s="188" t="s">
        <v>180</v>
      </c>
      <c r="B31" s="189">
        <v>2586398.98</v>
      </c>
      <c r="C31" s="189">
        <v>2343032.236</v>
      </c>
      <c r="D31" s="189">
        <v>18620102.348999999</v>
      </c>
      <c r="E31" s="189">
        <v>16683541.74</v>
      </c>
      <c r="F31" s="190">
        <v>-10.40037574822462</v>
      </c>
    </row>
    <row r="32" spans="1:7" ht="15.6" customHeight="1">
      <c r="A32" s="188" t="s">
        <v>181</v>
      </c>
      <c r="B32" s="189">
        <v>6905707.426</v>
      </c>
      <c r="C32" s="189">
        <v>6901915.7529999996</v>
      </c>
      <c r="D32" s="189">
        <v>48268866.608000003</v>
      </c>
      <c r="E32" s="189">
        <v>48105596.060000002</v>
      </c>
      <c r="F32" s="190">
        <v>-0.33825229277898933</v>
      </c>
    </row>
    <row r="33" spans="1:6" ht="15.6" customHeight="1">
      <c r="A33" s="188" t="s">
        <v>182</v>
      </c>
      <c r="B33" s="189">
        <v>499317.34499999997</v>
      </c>
      <c r="C33" s="189">
        <v>463334.891</v>
      </c>
      <c r="D33" s="189">
        <v>3202649.2030000002</v>
      </c>
      <c r="E33" s="189">
        <v>3219349.9780000001</v>
      </c>
      <c r="F33" s="190">
        <v>0.5214675083476692</v>
      </c>
    </row>
    <row r="34" spans="1:6" ht="15.6" customHeight="1">
      <c r="A34" s="188" t="s">
        <v>183</v>
      </c>
      <c r="B34" s="189">
        <v>137759</v>
      </c>
      <c r="C34" s="189">
        <v>129541</v>
      </c>
      <c r="D34" s="189">
        <v>849657</v>
      </c>
      <c r="E34" s="189">
        <v>893138</v>
      </c>
      <c r="F34" s="190">
        <v>5.117476817115616</v>
      </c>
    </row>
    <row r="35" spans="1:6" ht="15.6" customHeight="1">
      <c r="A35" s="179" t="s">
        <v>153</v>
      </c>
      <c r="B35" s="178">
        <f>SUM(B7:B34)</f>
        <v>47190661.565999992</v>
      </c>
      <c r="C35" s="77">
        <f>SUM(C7:C34)</f>
        <v>48560458.593999997</v>
      </c>
      <c r="D35" s="76">
        <f>SUM(D7:D34)</f>
        <v>331037301.84599996</v>
      </c>
      <c r="E35" s="78">
        <f>SUM(E7:E34)</f>
        <v>324371284.3919999</v>
      </c>
      <c r="F35" s="177">
        <f>E35*100/D35-100</f>
        <v>-2.0136756241147538</v>
      </c>
    </row>
    <row r="36" spans="1:6" ht="15.6" customHeight="1">
      <c r="A36" s="73" t="s">
        <v>52</v>
      </c>
      <c r="B36" s="72"/>
      <c r="D36" s="72"/>
      <c r="E36" s="23"/>
    </row>
  </sheetData>
  <mergeCells count="3">
    <mergeCell ref="B5:C5"/>
    <mergeCell ref="D5:F5"/>
    <mergeCell ref="A5:A6"/>
  </mergeCells>
  <conditionalFormatting sqref="A7:F34">
    <cfRule type="expression" dxfId="67" priority="2">
      <formula>MOD(ROW(),2)=0</formula>
    </cfRule>
  </conditionalFormatting>
  <conditionalFormatting sqref="F7:F35">
    <cfRule type="expression" dxfId="66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BE043-ECC1-46E8-B215-4E5D1735C99D}">
  <sheetPr codeName="Hoja7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54</v>
      </c>
      <c r="E1" s="5"/>
      <c r="H1" s="4"/>
      <c r="I1" s="4"/>
      <c r="J1" s="4"/>
      <c r="K1" s="4"/>
      <c r="L1" s="4"/>
      <c r="M1" s="4"/>
    </row>
    <row r="2" spans="1:14" ht="15.6" customHeight="1">
      <c r="A2" s="79" t="s">
        <v>156</v>
      </c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1062873</v>
      </c>
      <c r="C7" s="189">
        <v>1283318</v>
      </c>
      <c r="D7" s="189">
        <v>8642604</v>
      </c>
      <c r="E7" s="189">
        <v>7679874</v>
      </c>
      <c r="F7" s="190">
        <v>-11.139351056695419</v>
      </c>
      <c r="G7" s="13"/>
    </row>
    <row r="8" spans="1:14" ht="15.6" customHeight="1">
      <c r="A8" s="188" t="s">
        <v>11</v>
      </c>
      <c r="B8" s="189">
        <v>288252</v>
      </c>
      <c r="C8" s="189">
        <v>233358</v>
      </c>
      <c r="D8" s="189">
        <v>1874719</v>
      </c>
      <c r="E8" s="189">
        <v>1567610</v>
      </c>
      <c r="F8" s="190">
        <v>-16.381601722711508</v>
      </c>
      <c r="G8" s="6"/>
    </row>
    <row r="9" spans="1:14" ht="15.6" customHeight="1">
      <c r="A9" s="188" t="s">
        <v>8</v>
      </c>
      <c r="B9" s="189">
        <v>428319</v>
      </c>
      <c r="C9" s="189">
        <v>660426</v>
      </c>
      <c r="D9" s="189">
        <v>3048383</v>
      </c>
      <c r="E9" s="189">
        <v>3591044</v>
      </c>
      <c r="F9" s="190">
        <v>17.801601701623451</v>
      </c>
      <c r="G9" s="6"/>
    </row>
    <row r="10" spans="1:14" ht="15.6" customHeight="1">
      <c r="A10" s="188" t="s">
        <v>10</v>
      </c>
      <c r="B10" s="189">
        <v>356702</v>
      </c>
      <c r="C10" s="189">
        <v>399912</v>
      </c>
      <c r="D10" s="189">
        <v>2594907</v>
      </c>
      <c r="E10" s="189">
        <v>2670628</v>
      </c>
      <c r="F10" s="190">
        <v>2.9180621887412599</v>
      </c>
    </row>
    <row r="11" spans="1:14" ht="15.6" customHeight="1">
      <c r="A11" s="188" t="s">
        <v>9</v>
      </c>
      <c r="B11" s="189">
        <v>8036123</v>
      </c>
      <c r="C11" s="189">
        <v>8050054</v>
      </c>
      <c r="D11" s="189">
        <v>57870157</v>
      </c>
      <c r="E11" s="189">
        <v>55777640</v>
      </c>
      <c r="F11" s="190">
        <v>-3.6158827079041771</v>
      </c>
    </row>
    <row r="12" spans="1:14" ht="15.6" customHeight="1">
      <c r="A12" s="188" t="s">
        <v>6</v>
      </c>
      <c r="B12" s="189">
        <v>453045</v>
      </c>
      <c r="C12" s="189">
        <v>395899</v>
      </c>
      <c r="D12" s="189">
        <v>2834698</v>
      </c>
      <c r="E12" s="189">
        <v>2907192</v>
      </c>
      <c r="F12" s="190">
        <v>2.5573800101457071</v>
      </c>
    </row>
    <row r="13" spans="1:14" ht="15.6" customHeight="1">
      <c r="A13" s="188" t="s">
        <v>175</v>
      </c>
      <c r="B13" s="189">
        <v>1661439</v>
      </c>
      <c r="C13" s="189">
        <v>1761895</v>
      </c>
      <c r="D13" s="189">
        <v>10099435</v>
      </c>
      <c r="E13" s="189">
        <v>10503890</v>
      </c>
      <c r="F13" s="190">
        <v>4.0047289774130954</v>
      </c>
    </row>
    <row r="14" spans="1:14" ht="15.6" customHeight="1">
      <c r="A14" s="188" t="s">
        <v>148</v>
      </c>
      <c r="B14" s="189">
        <v>5950585</v>
      </c>
      <c r="C14" s="189">
        <v>6061371</v>
      </c>
      <c r="D14" s="189">
        <v>40934337</v>
      </c>
      <c r="E14" s="189">
        <v>39869487</v>
      </c>
      <c r="F14" s="190">
        <v>-2.6013612972405009</v>
      </c>
    </row>
    <row r="15" spans="1:14" ht="15.6" customHeight="1">
      <c r="A15" s="188" t="s">
        <v>145</v>
      </c>
      <c r="B15" s="189">
        <v>2872980</v>
      </c>
      <c r="C15" s="189">
        <v>2874293</v>
      </c>
      <c r="D15" s="189">
        <v>20894398</v>
      </c>
      <c r="E15" s="189">
        <v>18298293</v>
      </c>
      <c r="F15" s="190">
        <v>-12.42488536879598</v>
      </c>
    </row>
    <row r="16" spans="1:14" ht="15.6" customHeight="1">
      <c r="A16" s="188" t="s">
        <v>144</v>
      </c>
      <c r="B16" s="189">
        <v>3185145</v>
      </c>
      <c r="C16" s="189">
        <v>2913467</v>
      </c>
      <c r="D16" s="189">
        <v>21629853</v>
      </c>
      <c r="E16" s="189">
        <v>19049297</v>
      </c>
      <c r="F16" s="190">
        <v>-11.93052953249382</v>
      </c>
      <c r="G16" s="1"/>
    </row>
    <row r="17" spans="1:7" ht="15.6" customHeight="1">
      <c r="A17" s="188" t="s">
        <v>150</v>
      </c>
      <c r="B17" s="189">
        <v>1688873</v>
      </c>
      <c r="C17" s="189">
        <v>1596779</v>
      </c>
      <c r="D17" s="189">
        <v>10356145</v>
      </c>
      <c r="E17" s="189">
        <v>10784743</v>
      </c>
      <c r="F17" s="190">
        <v>4.1385863175921136</v>
      </c>
      <c r="G17" s="2"/>
    </row>
    <row r="18" spans="1:7" ht="15.6" customHeight="1">
      <c r="A18" s="188" t="s">
        <v>147</v>
      </c>
      <c r="B18" s="189">
        <v>69953</v>
      </c>
      <c r="C18" s="189">
        <v>109830</v>
      </c>
      <c r="D18" s="189">
        <v>658009</v>
      </c>
      <c r="E18" s="189">
        <v>779758</v>
      </c>
      <c r="F18" s="190">
        <v>18.502634462446569</v>
      </c>
    </row>
    <row r="19" spans="1:7" ht="15.6" customHeight="1">
      <c r="A19" s="188" t="s">
        <v>143</v>
      </c>
      <c r="B19" s="189">
        <v>389890</v>
      </c>
      <c r="C19" s="189">
        <v>536915</v>
      </c>
      <c r="D19" s="189">
        <v>4039071</v>
      </c>
      <c r="E19" s="189">
        <v>3962229</v>
      </c>
      <c r="F19" s="190">
        <v>-1.902467176239284</v>
      </c>
    </row>
    <row r="20" spans="1:7" ht="15.6" customHeight="1">
      <c r="A20" s="188" t="s">
        <v>142</v>
      </c>
      <c r="B20" s="189">
        <v>1346044</v>
      </c>
      <c r="C20" s="189">
        <v>1330518</v>
      </c>
      <c r="D20" s="189">
        <v>9081547</v>
      </c>
      <c r="E20" s="189">
        <v>10043947</v>
      </c>
      <c r="F20" s="190">
        <v>10.59731343129094</v>
      </c>
    </row>
    <row r="21" spans="1:7" ht="15.6" customHeight="1">
      <c r="A21" s="188" t="s">
        <v>149</v>
      </c>
      <c r="B21" s="189">
        <v>2533702</v>
      </c>
      <c r="C21" s="189">
        <v>2929511</v>
      </c>
      <c r="D21" s="189">
        <v>18136301</v>
      </c>
      <c r="E21" s="189">
        <v>17242737</v>
      </c>
      <c r="F21" s="190">
        <v>-4.9269363140808053</v>
      </c>
    </row>
    <row r="22" spans="1:7" ht="15.6" customHeight="1">
      <c r="A22" s="188" t="s">
        <v>146</v>
      </c>
      <c r="B22" s="189">
        <v>2493947</v>
      </c>
      <c r="C22" s="189">
        <v>3123630</v>
      </c>
      <c r="D22" s="189">
        <v>16833943</v>
      </c>
      <c r="E22" s="189">
        <v>19698253</v>
      </c>
      <c r="F22" s="190">
        <v>17.015086720918561</v>
      </c>
    </row>
    <row r="23" spans="1:7" ht="15.6" customHeight="1">
      <c r="A23" s="188" t="s">
        <v>165</v>
      </c>
      <c r="B23" s="189">
        <v>334737</v>
      </c>
      <c r="C23" s="189">
        <v>443589</v>
      </c>
      <c r="D23" s="189">
        <v>2552067</v>
      </c>
      <c r="E23" s="189">
        <v>3133087</v>
      </c>
      <c r="F23" s="190">
        <v>22.766643665703128</v>
      </c>
    </row>
    <row r="24" spans="1:7" ht="15.6" customHeight="1">
      <c r="A24" s="188" t="s">
        <v>141</v>
      </c>
      <c r="B24" s="189">
        <v>210166</v>
      </c>
      <c r="C24" s="189">
        <v>150097</v>
      </c>
      <c r="D24" s="189">
        <v>1424802</v>
      </c>
      <c r="E24" s="189">
        <v>1300657</v>
      </c>
      <c r="F24" s="190">
        <v>-8.7131404925035127</v>
      </c>
    </row>
    <row r="25" spans="1:7" ht="15.6" customHeight="1">
      <c r="A25" s="188" t="s">
        <v>140</v>
      </c>
      <c r="B25" s="189">
        <v>44924</v>
      </c>
      <c r="C25" s="189">
        <v>48892</v>
      </c>
      <c r="D25" s="189">
        <v>302788</v>
      </c>
      <c r="E25" s="189">
        <v>316422</v>
      </c>
      <c r="F25" s="190">
        <v>4.5028204552360052</v>
      </c>
    </row>
    <row r="26" spans="1:7" ht="15.6" customHeight="1">
      <c r="A26" s="188" t="s">
        <v>152</v>
      </c>
      <c r="B26" s="189">
        <v>239497</v>
      </c>
      <c r="C26" s="189">
        <v>257275</v>
      </c>
      <c r="D26" s="189">
        <v>1621472</v>
      </c>
      <c r="E26" s="189">
        <v>1737820</v>
      </c>
      <c r="F26" s="190">
        <v>7.1754553886838579</v>
      </c>
    </row>
    <row r="27" spans="1:7" ht="15.6" customHeight="1">
      <c r="A27" s="188" t="s">
        <v>173</v>
      </c>
      <c r="B27" s="189">
        <v>297339</v>
      </c>
      <c r="C27" s="189">
        <v>288255</v>
      </c>
      <c r="D27" s="189">
        <v>1974394</v>
      </c>
      <c r="E27" s="189">
        <v>1997686</v>
      </c>
      <c r="F27" s="190">
        <v>1.1797037470737879</v>
      </c>
    </row>
    <row r="28" spans="1:7" ht="15.6" customHeight="1">
      <c r="A28" s="188" t="s">
        <v>177</v>
      </c>
      <c r="B28" s="189">
        <v>991128</v>
      </c>
      <c r="C28" s="189">
        <v>1095566</v>
      </c>
      <c r="D28" s="189">
        <v>7537744</v>
      </c>
      <c r="E28" s="189">
        <v>7985539</v>
      </c>
      <c r="F28" s="190">
        <v>5.9407032130568496</v>
      </c>
    </row>
    <row r="29" spans="1:7" ht="15.6" customHeight="1">
      <c r="A29" s="188" t="s">
        <v>178</v>
      </c>
      <c r="B29" s="189">
        <v>534749</v>
      </c>
      <c r="C29" s="189">
        <v>625264</v>
      </c>
      <c r="D29" s="189">
        <v>4078970</v>
      </c>
      <c r="E29" s="189">
        <v>4071394</v>
      </c>
      <c r="F29" s="190">
        <v>-0.18573316302889961</v>
      </c>
    </row>
    <row r="30" spans="1:7" ht="15.6" customHeight="1">
      <c r="A30" s="188" t="s">
        <v>179</v>
      </c>
      <c r="B30" s="189">
        <v>336323</v>
      </c>
      <c r="C30" s="189">
        <v>317931</v>
      </c>
      <c r="D30" s="189">
        <v>2411386</v>
      </c>
      <c r="E30" s="189">
        <v>2371481</v>
      </c>
      <c r="F30" s="190">
        <v>-1.6548574139519729</v>
      </c>
    </row>
    <row r="31" spans="1:7" ht="15.6" customHeight="1">
      <c r="A31" s="188" t="s">
        <v>180</v>
      </c>
      <c r="B31" s="189">
        <v>2575798</v>
      </c>
      <c r="C31" s="189">
        <v>2333162</v>
      </c>
      <c r="D31" s="189">
        <v>18500087</v>
      </c>
      <c r="E31" s="189">
        <v>16531915</v>
      </c>
      <c r="F31" s="190">
        <v>-10.638717536841851</v>
      </c>
    </row>
    <row r="32" spans="1:7" ht="15.6" customHeight="1">
      <c r="A32" s="188" t="s">
        <v>181</v>
      </c>
      <c r="B32" s="189">
        <v>6858790</v>
      </c>
      <c r="C32" s="189">
        <v>6847852</v>
      </c>
      <c r="D32" s="189">
        <v>47915937</v>
      </c>
      <c r="E32" s="189">
        <v>47756238</v>
      </c>
      <c r="F32" s="190">
        <v>-0.33328994484652702</v>
      </c>
    </row>
    <row r="33" spans="1:6" ht="15.6" customHeight="1">
      <c r="A33" s="188" t="s">
        <v>182</v>
      </c>
      <c r="B33" s="189">
        <v>487473</v>
      </c>
      <c r="C33" s="189">
        <v>450810</v>
      </c>
      <c r="D33" s="189">
        <v>3109915</v>
      </c>
      <c r="E33" s="189">
        <v>3127985</v>
      </c>
      <c r="F33" s="190">
        <v>0.58104481955294318</v>
      </c>
    </row>
    <row r="34" spans="1:6" ht="15.6" customHeight="1">
      <c r="A34" s="188" t="s">
        <v>183</v>
      </c>
      <c r="B34" s="189">
        <v>136783</v>
      </c>
      <c r="C34" s="189">
        <v>128596</v>
      </c>
      <c r="D34" s="189">
        <v>843742</v>
      </c>
      <c r="E34" s="189">
        <v>888825</v>
      </c>
      <c r="F34" s="190">
        <v>5.3432210320216313</v>
      </c>
    </row>
    <row r="35" spans="1:6" ht="15.6" customHeight="1">
      <c r="A35" s="156" t="s">
        <v>153</v>
      </c>
      <c r="B35" s="178">
        <f>SUM(B7:B34)</f>
        <v>45865579</v>
      </c>
      <c r="C35" s="178">
        <f>SUM(C7:C34)</f>
        <v>47248465</v>
      </c>
      <c r="D35" s="76">
        <f>SUM(D7:D34)</f>
        <v>321801811</v>
      </c>
      <c r="E35" s="78">
        <f>SUM(E7:E34)</f>
        <v>315645671</v>
      </c>
      <c r="F35" s="140">
        <f>E35*100/D35-100</f>
        <v>-1.9130221737627267</v>
      </c>
    </row>
    <row r="36" spans="1:6" ht="15.6" customHeight="1">
      <c r="A36" s="73" t="s">
        <v>52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5" priority="2">
      <formula>MOD(ROW(),2)=0</formula>
    </cfRule>
  </conditionalFormatting>
  <conditionalFormatting sqref="F7:F35">
    <cfRule type="expression" dxfId="64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1B6914-7ACD-4412-BCAC-52B5751B8A03}">
  <sheetPr codeName="Hoja8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55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1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1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655173</v>
      </c>
      <c r="C7" s="189">
        <v>862483</v>
      </c>
      <c r="D7" s="189">
        <v>5750960</v>
      </c>
      <c r="E7" s="189">
        <v>5334612</v>
      </c>
      <c r="F7" s="190">
        <v>-7.2396260798197147</v>
      </c>
      <c r="G7" s="37"/>
    </row>
    <row r="8" spans="1:14" ht="15.6" customHeight="1">
      <c r="A8" s="188" t="s">
        <v>11</v>
      </c>
      <c r="B8" s="189">
        <v>2102</v>
      </c>
      <c r="C8" s="189">
        <v>4275</v>
      </c>
      <c r="D8" s="189">
        <v>34762</v>
      </c>
      <c r="E8" s="189">
        <v>31715</v>
      </c>
      <c r="F8" s="190">
        <v>-8.7653184511823241</v>
      </c>
      <c r="G8" s="6"/>
    </row>
    <row r="9" spans="1:14" ht="15.6" customHeight="1">
      <c r="A9" s="188" t="s">
        <v>8</v>
      </c>
      <c r="B9" s="189">
        <v>13108</v>
      </c>
      <c r="C9" s="189">
        <v>10005</v>
      </c>
      <c r="D9" s="189">
        <v>101691</v>
      </c>
      <c r="E9" s="189">
        <v>57671</v>
      </c>
      <c r="F9" s="190">
        <v>-43.287999921330297</v>
      </c>
      <c r="G9" s="6"/>
    </row>
    <row r="10" spans="1:14" ht="15.6" customHeight="1">
      <c r="A10" s="188" t="s">
        <v>10</v>
      </c>
      <c r="B10" s="189">
        <v>75198</v>
      </c>
      <c r="C10" s="189">
        <v>31655</v>
      </c>
      <c r="D10" s="189">
        <v>373188</v>
      </c>
      <c r="E10" s="189">
        <v>340389</v>
      </c>
      <c r="F10" s="190">
        <v>-8.7888678092543131</v>
      </c>
    </row>
    <row r="11" spans="1:14" ht="15.6" customHeight="1">
      <c r="A11" s="188" t="s">
        <v>9</v>
      </c>
      <c r="B11" s="189">
        <v>2450198</v>
      </c>
      <c r="C11" s="189">
        <v>2531700</v>
      </c>
      <c r="D11" s="189">
        <v>17078245</v>
      </c>
      <c r="E11" s="189">
        <v>16486202</v>
      </c>
      <c r="F11" s="190">
        <v>-3.4666501153953542</v>
      </c>
    </row>
    <row r="12" spans="1:14" ht="15.6" customHeight="1">
      <c r="A12" s="188" t="s">
        <v>6</v>
      </c>
      <c r="B12" s="189">
        <v>85966</v>
      </c>
      <c r="C12" s="189">
        <v>122615</v>
      </c>
      <c r="D12" s="189">
        <v>412745</v>
      </c>
      <c r="E12" s="189">
        <v>570380</v>
      </c>
      <c r="F12" s="190">
        <v>38.191861803292603</v>
      </c>
    </row>
    <row r="13" spans="1:14" ht="15.6" customHeight="1">
      <c r="A13" s="188" t="s">
        <v>175</v>
      </c>
      <c r="B13" s="189">
        <v>166198</v>
      </c>
      <c r="C13" s="189">
        <v>191029</v>
      </c>
      <c r="D13" s="189">
        <v>932593</v>
      </c>
      <c r="E13" s="189">
        <v>932372</v>
      </c>
      <c r="F13" s="190">
        <v>-2.369736851981941E-2</v>
      </c>
    </row>
    <row r="14" spans="1:14" ht="15.6" customHeight="1">
      <c r="A14" s="188" t="s">
        <v>148</v>
      </c>
      <c r="B14" s="189">
        <v>1201483</v>
      </c>
      <c r="C14" s="189">
        <v>1422537</v>
      </c>
      <c r="D14" s="189">
        <v>7953275</v>
      </c>
      <c r="E14" s="189">
        <v>9614543</v>
      </c>
      <c r="F14" s="190">
        <v>20.887848087737439</v>
      </c>
    </row>
    <row r="15" spans="1:14" ht="15.6" customHeight="1">
      <c r="A15" s="188" t="s">
        <v>145</v>
      </c>
      <c r="B15" s="189">
        <v>1758632</v>
      </c>
      <c r="C15" s="189">
        <v>1818662</v>
      </c>
      <c r="D15" s="189">
        <v>13501752</v>
      </c>
      <c r="E15" s="189">
        <v>10826086</v>
      </c>
      <c r="F15" s="190">
        <v>-19.817176319043629</v>
      </c>
    </row>
    <row r="16" spans="1:14" ht="15.6" customHeight="1">
      <c r="A16" s="188" t="s">
        <v>144</v>
      </c>
      <c r="B16" s="189">
        <v>2141491</v>
      </c>
      <c r="C16" s="189">
        <v>2357891</v>
      </c>
      <c r="D16" s="189">
        <v>15619444</v>
      </c>
      <c r="E16" s="189">
        <v>14861108</v>
      </c>
      <c r="F16" s="190">
        <v>-4.8550767876244549</v>
      </c>
      <c r="G16" s="1"/>
    </row>
    <row r="17" spans="1:7" ht="15.6" customHeight="1">
      <c r="A17" s="188" t="s">
        <v>150</v>
      </c>
      <c r="B17" s="189">
        <v>759517</v>
      </c>
      <c r="C17" s="189">
        <v>787239</v>
      </c>
      <c r="D17" s="189">
        <v>5144157</v>
      </c>
      <c r="E17" s="189">
        <v>5452715</v>
      </c>
      <c r="F17" s="190">
        <v>5.9982228380665674</v>
      </c>
      <c r="G17" s="2"/>
    </row>
    <row r="18" spans="1:7" ht="15.6" customHeight="1">
      <c r="A18" s="188" t="s">
        <v>147</v>
      </c>
      <c r="B18" s="189">
        <v>16265</v>
      </c>
      <c r="C18" s="189">
        <v>52891</v>
      </c>
      <c r="D18" s="189">
        <v>314669</v>
      </c>
      <c r="E18" s="189">
        <v>427770</v>
      </c>
      <c r="F18" s="190">
        <v>35.942847881424598</v>
      </c>
    </row>
    <row r="19" spans="1:7" ht="15.6" customHeight="1">
      <c r="A19" s="188" t="s">
        <v>143</v>
      </c>
      <c r="B19" s="189">
        <v>93087</v>
      </c>
      <c r="C19" s="189">
        <v>142295</v>
      </c>
      <c r="D19" s="189">
        <v>1379014</v>
      </c>
      <c r="E19" s="189">
        <v>1382278</v>
      </c>
      <c r="F19" s="190">
        <v>0.23669085302977069</v>
      </c>
    </row>
    <row r="20" spans="1:7" ht="15.6" customHeight="1">
      <c r="A20" s="188" t="s">
        <v>142</v>
      </c>
      <c r="B20" s="189">
        <v>208675</v>
      </c>
      <c r="C20" s="189">
        <v>154542</v>
      </c>
      <c r="D20" s="189">
        <v>1059499</v>
      </c>
      <c r="E20" s="189">
        <v>935810</v>
      </c>
      <c r="F20" s="190">
        <v>-11.674291339585981</v>
      </c>
    </row>
    <row r="21" spans="1:7" ht="15.6" customHeight="1">
      <c r="A21" s="188" t="s">
        <v>149</v>
      </c>
      <c r="B21" s="189">
        <v>1908058</v>
      </c>
      <c r="C21" s="189">
        <v>2400706</v>
      </c>
      <c r="D21" s="189">
        <v>14014998</v>
      </c>
      <c r="E21" s="189">
        <v>13011312</v>
      </c>
      <c r="F21" s="190">
        <v>-7.1615136869801859</v>
      </c>
    </row>
    <row r="22" spans="1:7" ht="15.6" customHeight="1">
      <c r="A22" s="188" t="s">
        <v>146</v>
      </c>
      <c r="B22" s="189">
        <v>865980</v>
      </c>
      <c r="C22" s="189">
        <v>1033958</v>
      </c>
      <c r="D22" s="189">
        <v>5057851</v>
      </c>
      <c r="E22" s="189">
        <v>6386308</v>
      </c>
      <c r="F22" s="190">
        <v>26.265245852438131</v>
      </c>
    </row>
    <row r="23" spans="1:7" ht="15.6" customHeight="1">
      <c r="A23" s="188" t="s">
        <v>165</v>
      </c>
      <c r="B23" s="189">
        <v>2960</v>
      </c>
      <c r="C23" s="189">
        <v>10343</v>
      </c>
      <c r="D23" s="189">
        <v>73309</v>
      </c>
      <c r="E23" s="189">
        <v>52157</v>
      </c>
      <c r="F23" s="190">
        <v>-28.853210383445411</v>
      </c>
    </row>
    <row r="24" spans="1:7" ht="15.6" customHeight="1">
      <c r="A24" s="188" t="s">
        <v>141</v>
      </c>
      <c r="B24" s="189">
        <v>0</v>
      </c>
      <c r="C24" s="189">
        <v>0</v>
      </c>
      <c r="D24" s="189">
        <v>0</v>
      </c>
      <c r="E24" s="189">
        <v>0</v>
      </c>
      <c r="F24" s="190" t="s">
        <v>151</v>
      </c>
    </row>
    <row r="25" spans="1:7" ht="15.6" customHeight="1">
      <c r="A25" s="188" t="s">
        <v>140</v>
      </c>
      <c r="B25" s="189">
        <v>5776</v>
      </c>
      <c r="C25" s="189">
        <v>7757</v>
      </c>
      <c r="D25" s="189">
        <v>37032</v>
      </c>
      <c r="E25" s="189">
        <v>38239</v>
      </c>
      <c r="F25" s="190">
        <v>3.2593432706848091</v>
      </c>
    </row>
    <row r="26" spans="1:7" ht="15.6" customHeight="1">
      <c r="A26" s="188" t="s">
        <v>152</v>
      </c>
      <c r="B26" s="189">
        <v>107991</v>
      </c>
      <c r="C26" s="189">
        <v>137469</v>
      </c>
      <c r="D26" s="189">
        <v>785023</v>
      </c>
      <c r="E26" s="189">
        <v>831943</v>
      </c>
      <c r="F26" s="190">
        <v>5.9768949444793407</v>
      </c>
    </row>
    <row r="27" spans="1:7" ht="15.6" customHeight="1">
      <c r="A27" s="188" t="s">
        <v>173</v>
      </c>
      <c r="B27" s="189">
        <v>0</v>
      </c>
      <c r="C27" s="189">
        <v>0</v>
      </c>
      <c r="D27" s="189">
        <v>0</v>
      </c>
      <c r="E27" s="189">
        <v>0</v>
      </c>
      <c r="F27" s="190" t="s">
        <v>151</v>
      </c>
    </row>
    <row r="28" spans="1:7" ht="15.6" customHeight="1">
      <c r="A28" s="188" t="s">
        <v>177</v>
      </c>
      <c r="B28" s="189">
        <v>188348</v>
      </c>
      <c r="C28" s="189">
        <v>256247</v>
      </c>
      <c r="D28" s="189">
        <v>2203547</v>
      </c>
      <c r="E28" s="189">
        <v>1966631</v>
      </c>
      <c r="F28" s="190">
        <v>-10.75157462037342</v>
      </c>
    </row>
    <row r="29" spans="1:7" ht="15.6" customHeight="1">
      <c r="A29" s="188" t="s">
        <v>178</v>
      </c>
      <c r="B29" s="189">
        <v>20580</v>
      </c>
      <c r="C29" s="189">
        <v>11040</v>
      </c>
      <c r="D29" s="189">
        <v>105122</v>
      </c>
      <c r="E29" s="189">
        <v>115368</v>
      </c>
      <c r="F29" s="190">
        <v>9.7467704191320621</v>
      </c>
    </row>
    <row r="30" spans="1:7" ht="15.6" customHeight="1">
      <c r="A30" s="188" t="s">
        <v>179</v>
      </c>
      <c r="B30" s="189">
        <v>41467</v>
      </c>
      <c r="C30" s="189">
        <v>56369</v>
      </c>
      <c r="D30" s="189">
        <v>353407</v>
      </c>
      <c r="E30" s="189">
        <v>279527</v>
      </c>
      <c r="F30" s="190">
        <v>-20.905075451250259</v>
      </c>
    </row>
    <row r="31" spans="1:7" ht="15.6" customHeight="1">
      <c r="A31" s="188" t="s">
        <v>180</v>
      </c>
      <c r="B31" s="189">
        <v>1788900</v>
      </c>
      <c r="C31" s="189">
        <v>1740062</v>
      </c>
      <c r="D31" s="189">
        <v>12227795</v>
      </c>
      <c r="E31" s="189">
        <v>10913791</v>
      </c>
      <c r="F31" s="190">
        <v>-10.746042111435459</v>
      </c>
    </row>
    <row r="32" spans="1:7" ht="15.6" customHeight="1">
      <c r="A32" s="188" t="s">
        <v>181</v>
      </c>
      <c r="B32" s="189">
        <v>301369</v>
      </c>
      <c r="C32" s="189">
        <v>175031</v>
      </c>
      <c r="D32" s="189">
        <v>2011618</v>
      </c>
      <c r="E32" s="189">
        <v>2206239</v>
      </c>
      <c r="F32" s="190">
        <v>9.6748488033016145</v>
      </c>
    </row>
    <row r="33" spans="1:6" ht="15.6" customHeight="1">
      <c r="A33" s="188" t="s">
        <v>182</v>
      </c>
      <c r="B33" s="189">
        <v>3000</v>
      </c>
      <c r="C33" s="189">
        <v>3400</v>
      </c>
      <c r="D33" s="189">
        <v>18000</v>
      </c>
      <c r="E33" s="189">
        <v>14055</v>
      </c>
      <c r="F33" s="190">
        <v>-21.916666666666671</v>
      </c>
    </row>
    <row r="34" spans="1:6" ht="15.6" customHeight="1">
      <c r="A34" s="188" t="s">
        <v>183</v>
      </c>
      <c r="B34" s="189">
        <v>36807</v>
      </c>
      <c r="C34" s="189">
        <v>17470</v>
      </c>
      <c r="D34" s="189">
        <v>175275</v>
      </c>
      <c r="E34" s="189">
        <v>199393</v>
      </c>
      <c r="F34" s="190">
        <v>13.76009128512338</v>
      </c>
    </row>
    <row r="35" spans="1:6" ht="15.6" customHeight="1">
      <c r="A35" s="156" t="s">
        <v>153</v>
      </c>
      <c r="B35" s="76">
        <f>SUM(B7:B34)</f>
        <v>14898329</v>
      </c>
      <c r="C35" s="77">
        <f>SUM(C7:C34)</f>
        <v>16339671</v>
      </c>
      <c r="D35" s="76">
        <f>SUM(D7:D34)</f>
        <v>106718971</v>
      </c>
      <c r="E35" s="78">
        <f>SUM(E7:E34)</f>
        <v>103268614</v>
      </c>
      <c r="F35" s="140">
        <f>E35*100/D35-100</f>
        <v>-3.2331243148886841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3" priority="2">
      <formula>MOD(ROW(),2)=0</formula>
    </cfRule>
  </conditionalFormatting>
  <conditionalFormatting sqref="F7:F35">
    <cfRule type="expression" dxfId="62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3D77F-72A3-46CD-B855-E54E86EA7E08}">
  <sheetPr codeName="Hoja9">
    <pageSetUpPr fitToPage="1"/>
  </sheetPr>
  <dimension ref="A1:N36"/>
  <sheetViews>
    <sheetView workbookViewId="0"/>
  </sheetViews>
  <sheetFormatPr baseColWidth="10" defaultColWidth="8.88671875" defaultRowHeight="14.4"/>
  <cols>
    <col min="1" max="1" width="23.33203125" customWidth="1"/>
    <col min="2" max="3" width="12.44140625" customWidth="1"/>
    <col min="4" max="4" width="11.5546875" customWidth="1"/>
    <col min="5" max="5" width="11.44140625" customWidth="1"/>
    <col min="6" max="6" width="7.109375" customWidth="1"/>
    <col min="7" max="15" width="11.44140625" customWidth="1"/>
  </cols>
  <sheetData>
    <row r="1" spans="1:14" ht="19.2" customHeight="1">
      <c r="A1" s="32" t="s">
        <v>57</v>
      </c>
      <c r="E1" s="5"/>
      <c r="H1" s="4"/>
      <c r="I1" s="4"/>
      <c r="J1" s="4"/>
      <c r="K1" s="4"/>
      <c r="L1" s="4"/>
      <c r="M1" s="4"/>
    </row>
    <row r="2" spans="1:14" ht="15.6" customHeight="1">
      <c r="A2" s="139"/>
      <c r="H2" s="3"/>
      <c r="I2" s="3"/>
      <c r="J2" s="3"/>
      <c r="K2" s="3"/>
      <c r="L2" s="3"/>
      <c r="M2" s="3"/>
    </row>
    <row r="3" spans="1:14" ht="15.6" customHeight="1">
      <c r="H3" s="3"/>
      <c r="I3" s="3"/>
      <c r="J3" s="3"/>
      <c r="K3" s="3"/>
      <c r="L3" s="3"/>
      <c r="M3" s="3"/>
    </row>
    <row r="4" spans="1:14" ht="15.6" customHeight="1">
      <c r="A4" s="31" t="s">
        <v>51</v>
      </c>
    </row>
    <row r="5" spans="1:14" ht="15.6" customHeight="1">
      <c r="A5" s="210" t="s">
        <v>1</v>
      </c>
      <c r="B5" s="197" t="s">
        <v>176</v>
      </c>
      <c r="C5" s="197"/>
      <c r="D5" s="197" t="s">
        <v>0</v>
      </c>
      <c r="E5" s="197"/>
      <c r="F5" s="197"/>
      <c r="G5" s="6"/>
      <c r="M5" s="33"/>
      <c r="N5" s="74" t="s">
        <v>172</v>
      </c>
    </row>
    <row r="6" spans="1:14" ht="15.6" customHeight="1">
      <c r="A6" s="210"/>
      <c r="B6" s="164">
        <v>2024</v>
      </c>
      <c r="C6" s="164">
        <v>2025</v>
      </c>
      <c r="D6" s="164">
        <v>2024</v>
      </c>
      <c r="E6" s="164">
        <v>2025</v>
      </c>
      <c r="F6" s="154" t="s">
        <v>7</v>
      </c>
      <c r="G6" s="6"/>
    </row>
    <row r="7" spans="1:14" ht="15.6" customHeight="1">
      <c r="A7" s="188" t="s">
        <v>18</v>
      </c>
      <c r="B7" s="189">
        <v>359554</v>
      </c>
      <c r="C7" s="189">
        <v>366989</v>
      </c>
      <c r="D7" s="189">
        <v>2587192</v>
      </c>
      <c r="E7" s="189">
        <v>2099713</v>
      </c>
      <c r="F7" s="190">
        <v>-18.842010952414821</v>
      </c>
      <c r="G7" s="37"/>
    </row>
    <row r="8" spans="1:14" ht="15.6" customHeight="1">
      <c r="A8" s="188" t="s">
        <v>11</v>
      </c>
      <c r="B8" s="189">
        <v>187514</v>
      </c>
      <c r="C8" s="189">
        <v>124194</v>
      </c>
      <c r="D8" s="189">
        <v>1165200</v>
      </c>
      <c r="E8" s="189">
        <v>747892</v>
      </c>
      <c r="F8" s="190">
        <v>-35.81428081016135</v>
      </c>
      <c r="G8" s="6"/>
    </row>
    <row r="9" spans="1:14" ht="15.6" customHeight="1">
      <c r="A9" s="188" t="s">
        <v>8</v>
      </c>
      <c r="B9" s="189">
        <v>282456</v>
      </c>
      <c r="C9" s="189">
        <v>513670</v>
      </c>
      <c r="D9" s="189">
        <v>2088605</v>
      </c>
      <c r="E9" s="189">
        <v>2507300</v>
      </c>
      <c r="F9" s="190">
        <v>20.046633997333149</v>
      </c>
      <c r="G9" s="6"/>
    </row>
    <row r="10" spans="1:14" ht="15.6" customHeight="1">
      <c r="A10" s="188" t="s">
        <v>10</v>
      </c>
      <c r="B10" s="189">
        <v>192196</v>
      </c>
      <c r="C10" s="189">
        <v>256961</v>
      </c>
      <c r="D10" s="189">
        <v>1504546</v>
      </c>
      <c r="E10" s="189">
        <v>1544419</v>
      </c>
      <c r="F10" s="190">
        <v>2.6501682235039681</v>
      </c>
    </row>
    <row r="11" spans="1:14" ht="15.6" customHeight="1">
      <c r="A11" s="188" t="s">
        <v>9</v>
      </c>
      <c r="B11" s="189">
        <v>29499</v>
      </c>
      <c r="C11" s="189">
        <v>20445</v>
      </c>
      <c r="D11" s="189">
        <v>106434</v>
      </c>
      <c r="E11" s="189">
        <v>190170</v>
      </c>
      <c r="F11" s="190">
        <v>78.674107897852195</v>
      </c>
    </row>
    <row r="12" spans="1:14" ht="15.6" customHeight="1">
      <c r="A12" s="188" t="s">
        <v>6</v>
      </c>
      <c r="B12" s="189">
        <v>165622</v>
      </c>
      <c r="C12" s="189">
        <v>76612</v>
      </c>
      <c r="D12" s="189">
        <v>1080902</v>
      </c>
      <c r="E12" s="189">
        <v>909865</v>
      </c>
      <c r="F12" s="190">
        <v>-15.823543670008929</v>
      </c>
    </row>
    <row r="13" spans="1:14" ht="15.6" customHeight="1">
      <c r="A13" s="188" t="s">
        <v>175</v>
      </c>
      <c r="B13" s="189">
        <v>15547</v>
      </c>
      <c r="C13" s="189">
        <v>20398</v>
      </c>
      <c r="D13" s="189">
        <v>200690</v>
      </c>
      <c r="E13" s="189">
        <v>199126</v>
      </c>
      <c r="F13" s="190">
        <v>-0.77931137575365028</v>
      </c>
    </row>
    <row r="14" spans="1:14" ht="15.6" customHeight="1">
      <c r="A14" s="188" t="s">
        <v>148</v>
      </c>
      <c r="B14" s="189">
        <v>389902</v>
      </c>
      <c r="C14" s="189">
        <v>320708</v>
      </c>
      <c r="D14" s="189">
        <v>2725011</v>
      </c>
      <c r="E14" s="189">
        <v>2145577</v>
      </c>
      <c r="F14" s="190">
        <v>-21.2635471930205</v>
      </c>
    </row>
    <row r="15" spans="1:14" ht="15.6" customHeight="1">
      <c r="A15" s="188" t="s">
        <v>145</v>
      </c>
      <c r="B15" s="189">
        <v>416612</v>
      </c>
      <c r="C15" s="189">
        <v>380866</v>
      </c>
      <c r="D15" s="189">
        <v>2421090</v>
      </c>
      <c r="E15" s="189">
        <v>2600199</v>
      </c>
      <c r="F15" s="190">
        <v>7.397866250325265</v>
      </c>
    </row>
    <row r="16" spans="1:14" ht="15.6" customHeight="1">
      <c r="A16" s="188" t="s">
        <v>144</v>
      </c>
      <c r="B16" s="189">
        <v>959382</v>
      </c>
      <c r="C16" s="189">
        <v>473182</v>
      </c>
      <c r="D16" s="189">
        <v>5386344</v>
      </c>
      <c r="E16" s="189">
        <v>3652793</v>
      </c>
      <c r="F16" s="190">
        <v>-32.184186528004901</v>
      </c>
      <c r="G16" s="1"/>
    </row>
    <row r="17" spans="1:7" ht="15.6" customHeight="1">
      <c r="A17" s="188" t="s">
        <v>150</v>
      </c>
      <c r="B17" s="189">
        <v>806696</v>
      </c>
      <c r="C17" s="189">
        <v>706653</v>
      </c>
      <c r="D17" s="189">
        <v>4538637</v>
      </c>
      <c r="E17" s="189">
        <v>4598264</v>
      </c>
      <c r="F17" s="190">
        <v>1.313764462767125</v>
      </c>
      <c r="G17" s="2"/>
    </row>
    <row r="18" spans="1:7" ht="15.6" customHeight="1">
      <c r="A18" s="188" t="s">
        <v>147</v>
      </c>
      <c r="B18" s="189">
        <v>0</v>
      </c>
      <c r="C18" s="189">
        <v>0</v>
      </c>
      <c r="D18" s="189">
        <v>2726</v>
      </c>
      <c r="E18" s="189">
        <v>4000</v>
      </c>
      <c r="F18" s="190">
        <v>46.735143066764493</v>
      </c>
    </row>
    <row r="19" spans="1:7" ht="15.6" customHeight="1">
      <c r="A19" s="188" t="s">
        <v>143</v>
      </c>
      <c r="B19" s="189">
        <v>240609</v>
      </c>
      <c r="C19" s="189">
        <v>320489</v>
      </c>
      <c r="D19" s="189">
        <v>2252752</v>
      </c>
      <c r="E19" s="189">
        <v>1965709</v>
      </c>
      <c r="F19" s="190">
        <v>-12.741881929302471</v>
      </c>
    </row>
    <row r="20" spans="1:7" ht="15.6" customHeight="1">
      <c r="A20" s="188" t="s">
        <v>142</v>
      </c>
      <c r="B20" s="189">
        <v>976075</v>
      </c>
      <c r="C20" s="189">
        <v>1052774</v>
      </c>
      <c r="D20" s="189">
        <v>6862267</v>
      </c>
      <c r="E20" s="189">
        <v>8139681</v>
      </c>
      <c r="F20" s="190">
        <v>18.615043687457799</v>
      </c>
    </row>
    <row r="21" spans="1:7" ht="15.6" customHeight="1">
      <c r="A21" s="188" t="s">
        <v>149</v>
      </c>
      <c r="B21" s="189">
        <v>512169</v>
      </c>
      <c r="C21" s="189">
        <v>357553</v>
      </c>
      <c r="D21" s="189">
        <v>3070166</v>
      </c>
      <c r="E21" s="189">
        <v>3113976</v>
      </c>
      <c r="F21" s="190">
        <v>1.426958672592946</v>
      </c>
    </row>
    <row r="22" spans="1:7" ht="15.6" customHeight="1">
      <c r="A22" s="188" t="s">
        <v>146</v>
      </c>
      <c r="B22" s="189">
        <v>33400</v>
      </c>
      <c r="C22" s="189">
        <v>35213</v>
      </c>
      <c r="D22" s="189">
        <v>237243</v>
      </c>
      <c r="E22" s="189">
        <v>268812</v>
      </c>
      <c r="F22" s="190">
        <v>13.306609678683881</v>
      </c>
    </row>
    <row r="23" spans="1:7" ht="15.6" customHeight="1">
      <c r="A23" s="188" t="s">
        <v>165</v>
      </c>
      <c r="B23" s="189">
        <v>96633</v>
      </c>
      <c r="C23" s="189">
        <v>81608</v>
      </c>
      <c r="D23" s="189">
        <v>818712</v>
      </c>
      <c r="E23" s="189">
        <v>582655</v>
      </c>
      <c r="F23" s="190">
        <v>-28.832727503688719</v>
      </c>
    </row>
    <row r="24" spans="1:7" ht="15.6" customHeight="1">
      <c r="A24" s="188" t="s">
        <v>141</v>
      </c>
      <c r="B24" s="189">
        <v>107139</v>
      </c>
      <c r="C24" s="189">
        <v>48552</v>
      </c>
      <c r="D24" s="189">
        <v>748628</v>
      </c>
      <c r="E24" s="189">
        <v>628066</v>
      </c>
      <c r="F24" s="190">
        <v>-16.10439363742741</v>
      </c>
    </row>
    <row r="25" spans="1:7" ht="15.6" customHeight="1">
      <c r="A25" s="188" t="s">
        <v>140</v>
      </c>
      <c r="B25" s="189">
        <v>0</v>
      </c>
      <c r="C25" s="189">
        <v>20</v>
      </c>
      <c r="D25" s="189">
        <v>7000</v>
      </c>
      <c r="E25" s="189">
        <v>8284</v>
      </c>
      <c r="F25" s="190">
        <v>18.342857142857142</v>
      </c>
    </row>
    <row r="26" spans="1:7" ht="15.6" customHeight="1">
      <c r="A26" s="188" t="s">
        <v>152</v>
      </c>
      <c r="B26" s="189">
        <v>96059</v>
      </c>
      <c r="C26" s="189">
        <v>89316</v>
      </c>
      <c r="D26" s="189">
        <v>492642</v>
      </c>
      <c r="E26" s="189">
        <v>480946</v>
      </c>
      <c r="F26" s="190">
        <v>-2.374137812042008</v>
      </c>
    </row>
    <row r="27" spans="1:7" ht="15.6" customHeight="1">
      <c r="A27" s="188" t="s">
        <v>173</v>
      </c>
      <c r="B27" s="189">
        <v>87948</v>
      </c>
      <c r="C27" s="189">
        <v>93506</v>
      </c>
      <c r="D27" s="189">
        <v>485759</v>
      </c>
      <c r="E27" s="189">
        <v>594760</v>
      </c>
      <c r="F27" s="190">
        <v>22.439316615852722</v>
      </c>
    </row>
    <row r="28" spans="1:7" ht="15.6" customHeight="1">
      <c r="A28" s="188" t="s">
        <v>177</v>
      </c>
      <c r="B28" s="189">
        <v>32966</v>
      </c>
      <c r="C28" s="189">
        <v>17464</v>
      </c>
      <c r="D28" s="189">
        <v>203442</v>
      </c>
      <c r="E28" s="189">
        <v>214815</v>
      </c>
      <c r="F28" s="190">
        <v>5.5902910903353273</v>
      </c>
    </row>
    <row r="29" spans="1:7" ht="15.6" customHeight="1">
      <c r="A29" s="188" t="s">
        <v>178</v>
      </c>
      <c r="B29" s="189">
        <v>191355</v>
      </c>
      <c r="C29" s="189">
        <v>326488</v>
      </c>
      <c r="D29" s="189">
        <v>1800175</v>
      </c>
      <c r="E29" s="189">
        <v>1794888</v>
      </c>
      <c r="F29" s="190">
        <v>-0.29369366867109648</v>
      </c>
    </row>
    <row r="30" spans="1:7" ht="15.6" customHeight="1">
      <c r="A30" s="188" t="s">
        <v>179</v>
      </c>
      <c r="B30" s="189">
        <v>171178</v>
      </c>
      <c r="C30" s="189">
        <v>117024</v>
      </c>
      <c r="D30" s="189">
        <v>1086535</v>
      </c>
      <c r="E30" s="189">
        <v>1126358</v>
      </c>
      <c r="F30" s="190">
        <v>3.665137340260558</v>
      </c>
    </row>
    <row r="31" spans="1:7" ht="15.6" customHeight="1">
      <c r="A31" s="188" t="s">
        <v>180</v>
      </c>
      <c r="B31" s="189">
        <v>639783</v>
      </c>
      <c r="C31" s="189">
        <v>425435</v>
      </c>
      <c r="D31" s="189">
        <v>5286208</v>
      </c>
      <c r="E31" s="189">
        <v>4427585</v>
      </c>
      <c r="F31" s="190">
        <v>-16.242701762775891</v>
      </c>
    </row>
    <row r="32" spans="1:7" ht="15.6" customHeight="1">
      <c r="A32" s="188" t="s">
        <v>181</v>
      </c>
      <c r="B32" s="189">
        <v>206080</v>
      </c>
      <c r="C32" s="189">
        <v>130625</v>
      </c>
      <c r="D32" s="189">
        <v>1631461</v>
      </c>
      <c r="E32" s="189">
        <v>1402453</v>
      </c>
      <c r="F32" s="190">
        <v>-14.03698893200634</v>
      </c>
    </row>
    <row r="33" spans="1:6" ht="15.6" customHeight="1">
      <c r="A33" s="188" t="s">
        <v>182</v>
      </c>
      <c r="B33" s="189">
        <v>21274</v>
      </c>
      <c r="C33" s="189">
        <v>26264</v>
      </c>
      <c r="D33" s="189">
        <v>144833</v>
      </c>
      <c r="E33" s="189">
        <v>173710</v>
      </c>
      <c r="F33" s="190">
        <v>19.938135645881811</v>
      </c>
    </row>
    <row r="34" spans="1:6" ht="15.6" customHeight="1">
      <c r="A34" s="188" t="s">
        <v>183</v>
      </c>
      <c r="B34" s="189">
        <v>35677</v>
      </c>
      <c r="C34" s="189">
        <v>35725</v>
      </c>
      <c r="D34" s="189">
        <v>227340</v>
      </c>
      <c r="E34" s="189">
        <v>215829</v>
      </c>
      <c r="F34" s="190">
        <v>-5.0633412509897084</v>
      </c>
    </row>
    <row r="35" spans="1:6" ht="15.6" customHeight="1">
      <c r="A35" s="156" t="s">
        <v>153</v>
      </c>
      <c r="B35" s="76">
        <f>SUM(B7:B34)</f>
        <v>7253325</v>
      </c>
      <c r="C35" s="77">
        <f>SUM(C7:C34)</f>
        <v>6418734</v>
      </c>
      <c r="D35" s="76">
        <f>SUM(D7:D34)</f>
        <v>49162540</v>
      </c>
      <c r="E35" s="78">
        <f>SUM(E7:E34)</f>
        <v>46337845</v>
      </c>
      <c r="F35" s="140">
        <f>E35*100/D35-100</f>
        <v>-5.7456246158152169</v>
      </c>
    </row>
    <row r="36" spans="1:6" ht="15.6" customHeight="1">
      <c r="A36" s="73" t="s">
        <v>56</v>
      </c>
      <c r="B36" s="72"/>
      <c r="D36" s="72"/>
      <c r="E36" s="23"/>
      <c r="F36" s="23"/>
    </row>
  </sheetData>
  <mergeCells count="3">
    <mergeCell ref="B5:C5"/>
    <mergeCell ref="D5:F5"/>
    <mergeCell ref="A5:A6"/>
  </mergeCells>
  <conditionalFormatting sqref="A7:F34">
    <cfRule type="expression" dxfId="61" priority="2">
      <formula>MOD(ROW(),2)=0</formula>
    </cfRule>
  </conditionalFormatting>
  <conditionalFormatting sqref="F7:F35">
    <cfRule type="expression" dxfId="60" priority="1">
      <formula>F7&lt;0</formula>
    </cfRule>
  </conditionalFormatting>
  <pageMargins left="0.62992125984252001" right="0.23622047244094499" top="0.78740157480314998" bottom="0.23622047244094499" header="0.31496062992126" footer="0.15748031496063"/>
  <pageSetup paperSize="9" scale="81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json>
  <seTables>
{
  "Settings": [],
  "tables": []
}
</seTables>
</json>
</file>

<file path=customXml/item2.xml><?xml version="1.0" encoding="utf-8"?>
<json>
  <seSettings>
{
  "Settings": [
    {
      "Key": "seAutoReconnect",
      "Value": "true"
    }
  ]
}
</seSettings>
</json>
</file>

<file path=customXml/itemProps1.xml><?xml version="1.0" encoding="utf-8"?>
<ds:datastoreItem xmlns:ds="http://schemas.openxmlformats.org/officeDocument/2006/customXml" ds:itemID="{1DF40704-024A-4A26-9DC1-3207D90A6339}">
  <ds:schemaRefs/>
</ds:datastoreItem>
</file>

<file path=customXml/itemProps2.xml><?xml version="1.0" encoding="utf-8"?>
<ds:datastoreItem xmlns:ds="http://schemas.openxmlformats.org/officeDocument/2006/customXml" ds:itemID="{635FB22F-BDB4-4FD1-AFF0-CD2A6598EAE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44</vt:i4>
      </vt:variant>
    </vt:vector>
  </HeadingPairs>
  <TitlesOfParts>
    <vt:vector size="89" baseType="lpstr">
      <vt:lpstr>Portada</vt:lpstr>
      <vt:lpstr>Cálculo</vt:lpstr>
      <vt:lpstr>Resumen general</vt:lpstr>
      <vt:lpstr>Resumen naturalezas3</vt:lpstr>
      <vt:lpstr>Resumen naturalezas</vt:lpstr>
      <vt:lpstr>Total tráfico</vt:lpstr>
      <vt:lpstr>Total presentación</vt:lpstr>
      <vt:lpstr>Líquidos</vt:lpstr>
      <vt:lpstr>Sólidos</vt:lpstr>
      <vt:lpstr>Mercancía general</vt:lpstr>
      <vt:lpstr>Mercancías contenedores</vt:lpstr>
      <vt:lpstr>Pesca</vt:lpstr>
      <vt:lpstr>Avituallamiento</vt:lpstr>
      <vt:lpstr>Avi. combustibles</vt:lpstr>
      <vt:lpstr>Tráfico interior</vt:lpstr>
      <vt:lpstr>Mercancías tránsito</vt:lpstr>
      <vt:lpstr>Mercan. contene. tránsito</vt:lpstr>
      <vt:lpstr>Ro-Ro</vt:lpstr>
      <vt:lpstr>Ro-Ro UTIS</vt:lpstr>
      <vt:lpstr>TEUS</vt:lpstr>
      <vt:lpstr>TEUS tránsito</vt:lpstr>
      <vt:lpstr>TEUS nacional</vt:lpstr>
      <vt:lpstr>TEUS exterior</vt:lpstr>
      <vt:lpstr>Buques número</vt:lpstr>
      <vt:lpstr>Buques GT</vt:lpstr>
      <vt:lpstr>Cruceros</vt:lpstr>
      <vt:lpstr>Pasajeros total</vt:lpstr>
      <vt:lpstr>Pasajeros regulares</vt:lpstr>
      <vt:lpstr>Pasajeros crucero</vt:lpstr>
      <vt:lpstr>Automóviles régimen pasaje</vt:lpstr>
      <vt:lpstr>Automóviles régimen mercancía</vt:lpstr>
      <vt:lpstr>Portada (2)</vt:lpstr>
      <vt:lpstr>Import total</vt:lpstr>
      <vt:lpstr>Import GL</vt:lpstr>
      <vt:lpstr>Import GS</vt:lpstr>
      <vt:lpstr>Import MG</vt:lpstr>
      <vt:lpstr>Export total</vt:lpstr>
      <vt:lpstr>Export GL</vt:lpstr>
      <vt:lpstr>Export GS</vt:lpstr>
      <vt:lpstr>Export MG</vt:lpstr>
      <vt:lpstr>Portada (3)</vt:lpstr>
      <vt:lpstr>Evolución Mensual (t)</vt:lpstr>
      <vt:lpstr>Evolución Mensual %</vt:lpstr>
      <vt:lpstr>Evolución Interanual (t)</vt:lpstr>
      <vt:lpstr>Evolución Interanual %</vt:lpstr>
      <vt:lpstr>'Automóviles régimen mercancía'!Área_de_impresión</vt:lpstr>
      <vt:lpstr>'Automóviles régimen pasaje'!Área_de_impresión</vt:lpstr>
      <vt:lpstr>'Avi. combustibles'!Área_de_impresión</vt:lpstr>
      <vt:lpstr>Avituallamiento!Área_de_impresión</vt:lpstr>
      <vt:lpstr>'Buques GT'!Área_de_impresión</vt:lpstr>
      <vt:lpstr>'Buques número'!Área_de_impresión</vt:lpstr>
      <vt:lpstr>Cruceros!Área_de_impresión</vt:lpstr>
      <vt:lpstr>'Evolución Interanual %'!Área_de_impresión</vt:lpstr>
      <vt:lpstr>'Evolución Interanual (t)'!Área_de_impresión</vt:lpstr>
      <vt:lpstr>'Evolución Mensual %'!Área_de_impresión</vt:lpstr>
      <vt:lpstr>'Evolución Mensual (t)'!Área_de_impresión</vt:lpstr>
      <vt:lpstr>'Export GL'!Área_de_impresión</vt:lpstr>
      <vt:lpstr>'Export GS'!Área_de_impresión</vt:lpstr>
      <vt:lpstr>'Export MG'!Área_de_impresión</vt:lpstr>
      <vt:lpstr>'Export total'!Área_de_impresión</vt:lpstr>
      <vt:lpstr>'Import GL'!Área_de_impresión</vt:lpstr>
      <vt:lpstr>'Import GS'!Área_de_impresión</vt:lpstr>
      <vt:lpstr>'Import MG'!Área_de_impresión</vt:lpstr>
      <vt:lpstr>'Import total'!Área_de_impresión</vt:lpstr>
      <vt:lpstr>Líquidos!Área_de_impresión</vt:lpstr>
      <vt:lpstr>'Mercan. contene. tránsito'!Área_de_impresión</vt:lpstr>
      <vt:lpstr>'Mercancía general'!Área_de_impresión</vt:lpstr>
      <vt:lpstr>'Mercancías contenedores'!Área_de_impresión</vt:lpstr>
      <vt:lpstr>'Mercancías tránsito'!Área_de_impresión</vt:lpstr>
      <vt:lpstr>'Pasajeros crucero'!Área_de_impresión</vt:lpstr>
      <vt:lpstr>'Pasajeros regulares'!Área_de_impresión</vt:lpstr>
      <vt:lpstr>'Pasajeros total'!Área_de_impresión</vt:lpstr>
      <vt:lpstr>Pesca!Área_de_impresión</vt:lpstr>
      <vt:lpstr>Portada!Área_de_impresión</vt:lpstr>
      <vt:lpstr>'Portada (2)'!Área_de_impresión</vt:lpstr>
      <vt:lpstr>'Portada (3)'!Área_de_impresión</vt:lpstr>
      <vt:lpstr>'Resumen general'!Área_de_impresión</vt:lpstr>
      <vt:lpstr>'Resumen naturalezas'!Área_de_impresión</vt:lpstr>
      <vt:lpstr>'Resumen naturalezas3'!Área_de_impresión</vt:lpstr>
      <vt:lpstr>'Ro-Ro'!Área_de_impresión</vt:lpstr>
      <vt:lpstr>'Ro-Ro UTIS'!Área_de_impresión</vt:lpstr>
      <vt:lpstr>Sólidos!Área_de_impresión</vt:lpstr>
      <vt:lpstr>TEUS!Área_de_impresión</vt:lpstr>
      <vt:lpstr>'TEUS exterior'!Área_de_impresión</vt:lpstr>
      <vt:lpstr>'TEUS nacional'!Área_de_impresión</vt:lpstr>
      <vt:lpstr>'TEUS tránsito'!Área_de_impresión</vt:lpstr>
      <vt:lpstr>'Total presentación'!Área_de_impresión</vt:lpstr>
      <vt:lpstr>'Total tráfico'!Área_de_impresión</vt:lpstr>
      <vt:lpstr>'Tráfico interior'!Área_de_impresión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Raquel Bartolomé Jiménez</dc:creator>
  <cp:keywords/>
  <dc:description/>
  <cp:lastModifiedBy>Raquel Bartolomé Jiménez</cp:lastModifiedBy>
  <dcterms:created xsi:type="dcterms:W3CDTF">2014-04-30T10:51:23Z</dcterms:created>
  <dcterms:modified xsi:type="dcterms:W3CDTF">2026-01-26T09:48:40Z</dcterms:modified>
  <cp:category/>
</cp:coreProperties>
</file>