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B7F37F2-5992-4769-9234-107F8FB59B16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F35" i="45"/>
  <c r="E35" i="45"/>
  <c r="D35" i="45"/>
  <c r="C35" i="45"/>
  <c r="B35" i="45"/>
  <c r="E35" i="44"/>
  <c r="D35" i="44"/>
  <c r="F35" i="44" s="1"/>
  <c r="C35" i="44"/>
  <c r="B35" i="44"/>
  <c r="E35" i="43"/>
  <c r="D35" i="43"/>
  <c r="F35" i="43" s="1"/>
  <c r="C35" i="43"/>
  <c r="B35" i="43"/>
  <c r="AA2" i="43"/>
  <c r="AA1" i="43"/>
  <c r="F35" i="31"/>
  <c r="E35" i="31"/>
  <c r="D35" i="31"/>
  <c r="C35" i="31"/>
  <c r="B35" i="31"/>
  <c r="D35" i="6" s="1" a="1"/>
  <c r="F35" i="30"/>
  <c r="E35" i="30"/>
  <c r="D35" i="30"/>
  <c r="C35" i="30"/>
  <c r="B35" i="30"/>
  <c r="E35" i="29"/>
  <c r="D35" i="29"/>
  <c r="D33" i="6" s="1" a="1"/>
  <c r="C35" i="29"/>
  <c r="B35" i="29"/>
  <c r="E35" i="38"/>
  <c r="F35" i="38" s="1"/>
  <c r="D35" i="38"/>
  <c r="C35" i="38"/>
  <c r="B35" i="38"/>
  <c r="E35" i="28"/>
  <c r="F35" i="28" s="1"/>
  <c r="D35" i="28"/>
  <c r="C35" i="28"/>
  <c r="B35" i="28"/>
  <c r="D31" i="6" s="1" a="1"/>
  <c r="E35" i="34"/>
  <c r="F35" i="34" s="1"/>
  <c r="D35" i="34"/>
  <c r="C35" i="34"/>
  <c r="B35" i="34"/>
  <c r="E35" i="33"/>
  <c r="F35" i="33" s="1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B35" i="22"/>
  <c r="F35" i="21"/>
  <c r="E35" i="21"/>
  <c r="D35" i="21"/>
  <c r="C35" i="21"/>
  <c r="B35" i="21"/>
  <c r="F35" i="20"/>
  <c r="E35" i="20"/>
  <c r="D35" i="20"/>
  <c r="C35" i="20"/>
  <c r="B35" i="20"/>
  <c r="E35" i="19"/>
  <c r="D35" i="19"/>
  <c r="F35" i="19" s="1"/>
  <c r="C35" i="19"/>
  <c r="B35" i="19"/>
  <c r="E35" i="18"/>
  <c r="F35" i="18" s="1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N48" i="40"/>
  <c r="L48" i="40"/>
  <c r="M48" i="40" s="1"/>
  <c r="K48" i="40"/>
  <c r="J48" i="40"/>
  <c r="I48" i="40"/>
  <c r="H48" i="40"/>
  <c r="G48" i="40"/>
  <c r="E48" i="40"/>
  <c r="D48" i="40"/>
  <c r="F48" i="40" s="1"/>
  <c r="C48" i="40"/>
  <c r="N48" i="39"/>
  <c r="L48" i="39"/>
  <c r="M48" i="39" s="1"/>
  <c r="K48" i="39"/>
  <c r="J48" i="39"/>
  <c r="I48" i="39"/>
  <c r="H48" i="39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I34" i="6" s="1"/>
  <c r="D32" i="6" a="1"/>
  <c r="H32" i="6" s="1"/>
  <c r="D30" i="6" a="1"/>
  <c r="I30" i="6" s="1"/>
  <c r="D29" i="6" a="1"/>
  <c r="H29" i="6" s="1"/>
  <c r="D27" i="6" a="1"/>
  <c r="I27" i="6" s="1"/>
  <c r="D26" i="6" a="1"/>
  <c r="H26" i="6" s="1"/>
  <c r="D25" i="6" a="1"/>
  <c r="I25" i="6" s="1"/>
  <c r="D24" i="6" a="1"/>
  <c r="I24" i="6" s="1"/>
  <c r="D23" i="6" a="1"/>
  <c r="H23" i="6" s="1"/>
  <c r="D22" i="6" a="1"/>
  <c r="I22" i="6" s="1"/>
  <c r="D21" i="6" a="1"/>
  <c r="I21" i="6" s="1"/>
  <c r="D20" i="6" a="1"/>
  <c r="H20" i="6" s="1"/>
  <c r="F17" i="6"/>
  <c r="E17" i="6"/>
  <c r="D16" i="6" a="1"/>
  <c r="I16" i="6" s="1"/>
  <c r="D15" i="6" a="1"/>
  <c r="I15" i="6" s="1"/>
  <c r="D14" i="6" a="1"/>
  <c r="G17" i="6" s="1"/>
  <c r="D14" i="6"/>
  <c r="D13" i="6" a="1"/>
  <c r="I13" i="6" s="1"/>
  <c r="F12" i="6"/>
  <c r="F18" i="6" s="1"/>
  <c r="D10" i="6" a="1"/>
  <c r="I10" i="6" s="1"/>
  <c r="D10" i="6"/>
  <c r="D9" i="6" a="1"/>
  <c r="G11" i="6" s="1"/>
  <c r="D8" i="6" a="1"/>
  <c r="I8" i="6" s="1"/>
  <c r="D7" i="6" a="1"/>
  <c r="I7" i="6" s="1"/>
  <c r="D7" i="6"/>
  <c r="I31" i="6" l="1"/>
  <c r="H31" i="6"/>
  <c r="D31" i="6"/>
  <c r="I33" i="6"/>
  <c r="H33" i="6"/>
  <c r="D33" i="6"/>
  <c r="I35" i="6"/>
  <c r="H35" i="6"/>
  <c r="D35" i="6"/>
  <c r="I17" i="6"/>
  <c r="H17" i="6"/>
  <c r="H11" i="6"/>
  <c r="D15" i="6"/>
  <c r="D21" i="6"/>
  <c r="D24" i="6"/>
  <c r="D27" i="6"/>
  <c r="D30" i="6"/>
  <c r="F35" i="29"/>
  <c r="H14" i="6"/>
  <c r="I9" i="6"/>
  <c r="E12" i="6"/>
  <c r="E18" i="6" s="1"/>
  <c r="I14" i="6"/>
  <c r="I20" i="6"/>
  <c r="I26" i="6"/>
  <c r="I32" i="6"/>
  <c r="D9" i="6"/>
  <c r="D11" i="6" s="1"/>
  <c r="G12" i="6"/>
  <c r="H7" i="6"/>
  <c r="H10" i="6"/>
  <c r="H15" i="6"/>
  <c r="H21" i="6"/>
  <c r="H24" i="6"/>
  <c r="H27" i="6"/>
  <c r="H30" i="6"/>
  <c r="D8" i="6"/>
  <c r="D12" i="6" s="1"/>
  <c r="D13" i="6"/>
  <c r="D17" i="6" s="1"/>
  <c r="D16" i="6"/>
  <c r="D22" i="6"/>
  <c r="D25" i="6"/>
  <c r="D34" i="6"/>
  <c r="H9" i="6"/>
  <c r="I23" i="6"/>
  <c r="I29" i="6"/>
  <c r="E11" i="6"/>
  <c r="D28" i="6" a="1"/>
  <c r="H8" i="6"/>
  <c r="F11" i="6"/>
  <c r="I11" i="6" s="1"/>
  <c r="H13" i="6"/>
  <c r="H16" i="6"/>
  <c r="H22" i="6"/>
  <c r="H25" i="6"/>
  <c r="H34" i="6"/>
  <c r="D20" i="6"/>
  <c r="D23" i="6"/>
  <c r="D26" i="6"/>
  <c r="D29" i="6"/>
  <c r="D32" i="6"/>
  <c r="I28" i="6" l="1"/>
  <c r="H28" i="6"/>
  <c r="D28" i="6"/>
  <c r="D18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<sst xmlns="http://schemas.openxmlformats.org/spreadsheetml/2006/main" count="1931" uniqueCount="244">
  <si>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</si>
  <si>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</si>
  <si>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</si>
  <si>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</si>
  <si>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</si>
  <si>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</si>
  <si>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</si>
  <si>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</si>
  <si>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</si>
  <si>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</si>
  <si>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</si>
  <si>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</si>
  <si>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</si>
  <si>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</si>
  <si>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</si>
  <si>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</si>
  <si>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</si>
  <si>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</si>
  <si>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</si>
  <si>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</si>
  <si>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</si>
  <si>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</si>
  <si>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</si>
  <si>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</si>
  <si>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</si>
  <si>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</si>
  <si>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</si>
  <si>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</si>
  <si>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</si>
  <si>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</si>
  <si>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</si>
  <si>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</si>
  <si>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</si>
  <si>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</si>
  <si>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</si>
  <si>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</si>
  <si>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</si>
  <si>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</si>
  <si>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</si>
  <si>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</si>
  <si>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</si>
  <si>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</si>
  <si>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</si>
  <si>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</si>
  <si>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</si>
  <si>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</si>
  <si>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</si>
  <si>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</si>
  <si>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</si>
  <si>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</si>
  <si>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</si>
  <si>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</si>
  <si>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</si>
  <si>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</si>
  <si>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</si>
  <si>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</si>
  <si>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</si>
  <si>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</si>
  <si>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</si>
  <si>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</si>
  <si>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</si>
  <si>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</si>
  <si>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</si>
  <si>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</si>
  <si>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</si>
  <si>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</si>
  <si>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</si>
  <si>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</si>
  <si>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</si>
  <si>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</si>
  <si>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</si>
  <si>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</si>
  <si>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</si>
  <si>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</si>
  <si>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</si>
  <si>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</si>
  <si>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</si>
  <si>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</si>
  <si>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</si>
  <si>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</si>
  <si>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</si>
  <si>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</si>
  <si>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</si>
  <si>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</si>
  <si>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</si>
  <si>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</si>
  <si>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</si>
  <si>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</si>
  <si>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</si>
  <si>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</si>
  <si>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</si>
  <si>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</si>
  <si>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</si>
  <si>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</si>
  <si>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</si>
  <si>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</si>
  <si>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</si>
  <si>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</si>
  <si>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</si>
  <si>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</si>
  <si>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</si>
  <si>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</si>
  <si>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</si>
  <si>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</si>
  <si>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</si>
  <si>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</si>
  <si>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</si>
  <si>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</si>
  <si>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</si>
  <si>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</si>
  <si>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</si>
  <si>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</si>
  <si>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</si>
  <si>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</si>
  <si>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</si>
  <si>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</si>
  <si>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</si>
  <si>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</si>
  <si>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</si>
  <si>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</si>
  <si>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</si>
  <si>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</si>
  <si>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</si>
  <si>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</si>
  <si>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</si>
  <si>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</si>
  <si>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</si>
  <si>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</si>
  <si>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</si>
  <si>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</si>
  <si>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</si>
  <si>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</si>
  <si>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</si>
  <si>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</si>
  <si>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</si>
  <si>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</si>
  <si>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</si>
  <si>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</si>
  <si>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</si>
  <si>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</si>
  <si>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</si>
  <si>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</si>
  <si>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</si>
  <si>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</si>
  <si>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</si>
  <si>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</si>
  <si>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</si>
  <si>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</si>
  <si>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</si>
  <si>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</si>
  <si>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</si>
  <si>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</si>
  <si>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</si>
  <si>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</si>
  <si>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</si>
  <si>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</si>
  <si>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</si>
  <si>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</si>
  <si>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</si>
  <si>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</si>
  <si>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</si>
  <si>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</si>
  <si>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</si>
  <si>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</si>
  <si>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</si>
  <si>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</si>
  <si>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</si>
  <si>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</si>
  <si>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</si>
  <si>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</si>
  <si>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</si>
  <si>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</si>
  <si>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23/2/2026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</si>
  <si>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</si>
  <si>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</si>
  <si>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</si>
  <si>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</si>
  <si>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</si>
  <si>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</si>
  <si>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</si>
  <si>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</si>
  <si>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</si>
  <si>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</si>
  <si>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</si>
  <si>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</si>
  <si>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23/02/2026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</si>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</sst>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E480AC5D-3722-4C7E-B1F2-B8250E8C5FB7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848206.826</c:v>
                </c:pt>
                <c:pt idx="1">
                  <c:v>197429</c:v>
                </c:pt>
                <c:pt idx="2">
                  <c:v>375080.8</c:v>
                </c:pt>
                <c:pt idx="3">
                  <c:v>383608.261</c:v>
                </c:pt>
                <c:pt idx="4">
                  <c:v>7068355.7319999998</c:v>
                </c:pt>
                <c:pt idx="5">
                  <c:v>379620.43099999998</c:v>
                </c:pt>
                <c:pt idx="6">
                  <c:v>1038212.31</c:v>
                </c:pt>
                <c:pt idx="7">
                  <c:v>5447970.5189999994</c:v>
                </c:pt>
                <c:pt idx="8">
                  <c:v>2164410</c:v>
                </c:pt>
                <c:pt idx="9">
                  <c:v>3160696.2370000002</c:v>
                </c:pt>
                <c:pt idx="10">
                  <c:v>1477882.656</c:v>
                </c:pt>
                <c:pt idx="11">
                  <c:v>154394</c:v>
                </c:pt>
                <c:pt idx="12">
                  <c:v>497712.81800000003</c:v>
                </c:pt>
                <c:pt idx="13">
                  <c:v>903079.45500000007</c:v>
                </c:pt>
                <c:pt idx="14">
                  <c:v>2525773.9139999999</c:v>
                </c:pt>
                <c:pt idx="15">
                  <c:v>2647000.8769999999</c:v>
                </c:pt>
                <c:pt idx="16">
                  <c:v>506146.24200000003</c:v>
                </c:pt>
                <c:pt idx="17">
                  <c:v>168444.92</c:v>
                </c:pt>
                <c:pt idx="18">
                  <c:v>48371</c:v>
                </c:pt>
                <c:pt idx="19">
                  <c:v>251601.11300000001</c:v>
                </c:pt>
                <c:pt idx="20">
                  <c:v>253137.65700000001</c:v>
                </c:pt>
                <c:pt idx="21">
                  <c:v>1135185.8</c:v>
                </c:pt>
                <c:pt idx="22">
                  <c:v>558312.13199999998</c:v>
                </c:pt>
                <c:pt idx="23">
                  <c:v>339109</c:v>
                </c:pt>
                <c:pt idx="24">
                  <c:v>2475041.6850000001</c:v>
                </c:pt>
                <c:pt idx="25">
                  <c:v>5780263.5159999998</c:v>
                </c:pt>
                <c:pt idx="26">
                  <c:v>310589.44799999997</c:v>
                </c:pt>
                <c:pt idx="27">
                  <c:v>101620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781178.89399999997</c:v>
                </c:pt>
                <c:pt idx="1">
                  <c:v>210344</c:v>
                </c:pt>
                <c:pt idx="2">
                  <c:v>356648.13699999999</c:v>
                </c:pt>
                <c:pt idx="3">
                  <c:v>370650.87800000003</c:v>
                </c:pt>
                <c:pt idx="4">
                  <c:v>8201792.0489999996</c:v>
                </c:pt>
                <c:pt idx="5">
                  <c:v>479390.41600000003</c:v>
                </c:pt>
                <c:pt idx="6">
                  <c:v>1242594.0330000001</c:v>
                </c:pt>
                <c:pt idx="7">
                  <c:v>4800784.4479999999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1349778.683</c:v>
                </c:pt>
                <c:pt idx="14">
                  <c:v>2591739.878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209891.375</c:v>
                </c:pt>
                <c:pt idx="20">
                  <c:v>210678.973</c:v>
                </c:pt>
                <c:pt idx="21">
                  <c:v>1265556.3629999999</c:v>
                </c:pt>
                <c:pt idx="22">
                  <c:v>416880.43599999999</c:v>
                </c:pt>
                <c:pt idx="23">
                  <c:v>300685</c:v>
                </c:pt>
                <c:pt idx="24">
                  <c:v>2337170.7740000002</c:v>
                </c:pt>
                <c:pt idx="25">
                  <c:v>6255831.6809999999</c:v>
                </c:pt>
                <c:pt idx="26">
                  <c:v>329274.75400000002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15620"/>
        <c:axId val="3185728"/>
      </c:barChart>
      <c:catAx>
        <c:axId val="368156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5728"/>
        <c:crosses val="autoZero"/>
        <c:auto val="1"/>
        <c:lblAlgn val="ctr"/>
        <c:lblOffset val="100"/>
        <c:noMultiLvlLbl val="0"/>
      </c:catAx>
      <c:valAx>
        <c:axId val="3185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1562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334159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19667"/>
        <c:axId val="53683698"/>
      </c:barChart>
      <c:catAx>
        <c:axId val="47619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83698"/>
        <c:crosses val="autoZero"/>
        <c:auto val="1"/>
        <c:lblAlgn val="ctr"/>
        <c:lblOffset val="100"/>
        <c:noMultiLvlLbl val="0"/>
      </c:catAx>
      <c:valAx>
        <c:axId val="536836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19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9494</c:v>
                </c:pt>
                <c:pt idx="4">
                  <c:v>4055825</c:v>
                </c:pt>
                <c:pt idx="5">
                  <c:v>79775</c:v>
                </c:pt>
                <c:pt idx="6">
                  <c:v>430</c:v>
                </c:pt>
                <c:pt idx="7">
                  <c:v>2180885</c:v>
                </c:pt>
                <c:pt idx="8">
                  <c:v>30103</c:v>
                </c:pt>
                <c:pt idx="9">
                  <c:v>78000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12370</c:v>
                </c:pt>
                <c:pt idx="14">
                  <c:v>282970</c:v>
                </c:pt>
                <c:pt idx="15">
                  <c:v>1193865</c:v>
                </c:pt>
                <c:pt idx="16">
                  <c:v>347925</c:v>
                </c:pt>
                <c:pt idx="17">
                  <c:v>480</c:v>
                </c:pt>
                <c:pt idx="18">
                  <c:v>0</c:v>
                </c:pt>
                <c:pt idx="19">
                  <c:v>0</c:v>
                </c:pt>
                <c:pt idx="20">
                  <c:v>1926</c:v>
                </c:pt>
                <c:pt idx="21">
                  <c:v>72764</c:v>
                </c:pt>
                <c:pt idx="22">
                  <c:v>36072</c:v>
                </c:pt>
                <c:pt idx="23">
                  <c:v>8</c:v>
                </c:pt>
                <c:pt idx="24">
                  <c:v>332800</c:v>
                </c:pt>
                <c:pt idx="25">
                  <c:v>2251834</c:v>
                </c:pt>
                <c:pt idx="26">
                  <c:v>29414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4967734</c:v>
                </c:pt>
                <c:pt idx="5">
                  <c:v>47143</c:v>
                </c:pt>
                <c:pt idx="6">
                  <c:v>1123</c:v>
                </c:pt>
                <c:pt idx="7">
                  <c:v>1597412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148010</c:v>
                </c:pt>
                <c:pt idx="15">
                  <c:v>1604091</c:v>
                </c:pt>
                <c:pt idx="16">
                  <c:v>242630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2525904</c:v>
                </c:pt>
                <c:pt idx="26">
                  <c:v>31268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95905"/>
        <c:axId val="62452938"/>
      </c:barChart>
      <c:catAx>
        <c:axId val="265959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52938"/>
        <c:crosses val="autoZero"/>
        <c:auto val="1"/>
        <c:lblAlgn val="ctr"/>
        <c:lblOffset val="100"/>
        <c:noMultiLvlLbl val="0"/>
      </c:catAx>
      <c:valAx>
        <c:axId val="62452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959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8809</c:v>
                </c:pt>
                <c:pt idx="2">
                  <c:v>0</c:v>
                </c:pt>
                <c:pt idx="3">
                  <c:v>0</c:v>
                </c:pt>
                <c:pt idx="4">
                  <c:v>3274218</c:v>
                </c:pt>
                <c:pt idx="5">
                  <c:v>16853</c:v>
                </c:pt>
                <c:pt idx="6">
                  <c:v>0</c:v>
                </c:pt>
                <c:pt idx="7">
                  <c:v>1540558</c:v>
                </c:pt>
                <c:pt idx="8">
                  <c:v>29656</c:v>
                </c:pt>
                <c:pt idx="9">
                  <c:v>0</c:v>
                </c:pt>
                <c:pt idx="10">
                  <c:v>22320</c:v>
                </c:pt>
                <c:pt idx="11">
                  <c:v>0</c:v>
                </c:pt>
                <c:pt idx="12">
                  <c:v>0</c:v>
                </c:pt>
                <c:pt idx="13">
                  <c:v>18</c:v>
                </c:pt>
                <c:pt idx="14">
                  <c:v>22292</c:v>
                </c:pt>
                <c:pt idx="15">
                  <c:v>759445</c:v>
                </c:pt>
                <c:pt idx="16">
                  <c:v>347925</c:v>
                </c:pt>
                <c:pt idx="17">
                  <c:v>410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67199</c:v>
                </c:pt>
                <c:pt idx="22">
                  <c:v>36072</c:v>
                </c:pt>
                <c:pt idx="23">
                  <c:v>8</c:v>
                </c:pt>
                <c:pt idx="24">
                  <c:v>0</c:v>
                </c:pt>
                <c:pt idx="25">
                  <c:v>2222999</c:v>
                </c:pt>
                <c:pt idx="26">
                  <c:v>19738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3811333</c:v>
                </c:pt>
                <c:pt idx="5">
                  <c:v>16749</c:v>
                </c:pt>
                <c:pt idx="6">
                  <c:v>5</c:v>
                </c:pt>
                <c:pt idx="7">
                  <c:v>1324582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234051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2474793</c:v>
                </c:pt>
                <c:pt idx="26">
                  <c:v>21272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6859"/>
        <c:axId val="57821617"/>
      </c:barChart>
      <c:catAx>
        <c:axId val="338868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21617"/>
        <c:crosses val="autoZero"/>
        <c:auto val="1"/>
        <c:lblAlgn val="ctr"/>
        <c:lblOffset val="100"/>
        <c:noMultiLvlLbl val="0"/>
      </c:catAx>
      <c:valAx>
        <c:axId val="578216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868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4891</c:v>
                </c:pt>
                <c:pt idx="2">
                  <c:v>80348</c:v>
                </c:pt>
                <c:pt idx="3">
                  <c:v>0</c:v>
                </c:pt>
                <c:pt idx="4">
                  <c:v>997611</c:v>
                </c:pt>
                <c:pt idx="5">
                  <c:v>83966</c:v>
                </c:pt>
                <c:pt idx="6">
                  <c:v>971232</c:v>
                </c:pt>
                <c:pt idx="7">
                  <c:v>773052</c:v>
                </c:pt>
                <c:pt idx="8">
                  <c:v>67704</c:v>
                </c:pt>
                <c:pt idx="9">
                  <c:v>0</c:v>
                </c:pt>
                <c:pt idx="10">
                  <c:v>0</c:v>
                </c:pt>
                <c:pt idx="11">
                  <c:v>41155</c:v>
                </c:pt>
                <c:pt idx="12">
                  <c:v>443</c:v>
                </c:pt>
                <c:pt idx="13">
                  <c:v>0</c:v>
                </c:pt>
                <c:pt idx="14">
                  <c:v>46476</c:v>
                </c:pt>
                <c:pt idx="15">
                  <c:v>477596</c:v>
                </c:pt>
                <c:pt idx="16">
                  <c:v>39136</c:v>
                </c:pt>
                <c:pt idx="17">
                  <c:v>0</c:v>
                </c:pt>
                <c:pt idx="18">
                  <c:v>35633</c:v>
                </c:pt>
                <c:pt idx="19">
                  <c:v>3721</c:v>
                </c:pt>
                <c:pt idx="20">
                  <c:v>34134</c:v>
                </c:pt>
                <c:pt idx="21">
                  <c:v>377862</c:v>
                </c:pt>
                <c:pt idx="22">
                  <c:v>108823</c:v>
                </c:pt>
                <c:pt idx="23">
                  <c:v>14606</c:v>
                </c:pt>
                <c:pt idx="24">
                  <c:v>30119</c:v>
                </c:pt>
                <c:pt idx="25">
                  <c:v>944249</c:v>
                </c:pt>
                <c:pt idx="26">
                  <c:v>83074</c:v>
                </c:pt>
                <c:pt idx="27">
                  <c:v>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1114538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439893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1048851</c:v>
                </c:pt>
                <c:pt idx="26">
                  <c:v>80220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918561"/>
        <c:axId val="63720634"/>
      </c:barChart>
      <c:catAx>
        <c:axId val="459185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20634"/>
        <c:crosses val="autoZero"/>
        <c:auto val="1"/>
        <c:lblAlgn val="ctr"/>
        <c:lblOffset val="100"/>
        <c:noMultiLvlLbl val="0"/>
      </c:catAx>
      <c:valAx>
        <c:axId val="637206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185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114</c:v>
                </c:pt>
                <c:pt idx="2">
                  <c:v>3987</c:v>
                </c:pt>
                <c:pt idx="3">
                  <c:v>0</c:v>
                </c:pt>
                <c:pt idx="4">
                  <c:v>40887</c:v>
                </c:pt>
                <c:pt idx="5">
                  <c:v>3117</c:v>
                </c:pt>
                <c:pt idx="6">
                  <c:v>44348</c:v>
                </c:pt>
                <c:pt idx="7">
                  <c:v>28170</c:v>
                </c:pt>
                <c:pt idx="8">
                  <c:v>2457</c:v>
                </c:pt>
                <c:pt idx="9">
                  <c:v>0</c:v>
                </c:pt>
                <c:pt idx="10">
                  <c:v>0</c:v>
                </c:pt>
                <c:pt idx="11">
                  <c:v>2157</c:v>
                </c:pt>
                <c:pt idx="12">
                  <c:v>2</c:v>
                </c:pt>
                <c:pt idx="13">
                  <c:v>0</c:v>
                </c:pt>
                <c:pt idx="14">
                  <c:v>2376</c:v>
                </c:pt>
                <c:pt idx="15">
                  <c:v>28451</c:v>
                </c:pt>
                <c:pt idx="16">
                  <c:v>1618</c:v>
                </c:pt>
                <c:pt idx="17">
                  <c:v>0</c:v>
                </c:pt>
                <c:pt idx="18">
                  <c:v>2155</c:v>
                </c:pt>
                <c:pt idx="19">
                  <c:v>254</c:v>
                </c:pt>
                <c:pt idx="20">
                  <c:v>217</c:v>
                </c:pt>
                <c:pt idx="21">
                  <c:v>24275</c:v>
                </c:pt>
                <c:pt idx="22">
                  <c:v>2470</c:v>
                </c:pt>
                <c:pt idx="23">
                  <c:v>715</c:v>
                </c:pt>
                <c:pt idx="24">
                  <c:v>0</c:v>
                </c:pt>
                <c:pt idx="25">
                  <c:v>34863</c:v>
                </c:pt>
                <c:pt idx="26">
                  <c:v>1131</c:v>
                </c:pt>
                <c:pt idx="27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45851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38812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30247"/>
        <c:axId val="8866262"/>
      </c:barChart>
      <c:catAx>
        <c:axId val="148302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66262"/>
        <c:crosses val="autoZero"/>
        <c:auto val="1"/>
        <c:lblAlgn val="ctr"/>
        <c:lblOffset val="100"/>
        <c:noMultiLvlLbl val="0"/>
      </c:catAx>
      <c:valAx>
        <c:axId val="88662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302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13029.75</c:v>
                </c:pt>
                <c:pt idx="2">
                  <c:v>1217</c:v>
                </c:pt>
                <c:pt idx="3">
                  <c:v>4</c:v>
                </c:pt>
                <c:pt idx="4">
                  <c:v>339188</c:v>
                </c:pt>
                <c:pt idx="5">
                  <c:v>15140.5</c:v>
                </c:pt>
                <c:pt idx="6">
                  <c:v>5713</c:v>
                </c:pt>
                <c:pt idx="7">
                  <c:v>304703</c:v>
                </c:pt>
                <c:pt idx="8">
                  <c:v>27981</c:v>
                </c:pt>
                <c:pt idx="9">
                  <c:v>1548</c:v>
                </c:pt>
                <c:pt idx="10">
                  <c:v>7517.25</c:v>
                </c:pt>
                <c:pt idx="11">
                  <c:v>499</c:v>
                </c:pt>
                <c:pt idx="12">
                  <c:v>41</c:v>
                </c:pt>
                <c:pt idx="13">
                  <c:v>4383</c:v>
                </c:pt>
                <c:pt idx="14">
                  <c:v>9222.25</c:v>
                </c:pt>
                <c:pt idx="15">
                  <c:v>105556</c:v>
                </c:pt>
                <c:pt idx="16">
                  <c:v>27870.5</c:v>
                </c:pt>
                <c:pt idx="17">
                  <c:v>3278.5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37492</c:v>
                </c:pt>
                <c:pt idx="22">
                  <c:v>12792</c:v>
                </c:pt>
                <c:pt idx="23">
                  <c:v>13346.75</c:v>
                </c:pt>
                <c:pt idx="24">
                  <c:v>642</c:v>
                </c:pt>
                <c:pt idx="25">
                  <c:v>404006</c:v>
                </c:pt>
                <c:pt idx="26">
                  <c:v>18770</c:v>
                </c:pt>
                <c:pt idx="27">
                  <c:v>2784.75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356959</c:v>
                </c:pt>
                <c:pt idx="5">
                  <c:v>17793</c:v>
                </c:pt>
                <c:pt idx="6">
                  <c:v>6206</c:v>
                </c:pt>
                <c:pt idx="7">
                  <c:v>292207.5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420262</c:v>
                </c:pt>
                <c:pt idx="26">
                  <c:v>18489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31805"/>
        <c:axId val="54183562"/>
      </c:barChart>
      <c:catAx>
        <c:axId val="669318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83562"/>
        <c:crosses val="autoZero"/>
        <c:auto val="1"/>
        <c:lblAlgn val="ctr"/>
        <c:lblOffset val="100"/>
        <c:noMultiLvlLbl val="0"/>
      </c:catAx>
      <c:valAx>
        <c:axId val="54183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318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940.75</c:v>
                </c:pt>
                <c:pt idx="2">
                  <c:v>0</c:v>
                </c:pt>
                <c:pt idx="3">
                  <c:v>0</c:v>
                </c:pt>
                <c:pt idx="4">
                  <c:v>297479</c:v>
                </c:pt>
                <c:pt idx="5">
                  <c:v>1461.25</c:v>
                </c:pt>
                <c:pt idx="6">
                  <c:v>0</c:v>
                </c:pt>
                <c:pt idx="7">
                  <c:v>136372</c:v>
                </c:pt>
                <c:pt idx="8">
                  <c:v>2060.5</c:v>
                </c:pt>
                <c:pt idx="9">
                  <c:v>0</c:v>
                </c:pt>
                <c:pt idx="10">
                  <c:v>1783.25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2231.75</c:v>
                </c:pt>
                <c:pt idx="15">
                  <c:v>60019</c:v>
                </c:pt>
                <c:pt idx="16">
                  <c:v>23995.5</c:v>
                </c:pt>
                <c:pt idx="17">
                  <c:v>178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3695</c:v>
                </c:pt>
                <c:pt idx="22">
                  <c:v>3315.75</c:v>
                </c:pt>
                <c:pt idx="23">
                  <c:v>1</c:v>
                </c:pt>
                <c:pt idx="24">
                  <c:v>0</c:v>
                </c:pt>
                <c:pt idx="25">
                  <c:v>185057</c:v>
                </c:pt>
                <c:pt idx="26">
                  <c:v>1861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308128</c:v>
                </c:pt>
                <c:pt idx="5">
                  <c:v>1497.75</c:v>
                </c:pt>
                <c:pt idx="6">
                  <c:v>2</c:v>
                </c:pt>
                <c:pt idx="7">
                  <c:v>122508.5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20081.25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201058</c:v>
                </c:pt>
                <c:pt idx="26">
                  <c:v>1443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43987"/>
        <c:axId val="23185641"/>
      </c:barChart>
      <c:catAx>
        <c:axId val="44443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85641"/>
        <c:crosses val="autoZero"/>
        <c:auto val="1"/>
        <c:lblAlgn val="ctr"/>
        <c:lblOffset val="100"/>
        <c:noMultiLvlLbl val="0"/>
      </c:catAx>
      <c:valAx>
        <c:axId val="23185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43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10080.75</c:v>
                </c:pt>
                <c:pt idx="2">
                  <c:v>397</c:v>
                </c:pt>
                <c:pt idx="3">
                  <c:v>0</c:v>
                </c:pt>
                <c:pt idx="4">
                  <c:v>0</c:v>
                </c:pt>
                <c:pt idx="5">
                  <c:v>12466.75</c:v>
                </c:pt>
                <c:pt idx="6">
                  <c:v>5699</c:v>
                </c:pt>
                <c:pt idx="7">
                  <c:v>16860</c:v>
                </c:pt>
                <c:pt idx="8">
                  <c:v>1681</c:v>
                </c:pt>
                <c:pt idx="9">
                  <c:v>116</c:v>
                </c:pt>
                <c:pt idx="10">
                  <c:v>175</c:v>
                </c:pt>
                <c:pt idx="11">
                  <c:v>481</c:v>
                </c:pt>
                <c:pt idx="12">
                  <c:v>0</c:v>
                </c:pt>
                <c:pt idx="13">
                  <c:v>436</c:v>
                </c:pt>
                <c:pt idx="14">
                  <c:v>6596.5</c:v>
                </c:pt>
                <c:pt idx="15">
                  <c:v>38230</c:v>
                </c:pt>
                <c:pt idx="16">
                  <c:v>516</c:v>
                </c:pt>
                <c:pt idx="17">
                  <c:v>469.75</c:v>
                </c:pt>
                <c:pt idx="18">
                  <c:v>275</c:v>
                </c:pt>
                <c:pt idx="19">
                  <c:v>0</c:v>
                </c:pt>
                <c:pt idx="20">
                  <c:v>0</c:v>
                </c:pt>
                <c:pt idx="21">
                  <c:v>28933</c:v>
                </c:pt>
                <c:pt idx="22">
                  <c:v>2420.25</c:v>
                </c:pt>
                <c:pt idx="23">
                  <c:v>13320.75</c:v>
                </c:pt>
                <c:pt idx="24">
                  <c:v>0</c:v>
                </c:pt>
                <c:pt idx="25">
                  <c:v>13527</c:v>
                </c:pt>
                <c:pt idx="26">
                  <c:v>1011</c:v>
                </c:pt>
                <c:pt idx="27">
                  <c:v>2380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16695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76625"/>
        <c:axId val="48240480"/>
      </c:barChart>
      <c:catAx>
        <c:axId val="61766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40480"/>
        <c:crosses val="autoZero"/>
        <c:auto val="1"/>
        <c:lblAlgn val="ctr"/>
        <c:lblOffset val="100"/>
        <c:noMultiLvlLbl val="0"/>
      </c:catAx>
      <c:valAx>
        <c:axId val="482404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766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2008.25</c:v>
                </c:pt>
                <c:pt idx="2">
                  <c:v>820</c:v>
                </c:pt>
                <c:pt idx="3">
                  <c:v>4</c:v>
                </c:pt>
                <c:pt idx="4">
                  <c:v>41709</c:v>
                </c:pt>
                <c:pt idx="5">
                  <c:v>1212.5</c:v>
                </c:pt>
                <c:pt idx="6">
                  <c:v>14</c:v>
                </c:pt>
                <c:pt idx="7">
                  <c:v>151471</c:v>
                </c:pt>
                <c:pt idx="8">
                  <c:v>24239.5</c:v>
                </c:pt>
                <c:pt idx="9">
                  <c:v>1432</c:v>
                </c:pt>
                <c:pt idx="10">
                  <c:v>5559</c:v>
                </c:pt>
                <c:pt idx="11">
                  <c:v>18</c:v>
                </c:pt>
                <c:pt idx="12">
                  <c:v>41</c:v>
                </c:pt>
                <c:pt idx="13">
                  <c:v>3939</c:v>
                </c:pt>
                <c:pt idx="14">
                  <c:v>394</c:v>
                </c:pt>
                <c:pt idx="15">
                  <c:v>7307</c:v>
                </c:pt>
                <c:pt idx="16">
                  <c:v>3359</c:v>
                </c:pt>
                <c:pt idx="17">
                  <c:v>2630.75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4864</c:v>
                </c:pt>
                <c:pt idx="22">
                  <c:v>7056</c:v>
                </c:pt>
                <c:pt idx="23">
                  <c:v>25</c:v>
                </c:pt>
                <c:pt idx="24">
                  <c:v>642</c:v>
                </c:pt>
                <c:pt idx="25">
                  <c:v>205422</c:v>
                </c:pt>
                <c:pt idx="26">
                  <c:v>15898</c:v>
                </c:pt>
                <c:pt idx="27">
                  <c:v>404.75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48831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1671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202509</c:v>
                </c:pt>
                <c:pt idx="26">
                  <c:v>15898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94180"/>
        <c:axId val="46573797"/>
      </c:barChart>
      <c:catAx>
        <c:axId val="318941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73797"/>
        <c:crosses val="autoZero"/>
        <c:auto val="1"/>
        <c:lblAlgn val="ctr"/>
        <c:lblOffset val="100"/>
        <c:noMultiLvlLbl val="0"/>
      </c:catAx>
      <c:valAx>
        <c:axId val="465737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941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67</c:v>
                </c:pt>
                <c:pt idx="1">
                  <c:v>60</c:v>
                </c:pt>
                <c:pt idx="2">
                  <c:v>104</c:v>
                </c:pt>
                <c:pt idx="3">
                  <c:v>52</c:v>
                </c:pt>
                <c:pt idx="4">
                  <c:v>2128</c:v>
                </c:pt>
                <c:pt idx="5">
                  <c:v>149</c:v>
                </c:pt>
                <c:pt idx="6">
                  <c:v>2467</c:v>
                </c:pt>
                <c:pt idx="7">
                  <c:v>567</c:v>
                </c:pt>
                <c:pt idx="8">
                  <c:v>169</c:v>
                </c:pt>
                <c:pt idx="9">
                  <c:v>184</c:v>
                </c:pt>
                <c:pt idx="10">
                  <c:v>95</c:v>
                </c:pt>
                <c:pt idx="11">
                  <c:v>778</c:v>
                </c:pt>
                <c:pt idx="12">
                  <c:v>51</c:v>
                </c:pt>
                <c:pt idx="13">
                  <c:v>70</c:v>
                </c:pt>
                <c:pt idx="14">
                  <c:v>165</c:v>
                </c:pt>
                <c:pt idx="15">
                  <c:v>1205</c:v>
                </c:pt>
                <c:pt idx="16">
                  <c:v>115</c:v>
                </c:pt>
                <c:pt idx="17">
                  <c:v>56</c:v>
                </c:pt>
                <c:pt idx="18">
                  <c:v>61</c:v>
                </c:pt>
                <c:pt idx="19">
                  <c:v>40</c:v>
                </c:pt>
                <c:pt idx="20">
                  <c:v>65</c:v>
                </c:pt>
                <c:pt idx="21">
                  <c:v>1498</c:v>
                </c:pt>
                <c:pt idx="22">
                  <c:v>97</c:v>
                </c:pt>
                <c:pt idx="23">
                  <c:v>70</c:v>
                </c:pt>
                <c:pt idx="24">
                  <c:v>146</c:v>
                </c:pt>
                <c:pt idx="25">
                  <c:v>592</c:v>
                </c:pt>
                <c:pt idx="26">
                  <c:v>115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143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36</c:v>
                </c:pt>
                <c:pt idx="18">
                  <c:v>69</c:v>
                </c:pt>
                <c:pt idx="19">
                  <c:v>71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556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85966"/>
        <c:axId val="41872801"/>
      </c:barChart>
      <c:catAx>
        <c:axId val="63085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72801"/>
        <c:crosses val="autoZero"/>
        <c:auto val="1"/>
        <c:lblAlgn val="ctr"/>
        <c:lblOffset val="100"/>
        <c:noMultiLvlLbl val="0"/>
      </c:catAx>
      <c:valAx>
        <c:axId val="418728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85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845491</c:v>
                </c:pt>
                <c:pt idx="1">
                  <c:v>195217</c:v>
                </c:pt>
                <c:pt idx="2">
                  <c:v>370454</c:v>
                </c:pt>
                <c:pt idx="3">
                  <c:v>379830</c:v>
                </c:pt>
                <c:pt idx="4">
                  <c:v>6498039</c:v>
                </c:pt>
                <c:pt idx="5">
                  <c:v>369350</c:v>
                </c:pt>
                <c:pt idx="6">
                  <c:v>1034074</c:v>
                </c:pt>
                <c:pt idx="7">
                  <c:v>5339196</c:v>
                </c:pt>
                <c:pt idx="8">
                  <c:v>2162772</c:v>
                </c:pt>
                <c:pt idx="9">
                  <c:v>3138100</c:v>
                </c:pt>
                <c:pt idx="10">
                  <c:v>1475909</c:v>
                </c:pt>
                <c:pt idx="11">
                  <c:v>102991</c:v>
                </c:pt>
                <c:pt idx="12">
                  <c:v>496542</c:v>
                </c:pt>
                <c:pt idx="13">
                  <c:v>903029</c:v>
                </c:pt>
                <c:pt idx="14">
                  <c:v>2453093</c:v>
                </c:pt>
                <c:pt idx="15">
                  <c:v>2406961</c:v>
                </c:pt>
                <c:pt idx="16">
                  <c:v>492008</c:v>
                </c:pt>
                <c:pt idx="17">
                  <c:v>166079</c:v>
                </c:pt>
                <c:pt idx="18">
                  <c:v>48341</c:v>
                </c:pt>
                <c:pt idx="19">
                  <c:v>250078</c:v>
                </c:pt>
                <c:pt idx="20">
                  <c:v>249763</c:v>
                </c:pt>
                <c:pt idx="21">
                  <c:v>1048177</c:v>
                </c:pt>
                <c:pt idx="22">
                  <c:v>554759</c:v>
                </c:pt>
                <c:pt idx="23">
                  <c:v>337198</c:v>
                </c:pt>
                <c:pt idx="24">
                  <c:v>2461158</c:v>
                </c:pt>
                <c:pt idx="25">
                  <c:v>5735503</c:v>
                </c:pt>
                <c:pt idx="26">
                  <c:v>304773</c:v>
                </c:pt>
                <c:pt idx="27">
                  <c:v>100957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7643400</c:v>
                </c:pt>
                <c:pt idx="5">
                  <c:v>469793</c:v>
                </c:pt>
                <c:pt idx="6">
                  <c:v>1234685</c:v>
                </c:pt>
                <c:pt idx="7">
                  <c:v>4689956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2554319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1200774</c:v>
                </c:pt>
                <c:pt idx="22">
                  <c:v>412513</c:v>
                </c:pt>
                <c:pt idx="23">
                  <c:v>298905</c:v>
                </c:pt>
                <c:pt idx="24">
                  <c:v>2327148</c:v>
                </c:pt>
                <c:pt idx="25">
                  <c:v>6213883</c:v>
                </c:pt>
                <c:pt idx="26">
                  <c:v>319275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64637"/>
        <c:axId val="29691960"/>
      </c:barChart>
      <c:catAx>
        <c:axId val="31646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91960"/>
        <c:crosses val="autoZero"/>
        <c:auto val="1"/>
        <c:lblAlgn val="ctr"/>
        <c:lblOffset val="100"/>
        <c:noMultiLvlLbl val="0"/>
      </c:catAx>
      <c:valAx>
        <c:axId val="296919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46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1300271</c:v>
                </c:pt>
                <c:pt idx="1">
                  <c:v>1351065</c:v>
                </c:pt>
                <c:pt idx="2">
                  <c:v>1708964</c:v>
                </c:pt>
                <c:pt idx="3">
                  <c:v>429744</c:v>
                </c:pt>
                <c:pt idx="4">
                  <c:v>37295952</c:v>
                </c:pt>
                <c:pt idx="5">
                  <c:v>2012634</c:v>
                </c:pt>
                <c:pt idx="6">
                  <c:v>14300264</c:v>
                </c:pt>
                <c:pt idx="7">
                  <c:v>23819433</c:v>
                </c:pt>
                <c:pt idx="8">
                  <c:v>3312239</c:v>
                </c:pt>
                <c:pt idx="9">
                  <c:v>3530272</c:v>
                </c:pt>
                <c:pt idx="10">
                  <c:v>1544872</c:v>
                </c:pt>
                <c:pt idx="11">
                  <c:v>5679004</c:v>
                </c:pt>
                <c:pt idx="12">
                  <c:v>986288</c:v>
                </c:pt>
                <c:pt idx="13">
                  <c:v>1153705</c:v>
                </c:pt>
                <c:pt idx="14">
                  <c:v>2966115</c:v>
                </c:pt>
                <c:pt idx="15">
                  <c:v>30117398</c:v>
                </c:pt>
                <c:pt idx="16">
                  <c:v>5548573</c:v>
                </c:pt>
                <c:pt idx="17">
                  <c:v>336334</c:v>
                </c:pt>
                <c:pt idx="18">
                  <c:v>1721232</c:v>
                </c:pt>
                <c:pt idx="19">
                  <c:v>575904</c:v>
                </c:pt>
                <c:pt idx="20">
                  <c:v>444773</c:v>
                </c:pt>
                <c:pt idx="21">
                  <c:v>23989167</c:v>
                </c:pt>
                <c:pt idx="22">
                  <c:v>1660765</c:v>
                </c:pt>
                <c:pt idx="23">
                  <c:v>413024</c:v>
                </c:pt>
                <c:pt idx="24">
                  <c:v>3079411</c:v>
                </c:pt>
                <c:pt idx="25">
                  <c:v>22290606</c:v>
                </c:pt>
                <c:pt idx="26">
                  <c:v>2638459</c:v>
                </c:pt>
                <c:pt idx="27">
                  <c:v>276333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1209395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1878269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3120988</c:v>
                </c:pt>
                <c:pt idx="15">
                  <c:v>32113990</c:v>
                </c:pt>
                <c:pt idx="16">
                  <c:v>4116828</c:v>
                </c:pt>
                <c:pt idx="17">
                  <c:v>279013</c:v>
                </c:pt>
                <c:pt idx="18">
                  <c:v>1912089</c:v>
                </c:pt>
                <c:pt idx="19">
                  <c:v>1112336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21690169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94675"/>
        <c:axId val="63516277"/>
      </c:barChart>
      <c:catAx>
        <c:axId val="210946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16277"/>
        <c:crosses val="autoZero"/>
        <c:auto val="1"/>
        <c:lblAlgn val="ctr"/>
        <c:lblOffset val="100"/>
        <c:noMultiLvlLbl val="0"/>
      </c:catAx>
      <c:valAx>
        <c:axId val="635162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0946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9</c:v>
                </c:pt>
                <c:pt idx="7">
                  <c:v>32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122</c:v>
                </c:pt>
                <c:pt idx="16">
                  <c:v>15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15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57416"/>
        <c:axId val="3674772"/>
      </c:barChart>
      <c:catAx>
        <c:axId val="43257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4772"/>
        <c:crosses val="autoZero"/>
        <c:auto val="1"/>
        <c:lblAlgn val="ctr"/>
        <c:lblOffset val="100"/>
        <c:noMultiLvlLbl val="0"/>
      </c:catAx>
      <c:valAx>
        <c:axId val="36747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574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5529</c:v>
                </c:pt>
                <c:pt idx="1">
                  <c:v>24213</c:v>
                </c:pt>
                <c:pt idx="2">
                  <c:v>36766</c:v>
                </c:pt>
                <c:pt idx="3">
                  <c:v>0</c:v>
                </c:pt>
                <c:pt idx="4">
                  <c:v>384350</c:v>
                </c:pt>
                <c:pt idx="5">
                  <c:v>20312</c:v>
                </c:pt>
                <c:pt idx="6">
                  <c:v>244907</c:v>
                </c:pt>
                <c:pt idx="7">
                  <c:v>208160</c:v>
                </c:pt>
                <c:pt idx="8">
                  <c:v>3843</c:v>
                </c:pt>
                <c:pt idx="9">
                  <c:v>4125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456455</c:v>
                </c:pt>
                <c:pt idx="16">
                  <c:v>55706</c:v>
                </c:pt>
                <c:pt idx="17">
                  <c:v>0</c:v>
                </c:pt>
                <c:pt idx="18">
                  <c:v>47821</c:v>
                </c:pt>
                <c:pt idx="19">
                  <c:v>9283</c:v>
                </c:pt>
                <c:pt idx="20">
                  <c:v>0</c:v>
                </c:pt>
                <c:pt idx="21">
                  <c:v>694320</c:v>
                </c:pt>
                <c:pt idx="22">
                  <c:v>6256</c:v>
                </c:pt>
                <c:pt idx="23">
                  <c:v>0</c:v>
                </c:pt>
                <c:pt idx="24">
                  <c:v>0</c:v>
                </c:pt>
                <c:pt idx="25">
                  <c:v>77777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685942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69434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70588"/>
        <c:axId val="18850193"/>
      </c:barChart>
      <c:catAx>
        <c:axId val="627705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50193"/>
        <c:crosses val="autoZero"/>
        <c:auto val="1"/>
        <c:lblAlgn val="ctr"/>
        <c:lblOffset val="100"/>
        <c:noMultiLvlLbl val="0"/>
      </c:catAx>
      <c:valAx>
        <c:axId val="188501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705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13049</c:v>
                </c:pt>
                <c:pt idx="2">
                  <c:v>36766</c:v>
                </c:pt>
                <c:pt idx="3">
                  <c:v>0</c:v>
                </c:pt>
                <c:pt idx="4">
                  <c:v>384350</c:v>
                </c:pt>
                <c:pt idx="5">
                  <c:v>2991</c:v>
                </c:pt>
                <c:pt idx="6">
                  <c:v>224815</c:v>
                </c:pt>
                <c:pt idx="7">
                  <c:v>71304</c:v>
                </c:pt>
                <c:pt idx="8">
                  <c:v>3843</c:v>
                </c:pt>
                <c:pt idx="9">
                  <c:v>0</c:v>
                </c:pt>
                <c:pt idx="10">
                  <c:v>0</c:v>
                </c:pt>
                <c:pt idx="11">
                  <c:v>124506</c:v>
                </c:pt>
                <c:pt idx="12">
                  <c:v>0</c:v>
                </c:pt>
                <c:pt idx="13">
                  <c:v>0</c:v>
                </c:pt>
                <c:pt idx="14">
                  <c:v>2836</c:v>
                </c:pt>
                <c:pt idx="15">
                  <c:v>85833</c:v>
                </c:pt>
                <c:pt idx="16">
                  <c:v>27632</c:v>
                </c:pt>
                <c:pt idx="17">
                  <c:v>0</c:v>
                </c:pt>
                <c:pt idx="18">
                  <c:v>46784</c:v>
                </c:pt>
                <c:pt idx="19">
                  <c:v>9283</c:v>
                </c:pt>
                <c:pt idx="20">
                  <c:v>0</c:v>
                </c:pt>
                <c:pt idx="21">
                  <c:v>412389</c:v>
                </c:pt>
                <c:pt idx="22">
                  <c:v>5378</c:v>
                </c:pt>
                <c:pt idx="23">
                  <c:v>0</c:v>
                </c:pt>
                <c:pt idx="24">
                  <c:v>0</c:v>
                </c:pt>
                <c:pt idx="25">
                  <c:v>53787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50706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87138"/>
        <c:axId val="54001589"/>
      </c:barChart>
      <c:catAx>
        <c:axId val="172871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01589"/>
        <c:crosses val="autoZero"/>
        <c:auto val="1"/>
        <c:lblAlgn val="ctr"/>
        <c:lblOffset val="100"/>
        <c:noMultiLvlLbl val="0"/>
      </c:catAx>
      <c:valAx>
        <c:axId val="54001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871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5529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17321</c:v>
                </c:pt>
                <c:pt idx="6">
                  <c:v>20092</c:v>
                </c:pt>
                <c:pt idx="7">
                  <c:v>136856</c:v>
                </c:pt>
                <c:pt idx="8">
                  <c:v>0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370622</c:v>
                </c:pt>
                <c:pt idx="16">
                  <c:v>28074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281931</c:v>
                </c:pt>
                <c:pt idx="22">
                  <c:v>878</c:v>
                </c:pt>
                <c:pt idx="23">
                  <c:v>0</c:v>
                </c:pt>
                <c:pt idx="24">
                  <c:v>0</c:v>
                </c:pt>
                <c:pt idx="25">
                  <c:v>23990</c:v>
                </c:pt>
                <c:pt idx="26">
                  <c:v>5495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255605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06157"/>
        <c:axId val="11459475"/>
      </c:barChart>
      <c:catAx>
        <c:axId val="406061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59475"/>
        <c:crosses val="autoZero"/>
        <c:auto val="1"/>
        <c:lblAlgn val="ctr"/>
        <c:lblOffset val="100"/>
        <c:noMultiLvlLbl val="0"/>
      </c:catAx>
      <c:valAx>
        <c:axId val="11459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061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6195</c:v>
                </c:pt>
                <c:pt idx="2">
                  <c:v>11030</c:v>
                </c:pt>
                <c:pt idx="3">
                  <c:v>0</c:v>
                </c:pt>
                <c:pt idx="4">
                  <c:v>89935</c:v>
                </c:pt>
                <c:pt idx="5">
                  <c:v>1817</c:v>
                </c:pt>
                <c:pt idx="6">
                  <c:v>60530</c:v>
                </c:pt>
                <c:pt idx="7">
                  <c:v>24957</c:v>
                </c:pt>
                <c:pt idx="8">
                  <c:v>1966</c:v>
                </c:pt>
                <c:pt idx="9">
                  <c:v>0</c:v>
                </c:pt>
                <c:pt idx="10">
                  <c:v>0</c:v>
                </c:pt>
                <c:pt idx="11">
                  <c:v>30557</c:v>
                </c:pt>
                <c:pt idx="12">
                  <c:v>0</c:v>
                </c:pt>
                <c:pt idx="13">
                  <c:v>0</c:v>
                </c:pt>
                <c:pt idx="14">
                  <c:v>1818</c:v>
                </c:pt>
                <c:pt idx="15">
                  <c:v>40388</c:v>
                </c:pt>
                <c:pt idx="16">
                  <c:v>6543</c:v>
                </c:pt>
                <c:pt idx="17">
                  <c:v>0</c:v>
                </c:pt>
                <c:pt idx="18">
                  <c:v>12688</c:v>
                </c:pt>
                <c:pt idx="19">
                  <c:v>3096</c:v>
                </c:pt>
                <c:pt idx="20">
                  <c:v>0</c:v>
                </c:pt>
                <c:pt idx="21">
                  <c:v>126302</c:v>
                </c:pt>
                <c:pt idx="22">
                  <c:v>2506</c:v>
                </c:pt>
                <c:pt idx="23">
                  <c:v>0</c:v>
                </c:pt>
                <c:pt idx="24">
                  <c:v>0</c:v>
                </c:pt>
                <c:pt idx="25">
                  <c:v>17425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15720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284443"/>
        <c:axId val="22042792"/>
      </c:barChart>
      <c:catAx>
        <c:axId val="232844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42792"/>
        <c:crosses val="autoZero"/>
        <c:auto val="1"/>
        <c:lblAlgn val="ctr"/>
        <c:lblOffset val="100"/>
        <c:noMultiLvlLbl val="0"/>
      </c:catAx>
      <c:valAx>
        <c:axId val="220427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844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349</c:v>
                </c:pt>
                <c:pt idx="2">
                  <c:v>191</c:v>
                </c:pt>
                <c:pt idx="3">
                  <c:v>0</c:v>
                </c:pt>
                <c:pt idx="4">
                  <c:v>459</c:v>
                </c:pt>
                <c:pt idx="5">
                  <c:v>1073</c:v>
                </c:pt>
                <c:pt idx="6">
                  <c:v>5498</c:v>
                </c:pt>
                <c:pt idx="7">
                  <c:v>43768</c:v>
                </c:pt>
                <c:pt idx="8">
                  <c:v>689</c:v>
                </c:pt>
                <c:pt idx="9">
                  <c:v>0</c:v>
                </c:pt>
                <c:pt idx="10">
                  <c:v>39</c:v>
                </c:pt>
                <c:pt idx="11">
                  <c:v>408</c:v>
                </c:pt>
                <c:pt idx="12">
                  <c:v>0</c:v>
                </c:pt>
                <c:pt idx="13">
                  <c:v>1</c:v>
                </c:pt>
                <c:pt idx="14">
                  <c:v>2882</c:v>
                </c:pt>
                <c:pt idx="15">
                  <c:v>20498</c:v>
                </c:pt>
                <c:pt idx="16">
                  <c:v>7621</c:v>
                </c:pt>
                <c:pt idx="17">
                  <c:v>135</c:v>
                </c:pt>
                <c:pt idx="18">
                  <c:v>133</c:v>
                </c:pt>
                <c:pt idx="19">
                  <c:v>1</c:v>
                </c:pt>
                <c:pt idx="20">
                  <c:v>12460</c:v>
                </c:pt>
                <c:pt idx="21">
                  <c:v>5338</c:v>
                </c:pt>
                <c:pt idx="22">
                  <c:v>18290</c:v>
                </c:pt>
                <c:pt idx="23">
                  <c:v>2090</c:v>
                </c:pt>
                <c:pt idx="24">
                  <c:v>20523</c:v>
                </c:pt>
                <c:pt idx="25">
                  <c:v>35796</c:v>
                </c:pt>
                <c:pt idx="26">
                  <c:v>39204</c:v>
                </c:pt>
                <c:pt idx="2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449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38523</c:v>
                </c:pt>
                <c:pt idx="26">
                  <c:v>34202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231590"/>
        <c:axId val="65313616"/>
      </c:barChart>
      <c:catAx>
        <c:axId val="31231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13616"/>
        <c:crosses val="autoZero"/>
        <c:auto val="1"/>
        <c:lblAlgn val="ctr"/>
        <c:lblOffset val="100"/>
        <c:noMultiLvlLbl val="0"/>
      </c:catAx>
      <c:valAx>
        <c:axId val="65313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31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509189</c:v>
                </c:pt>
                <c:pt idx="1">
                  <c:v>21181</c:v>
                </c:pt>
                <c:pt idx="2">
                  <c:v>44772</c:v>
                </c:pt>
                <c:pt idx="3">
                  <c:v>264318</c:v>
                </c:pt>
                <c:pt idx="4">
                  <c:v>1327987</c:v>
                </c:pt>
                <c:pt idx="5">
                  <c:v>87808</c:v>
                </c:pt>
                <c:pt idx="6">
                  <c:v>6456</c:v>
                </c:pt>
                <c:pt idx="7">
                  <c:v>1377439</c:v>
                </c:pt>
                <c:pt idx="8">
                  <c:v>1385977</c:v>
                </c:pt>
                <c:pt idx="9">
                  <c:v>2115542</c:v>
                </c:pt>
                <c:pt idx="10">
                  <c:v>1039804</c:v>
                </c:pt>
                <c:pt idx="11">
                  <c:v>48492</c:v>
                </c:pt>
                <c:pt idx="12">
                  <c:v>328741</c:v>
                </c:pt>
                <c:pt idx="13">
                  <c:v>614226</c:v>
                </c:pt>
                <c:pt idx="14">
                  <c:v>1303444</c:v>
                </c:pt>
                <c:pt idx="15">
                  <c:v>174417</c:v>
                </c:pt>
                <c:pt idx="16">
                  <c:v>31169</c:v>
                </c:pt>
                <c:pt idx="17">
                  <c:v>113852</c:v>
                </c:pt>
                <c:pt idx="18">
                  <c:v>0</c:v>
                </c:pt>
                <c:pt idx="19">
                  <c:v>96940</c:v>
                </c:pt>
                <c:pt idx="20">
                  <c:v>165547</c:v>
                </c:pt>
                <c:pt idx="21">
                  <c:v>95834</c:v>
                </c:pt>
                <c:pt idx="22">
                  <c:v>314361</c:v>
                </c:pt>
                <c:pt idx="23">
                  <c:v>119342</c:v>
                </c:pt>
                <c:pt idx="24">
                  <c:v>1721663</c:v>
                </c:pt>
                <c:pt idx="25">
                  <c:v>1298690</c:v>
                </c:pt>
                <c:pt idx="26">
                  <c:v>117011</c:v>
                </c:pt>
                <c:pt idx="27">
                  <c:v>55617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3-4439-BB60-0C333962D6A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1383704</c:v>
                </c:pt>
                <c:pt idx="5">
                  <c:v>131185</c:v>
                </c:pt>
                <c:pt idx="6">
                  <c:v>16267</c:v>
                </c:pt>
                <c:pt idx="7">
                  <c:v>1314973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1469616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192448</c:v>
                </c:pt>
                <c:pt idx="23">
                  <c:v>134139</c:v>
                </c:pt>
                <c:pt idx="24">
                  <c:v>1792370</c:v>
                </c:pt>
                <c:pt idx="25">
                  <c:v>1343317</c:v>
                </c:pt>
                <c:pt idx="26">
                  <c:v>121603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3-4439-BB60-0C333962D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16327"/>
        <c:axId val="49724620"/>
      </c:barChart>
      <c:catAx>
        <c:axId val="595163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24620"/>
        <c:crosses val="autoZero"/>
        <c:auto val="1"/>
        <c:lblAlgn val="ctr"/>
        <c:lblOffset val="100"/>
        <c:noMultiLvlLbl val="0"/>
      </c:catAx>
      <c:valAx>
        <c:axId val="497246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163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242663</c:v>
                </c:pt>
                <c:pt idx="1">
                  <c:v>2100</c:v>
                </c:pt>
                <c:pt idx="2">
                  <c:v>6600</c:v>
                </c:pt>
                <c:pt idx="3">
                  <c:v>15046</c:v>
                </c:pt>
                <c:pt idx="4">
                  <c:v>874926</c:v>
                </c:pt>
                <c:pt idx="5">
                  <c:v>0</c:v>
                </c:pt>
                <c:pt idx="6">
                  <c:v>0</c:v>
                </c:pt>
                <c:pt idx="7">
                  <c:v>628371</c:v>
                </c:pt>
                <c:pt idx="8">
                  <c:v>982597</c:v>
                </c:pt>
                <c:pt idx="9">
                  <c:v>1472030</c:v>
                </c:pt>
                <c:pt idx="10">
                  <c:v>551439</c:v>
                </c:pt>
                <c:pt idx="11">
                  <c:v>48347</c:v>
                </c:pt>
                <c:pt idx="12">
                  <c:v>182954</c:v>
                </c:pt>
                <c:pt idx="13">
                  <c:v>96558</c:v>
                </c:pt>
                <c:pt idx="14">
                  <c:v>1061248</c:v>
                </c:pt>
                <c:pt idx="15">
                  <c:v>113372</c:v>
                </c:pt>
                <c:pt idx="16">
                  <c:v>8594</c:v>
                </c:pt>
                <c:pt idx="17">
                  <c:v>0</c:v>
                </c:pt>
                <c:pt idx="18">
                  <c:v>0</c:v>
                </c:pt>
                <c:pt idx="19">
                  <c:v>83803</c:v>
                </c:pt>
                <c:pt idx="20">
                  <c:v>0</c:v>
                </c:pt>
                <c:pt idx="21">
                  <c:v>38748</c:v>
                </c:pt>
                <c:pt idx="22">
                  <c:v>14418</c:v>
                </c:pt>
                <c:pt idx="23">
                  <c:v>40576</c:v>
                </c:pt>
                <c:pt idx="24">
                  <c:v>1001694</c:v>
                </c:pt>
                <c:pt idx="25">
                  <c:v>270614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2-42FB-B68B-61200EBABA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6686</c:v>
                </c:pt>
                <c:pt idx="6">
                  <c:v>9492</c:v>
                </c:pt>
                <c:pt idx="7">
                  <c:v>455045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1064222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2-42FB-B68B-61200EBAB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8650"/>
        <c:axId val="36708323"/>
      </c:barChart>
      <c:catAx>
        <c:axId val="60186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08323"/>
        <c:crosses val="autoZero"/>
        <c:auto val="1"/>
        <c:lblAlgn val="ctr"/>
        <c:lblOffset val="100"/>
        <c:noMultiLvlLbl val="0"/>
      </c:catAx>
      <c:valAx>
        <c:axId val="367083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86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241546</c:v>
                </c:pt>
                <c:pt idx="1">
                  <c:v>4500</c:v>
                </c:pt>
                <c:pt idx="2">
                  <c:v>6300</c:v>
                </c:pt>
                <c:pt idx="3">
                  <c:v>151001</c:v>
                </c:pt>
                <c:pt idx="4">
                  <c:v>9343</c:v>
                </c:pt>
                <c:pt idx="5">
                  <c:v>83193</c:v>
                </c:pt>
                <c:pt idx="6">
                  <c:v>5967</c:v>
                </c:pt>
                <c:pt idx="7">
                  <c:v>129056</c:v>
                </c:pt>
                <c:pt idx="8">
                  <c:v>172969</c:v>
                </c:pt>
                <c:pt idx="9">
                  <c:v>613264</c:v>
                </c:pt>
                <c:pt idx="10">
                  <c:v>479300</c:v>
                </c:pt>
                <c:pt idx="11">
                  <c:v>0</c:v>
                </c:pt>
                <c:pt idx="12">
                  <c:v>133695</c:v>
                </c:pt>
                <c:pt idx="13">
                  <c:v>479516</c:v>
                </c:pt>
                <c:pt idx="14">
                  <c:v>210397</c:v>
                </c:pt>
                <c:pt idx="15">
                  <c:v>29413</c:v>
                </c:pt>
                <c:pt idx="16">
                  <c:v>3532</c:v>
                </c:pt>
                <c:pt idx="17">
                  <c:v>69920</c:v>
                </c:pt>
                <c:pt idx="18">
                  <c:v>0</c:v>
                </c:pt>
                <c:pt idx="19">
                  <c:v>9531</c:v>
                </c:pt>
                <c:pt idx="20">
                  <c:v>76323</c:v>
                </c:pt>
                <c:pt idx="21">
                  <c:v>14198</c:v>
                </c:pt>
                <c:pt idx="22">
                  <c:v>250499</c:v>
                </c:pt>
                <c:pt idx="23">
                  <c:v>72777</c:v>
                </c:pt>
                <c:pt idx="24">
                  <c:v>642105</c:v>
                </c:pt>
                <c:pt idx="25">
                  <c:v>115916</c:v>
                </c:pt>
                <c:pt idx="26">
                  <c:v>0</c:v>
                </c:pt>
                <c:pt idx="27">
                  <c:v>15498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5-4439-BB98-5D4BBC606A8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403888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124833</c:v>
                </c:pt>
                <c:pt idx="23">
                  <c:v>114127</c:v>
                </c:pt>
                <c:pt idx="24">
                  <c:v>549599</c:v>
                </c:pt>
                <c:pt idx="25">
                  <c:v>112829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5-4439-BB98-5D4BBC606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692"/>
        <c:axId val="10927586"/>
      </c:barChart>
      <c:catAx>
        <c:axId val="149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27586"/>
        <c:crosses val="autoZero"/>
        <c:auto val="1"/>
        <c:lblAlgn val="ctr"/>
        <c:lblOffset val="100"/>
        <c:noMultiLvlLbl val="0"/>
      </c:catAx>
      <c:valAx>
        <c:axId val="109275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514226</c:v>
                </c:pt>
                <c:pt idx="1">
                  <c:v>8225</c:v>
                </c:pt>
                <c:pt idx="2">
                  <c:v>6600</c:v>
                </c:pt>
                <c:pt idx="3">
                  <c:v>43421</c:v>
                </c:pt>
                <c:pt idx="4">
                  <c:v>1831851</c:v>
                </c:pt>
                <c:pt idx="5">
                  <c:v>57218</c:v>
                </c:pt>
                <c:pt idx="6">
                  <c:v>38441</c:v>
                </c:pt>
                <c:pt idx="7">
                  <c:v>1333743</c:v>
                </c:pt>
                <c:pt idx="8">
                  <c:v>1336587</c:v>
                </c:pt>
                <c:pt idx="9">
                  <c:v>2151721</c:v>
                </c:pt>
                <c:pt idx="10">
                  <c:v>821398</c:v>
                </c:pt>
                <c:pt idx="11">
                  <c:v>60640</c:v>
                </c:pt>
                <c:pt idx="12">
                  <c:v>236248</c:v>
                </c:pt>
                <c:pt idx="13">
                  <c:v>163456</c:v>
                </c:pt>
                <c:pt idx="14">
                  <c:v>1967652</c:v>
                </c:pt>
                <c:pt idx="15">
                  <c:v>801878</c:v>
                </c:pt>
                <c:pt idx="16">
                  <c:v>10411</c:v>
                </c:pt>
                <c:pt idx="17">
                  <c:v>0</c:v>
                </c:pt>
                <c:pt idx="18">
                  <c:v>7708</c:v>
                </c:pt>
                <c:pt idx="19">
                  <c:v>185608</c:v>
                </c:pt>
                <c:pt idx="20">
                  <c:v>0</c:v>
                </c:pt>
                <c:pt idx="21">
                  <c:v>286336</c:v>
                </c:pt>
                <c:pt idx="22">
                  <c:v>17112</c:v>
                </c:pt>
                <c:pt idx="23">
                  <c:v>42770</c:v>
                </c:pt>
                <c:pt idx="24">
                  <c:v>1352261</c:v>
                </c:pt>
                <c:pt idx="25">
                  <c:v>400087</c:v>
                </c:pt>
                <c:pt idx="26">
                  <c:v>0</c:v>
                </c:pt>
                <c:pt idx="27">
                  <c:v>24280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338288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341288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235366"/>
        <c:axId val="65589229"/>
      </c:barChart>
      <c:catAx>
        <c:axId val="312353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89229"/>
        <c:crosses val="autoZero"/>
        <c:auto val="1"/>
        <c:lblAlgn val="ctr"/>
        <c:lblOffset val="100"/>
        <c:noMultiLvlLbl val="0"/>
      </c:catAx>
      <c:valAx>
        <c:axId val="655892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353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24980</c:v>
                </c:pt>
                <c:pt idx="1">
                  <c:v>14581</c:v>
                </c:pt>
                <c:pt idx="2">
                  <c:v>31872</c:v>
                </c:pt>
                <c:pt idx="3">
                  <c:v>98271</c:v>
                </c:pt>
                <c:pt idx="4">
                  <c:v>443718</c:v>
                </c:pt>
                <c:pt idx="5">
                  <c:v>4615</c:v>
                </c:pt>
                <c:pt idx="6">
                  <c:v>489</c:v>
                </c:pt>
                <c:pt idx="7">
                  <c:v>620012</c:v>
                </c:pt>
                <c:pt idx="8">
                  <c:v>230411</c:v>
                </c:pt>
                <c:pt idx="9">
                  <c:v>30248</c:v>
                </c:pt>
                <c:pt idx="10">
                  <c:v>9065</c:v>
                </c:pt>
                <c:pt idx="11">
                  <c:v>145</c:v>
                </c:pt>
                <c:pt idx="12">
                  <c:v>12092</c:v>
                </c:pt>
                <c:pt idx="13">
                  <c:v>38152</c:v>
                </c:pt>
                <c:pt idx="14">
                  <c:v>31799</c:v>
                </c:pt>
                <c:pt idx="15">
                  <c:v>31632</c:v>
                </c:pt>
                <c:pt idx="16">
                  <c:v>19043</c:v>
                </c:pt>
                <c:pt idx="17">
                  <c:v>43932</c:v>
                </c:pt>
                <c:pt idx="18">
                  <c:v>0</c:v>
                </c:pt>
                <c:pt idx="19">
                  <c:v>3606</c:v>
                </c:pt>
                <c:pt idx="20">
                  <c:v>89224</c:v>
                </c:pt>
                <c:pt idx="21">
                  <c:v>42888</c:v>
                </c:pt>
                <c:pt idx="22">
                  <c:v>49444</c:v>
                </c:pt>
                <c:pt idx="23">
                  <c:v>5989</c:v>
                </c:pt>
                <c:pt idx="24">
                  <c:v>77864</c:v>
                </c:pt>
                <c:pt idx="25">
                  <c:v>912160</c:v>
                </c:pt>
                <c:pt idx="26">
                  <c:v>117011</c:v>
                </c:pt>
                <c:pt idx="27">
                  <c:v>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D-460D-92A1-B0F83885BD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508874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1837</c:v>
                </c:pt>
                <c:pt idx="24">
                  <c:v>82465</c:v>
                </c:pt>
                <c:pt idx="25">
                  <c:v>968059</c:v>
                </c:pt>
                <c:pt idx="26">
                  <c:v>117257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D-460D-92A1-B0F8388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966471"/>
        <c:axId val="34177624"/>
      </c:barChart>
      <c:catAx>
        <c:axId val="289664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77624"/>
        <c:crosses val="autoZero"/>
        <c:auto val="1"/>
        <c:lblAlgn val="ctr"/>
        <c:lblOffset val="100"/>
        <c:noMultiLvlLbl val="0"/>
      </c:catAx>
      <c:valAx>
        <c:axId val="341776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664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165106</c:v>
                </c:pt>
                <c:pt idx="1">
                  <c:v>90272</c:v>
                </c:pt>
                <c:pt idx="2">
                  <c:v>222953</c:v>
                </c:pt>
                <c:pt idx="3">
                  <c:v>100870</c:v>
                </c:pt>
                <c:pt idx="4">
                  <c:v>560369</c:v>
                </c:pt>
                <c:pt idx="5">
                  <c:v>48706</c:v>
                </c:pt>
                <c:pt idx="6">
                  <c:v>215</c:v>
                </c:pt>
                <c:pt idx="7">
                  <c:v>846156</c:v>
                </c:pt>
                <c:pt idx="8">
                  <c:v>494321</c:v>
                </c:pt>
                <c:pt idx="9">
                  <c:v>714856</c:v>
                </c:pt>
                <c:pt idx="10">
                  <c:v>217667</c:v>
                </c:pt>
                <c:pt idx="11">
                  <c:v>6004</c:v>
                </c:pt>
                <c:pt idx="12">
                  <c:v>160349</c:v>
                </c:pt>
                <c:pt idx="13">
                  <c:v>160111</c:v>
                </c:pt>
                <c:pt idx="14">
                  <c:v>309575</c:v>
                </c:pt>
                <c:pt idx="15">
                  <c:v>40935</c:v>
                </c:pt>
                <c:pt idx="16">
                  <c:v>75315</c:v>
                </c:pt>
                <c:pt idx="17">
                  <c:v>45212</c:v>
                </c:pt>
                <c:pt idx="18">
                  <c:v>0</c:v>
                </c:pt>
                <c:pt idx="19">
                  <c:v>42612</c:v>
                </c:pt>
                <c:pt idx="20">
                  <c:v>70097</c:v>
                </c:pt>
                <c:pt idx="21">
                  <c:v>50489</c:v>
                </c:pt>
                <c:pt idx="22">
                  <c:v>144152</c:v>
                </c:pt>
                <c:pt idx="23">
                  <c:v>61776</c:v>
                </c:pt>
                <c:pt idx="24">
                  <c:v>212056</c:v>
                </c:pt>
                <c:pt idx="25">
                  <c:v>1002333</c:v>
                </c:pt>
                <c:pt idx="26">
                  <c:v>102959</c:v>
                </c:pt>
                <c:pt idx="27">
                  <c:v>18798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63E-9FAB-D181588CB3E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663328</c:v>
                </c:pt>
                <c:pt idx="5">
                  <c:v>107501</c:v>
                </c:pt>
                <c:pt idx="6">
                  <c:v>653</c:v>
                </c:pt>
                <c:pt idx="7">
                  <c:v>837980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30383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1140926</c:v>
                </c:pt>
                <c:pt idx="26">
                  <c:v>106363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63E-9FAB-D181588CB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38592"/>
        <c:axId val="66210848"/>
      </c:barChart>
      <c:catAx>
        <c:axId val="11938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10848"/>
        <c:crosses val="autoZero"/>
        <c:auto val="1"/>
        <c:lblAlgn val="ctr"/>
        <c:lblOffset val="100"/>
        <c:noMultiLvlLbl val="0"/>
      </c:catAx>
      <c:valAx>
        <c:axId val="662108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385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113034</c:v>
                </c:pt>
                <c:pt idx="1">
                  <c:v>78</c:v>
                </c:pt>
                <c:pt idx="2">
                  <c:v>0</c:v>
                </c:pt>
                <c:pt idx="3">
                  <c:v>23235</c:v>
                </c:pt>
                <c:pt idx="4">
                  <c:v>215236</c:v>
                </c:pt>
                <c:pt idx="5">
                  <c:v>0</c:v>
                </c:pt>
                <c:pt idx="6">
                  <c:v>0</c:v>
                </c:pt>
                <c:pt idx="7">
                  <c:v>51645</c:v>
                </c:pt>
                <c:pt idx="8">
                  <c:v>181084</c:v>
                </c:pt>
                <c:pt idx="9">
                  <c:v>475941</c:v>
                </c:pt>
                <c:pt idx="10">
                  <c:v>126538</c:v>
                </c:pt>
                <c:pt idx="11">
                  <c:v>6004</c:v>
                </c:pt>
                <c:pt idx="12">
                  <c:v>49290</c:v>
                </c:pt>
                <c:pt idx="13">
                  <c:v>4845</c:v>
                </c:pt>
                <c:pt idx="14">
                  <c:v>220225</c:v>
                </c:pt>
                <c:pt idx="15">
                  <c:v>27548</c:v>
                </c:pt>
                <c:pt idx="16">
                  <c:v>1817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12337</c:v>
                </c:pt>
                <c:pt idx="22">
                  <c:v>0</c:v>
                </c:pt>
                <c:pt idx="23">
                  <c:v>0</c:v>
                </c:pt>
                <c:pt idx="24">
                  <c:v>145813</c:v>
                </c:pt>
                <c:pt idx="25">
                  <c:v>59900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6-46A6-AA29-8AD8F2242DD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6-46A6-AA29-8AD8F2242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261874"/>
        <c:axId val="32177533"/>
      </c:barChart>
      <c:catAx>
        <c:axId val="252618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77533"/>
        <c:crosses val="autoZero"/>
        <c:auto val="1"/>
        <c:lblAlgn val="ctr"/>
        <c:lblOffset val="100"/>
        <c:noMultiLvlLbl val="0"/>
      </c:catAx>
      <c:valAx>
        <c:axId val="32177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18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38378</c:v>
                </c:pt>
                <c:pt idx="1">
                  <c:v>84889</c:v>
                </c:pt>
                <c:pt idx="2">
                  <c:v>197096</c:v>
                </c:pt>
                <c:pt idx="3">
                  <c:v>47119</c:v>
                </c:pt>
                <c:pt idx="4">
                  <c:v>6</c:v>
                </c:pt>
                <c:pt idx="5">
                  <c:v>37791</c:v>
                </c:pt>
                <c:pt idx="6">
                  <c:v>0</c:v>
                </c:pt>
                <c:pt idx="7">
                  <c:v>138218</c:v>
                </c:pt>
                <c:pt idx="8">
                  <c:v>144339</c:v>
                </c:pt>
                <c:pt idx="9">
                  <c:v>227836</c:v>
                </c:pt>
                <c:pt idx="10">
                  <c:v>43150</c:v>
                </c:pt>
                <c:pt idx="11">
                  <c:v>0</c:v>
                </c:pt>
                <c:pt idx="12">
                  <c:v>70533</c:v>
                </c:pt>
                <c:pt idx="13">
                  <c:v>108012</c:v>
                </c:pt>
                <c:pt idx="14">
                  <c:v>81538</c:v>
                </c:pt>
                <c:pt idx="15">
                  <c:v>0</c:v>
                </c:pt>
                <c:pt idx="16">
                  <c:v>39458</c:v>
                </c:pt>
                <c:pt idx="17">
                  <c:v>0</c:v>
                </c:pt>
                <c:pt idx="18">
                  <c:v>0</c:v>
                </c:pt>
                <c:pt idx="19">
                  <c:v>42612</c:v>
                </c:pt>
                <c:pt idx="20">
                  <c:v>3809</c:v>
                </c:pt>
                <c:pt idx="21">
                  <c:v>0</c:v>
                </c:pt>
                <c:pt idx="22">
                  <c:v>54445</c:v>
                </c:pt>
                <c:pt idx="23">
                  <c:v>27530</c:v>
                </c:pt>
                <c:pt idx="24">
                  <c:v>48198</c:v>
                </c:pt>
                <c:pt idx="25">
                  <c:v>35564</c:v>
                </c:pt>
                <c:pt idx="26">
                  <c:v>0</c:v>
                </c:pt>
                <c:pt idx="27">
                  <c:v>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A-49E5-9ACD-ED29A5B1A36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66147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A-49E5-9ACD-ED29A5B1A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3697"/>
        <c:axId val="46311028"/>
      </c:barChart>
      <c:catAx>
        <c:axId val="15536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11028"/>
        <c:crosses val="autoZero"/>
        <c:auto val="1"/>
        <c:lblAlgn val="ctr"/>
        <c:lblOffset val="100"/>
        <c:noMultiLvlLbl val="0"/>
      </c:catAx>
      <c:valAx>
        <c:axId val="463110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36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13694</c:v>
                </c:pt>
                <c:pt idx="1">
                  <c:v>5305</c:v>
                </c:pt>
                <c:pt idx="2">
                  <c:v>25857</c:v>
                </c:pt>
                <c:pt idx="3">
                  <c:v>30516</c:v>
                </c:pt>
                <c:pt idx="4">
                  <c:v>345127</c:v>
                </c:pt>
                <c:pt idx="5">
                  <c:v>10915</c:v>
                </c:pt>
                <c:pt idx="6">
                  <c:v>215</c:v>
                </c:pt>
                <c:pt idx="7">
                  <c:v>656293</c:v>
                </c:pt>
                <c:pt idx="8">
                  <c:v>168898</c:v>
                </c:pt>
                <c:pt idx="9">
                  <c:v>11079</c:v>
                </c:pt>
                <c:pt idx="10">
                  <c:v>47979</c:v>
                </c:pt>
                <c:pt idx="11">
                  <c:v>0</c:v>
                </c:pt>
                <c:pt idx="12">
                  <c:v>40526</c:v>
                </c:pt>
                <c:pt idx="13">
                  <c:v>47254</c:v>
                </c:pt>
                <c:pt idx="14">
                  <c:v>7812</c:v>
                </c:pt>
                <c:pt idx="15">
                  <c:v>13387</c:v>
                </c:pt>
                <c:pt idx="16">
                  <c:v>34040</c:v>
                </c:pt>
                <c:pt idx="17">
                  <c:v>45212</c:v>
                </c:pt>
                <c:pt idx="18">
                  <c:v>0</c:v>
                </c:pt>
                <c:pt idx="19">
                  <c:v>0</c:v>
                </c:pt>
                <c:pt idx="20">
                  <c:v>66288</c:v>
                </c:pt>
                <c:pt idx="21">
                  <c:v>38152</c:v>
                </c:pt>
                <c:pt idx="22">
                  <c:v>89707</c:v>
                </c:pt>
                <c:pt idx="23">
                  <c:v>34246</c:v>
                </c:pt>
                <c:pt idx="24">
                  <c:v>18045</c:v>
                </c:pt>
                <c:pt idx="25">
                  <c:v>906869</c:v>
                </c:pt>
                <c:pt idx="26">
                  <c:v>102959</c:v>
                </c:pt>
                <c:pt idx="27">
                  <c:v>15981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D-4FF8-92B1-3617976E5B0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426006</c:v>
                </c:pt>
                <c:pt idx="5">
                  <c:v>17995</c:v>
                </c:pt>
                <c:pt idx="6">
                  <c:v>653</c:v>
                </c:pt>
                <c:pt idx="7">
                  <c:v>733223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19778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1062103</c:v>
                </c:pt>
                <c:pt idx="26">
                  <c:v>106363</c:v>
                </c:pt>
                <c:pt idx="27">
                  <c:v>26349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D-4FF8-92B1-3617976E5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789487"/>
        <c:axId val="30733684"/>
      </c:barChart>
      <c:catAx>
        <c:axId val="417894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33684"/>
        <c:crosses val="autoZero"/>
        <c:auto val="1"/>
        <c:lblAlgn val="ctr"/>
        <c:lblOffset val="100"/>
        <c:noMultiLvlLbl val="0"/>
      </c:catAx>
      <c:valAx>
        <c:axId val="307336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894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41197256.348999999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3B-443F-A0D7-6FE465D3EF53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43132946.836999997</c:v>
              </c:pt>
              <c:pt idx="1">
                <c:v>43953568.092000008</c:v>
              </c:pt>
              <c:pt idx="2">
                <c:v>48130705.751000002</c:v>
              </c:pt>
              <c:pt idx="3">
                <c:v>47612625.952999987</c:v>
              </c:pt>
              <c:pt idx="4">
                <c:v>47746191.803000003</c:v>
              </c:pt>
              <c:pt idx="5">
                <c:v>45303606.362000003</c:v>
              </c:pt>
              <c:pt idx="6">
                <c:v>48564522.593999997</c:v>
              </c:pt>
              <c:pt idx="7">
                <c:v>44608400.076000012</c:v>
              </c:pt>
              <c:pt idx="8">
                <c:v>46703593.265000008</c:v>
              </c:pt>
              <c:pt idx="9">
                <c:v>48867870.299999997</c:v>
              </c:pt>
              <c:pt idx="10">
                <c:v>46896795.291000001</c:v>
              </c:pt>
              <c:pt idx="11">
                <c:v>44982728.104999997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3B-443F-A0D7-6FE465D3E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05830"/>
        <c:axId val="29688054"/>
      </c:lineChart>
      <c:catAx>
        <c:axId val="457058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88054"/>
        <c:crosses val="autoZero"/>
        <c:auto val="1"/>
        <c:lblAlgn val="ctr"/>
        <c:lblOffset val="100"/>
        <c:noMultiLvlLbl val="0"/>
      </c:catAx>
      <c:valAx>
        <c:axId val="296880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058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13699878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F0-4094-B7CB-8DC104380DB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14040455</c:v>
              </c:pt>
              <c:pt idx="1">
                <c:v>13776860</c:v>
              </c:pt>
              <c:pt idx="2">
                <c:v>15267611</c:v>
              </c:pt>
              <c:pt idx="3">
                <c:v>15680521</c:v>
              </c:pt>
              <c:pt idx="4">
                <c:v>14824045</c:v>
              </c:pt>
              <c:pt idx="5">
                <c:v>13346310</c:v>
              </c:pt>
              <c:pt idx="6">
                <c:v>16341232</c:v>
              </c:pt>
              <c:pt idx="7">
                <c:v>14891245</c:v>
              </c:pt>
              <c:pt idx="8">
                <c:v>14951936</c:v>
              </c:pt>
              <c:pt idx="9">
                <c:v>16717608</c:v>
              </c:pt>
              <c:pt idx="10">
                <c:v>14806822</c:v>
              </c:pt>
              <c:pt idx="11">
                <c:v>15744459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F0-4094-B7CB-8DC10438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577222"/>
        <c:axId val="16281368"/>
      </c:lineChart>
      <c:catAx>
        <c:axId val="655772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81368"/>
        <c:crosses val="autoZero"/>
        <c:auto val="1"/>
        <c:lblAlgn val="ctr"/>
        <c:lblOffset val="100"/>
        <c:noMultiLvlLbl val="0"/>
      </c:catAx>
      <c:valAx>
        <c:axId val="162813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7722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6249065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76-4348-8B10-FCB1825188F9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6164452</c:v>
              </c:pt>
              <c:pt idx="1">
                <c:v>6811161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6638787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76-4348-8B10-FCB182518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0713"/>
        <c:axId val="7517182"/>
      </c:lineChart>
      <c:catAx>
        <c:axId val="18407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7182"/>
        <c:crosses val="autoZero"/>
        <c:auto val="1"/>
        <c:lblAlgn val="ctr"/>
        <c:lblOffset val="100"/>
        <c:noMultiLvlLbl val="0"/>
      </c:catAx>
      <c:valAx>
        <c:axId val="75171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07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19970899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B6-410C-B16D-03E3637EEE2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21729965</c:v>
              </c:pt>
              <c:pt idx="1">
                <c:v>22085201</c:v>
              </c:pt>
              <c:pt idx="2">
                <c:v>24283767</c:v>
              </c:pt>
              <c:pt idx="3">
                <c:v>24029997</c:v>
              </c:pt>
              <c:pt idx="4">
                <c:v>25169637</c:v>
              </c:pt>
              <c:pt idx="5">
                <c:v>24265868</c:v>
              </c:pt>
              <c:pt idx="6">
                <c:v>24491914</c:v>
              </c:pt>
              <c:pt idx="7">
                <c:v>22173767</c:v>
              </c:pt>
              <c:pt idx="8">
                <c:v>22691247</c:v>
              </c:pt>
              <c:pt idx="9">
                <c:v>23361978</c:v>
              </c:pt>
              <c:pt idx="10">
                <c:v>23176455</c:v>
              </c:pt>
              <c:pt idx="11">
                <c:v>21411999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B6-410C-B16D-03E3637EE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10734"/>
        <c:axId val="33259260"/>
      </c:lineChart>
      <c:catAx>
        <c:axId val="562107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59260"/>
        <c:crosses val="autoZero"/>
        <c:auto val="1"/>
        <c:lblAlgn val="ctr"/>
        <c:lblOffset val="100"/>
        <c:noMultiLvlLbl val="0"/>
      </c:catAx>
      <c:valAx>
        <c:axId val="332592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107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13821553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95-4B25-8289-3D3C8925A10B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15061523</c:v>
              </c:pt>
              <c:pt idx="1">
                <c:v>14892110</c:v>
              </c:pt>
              <c:pt idx="2">
                <c:v>16084458</c:v>
              </c:pt>
              <c:pt idx="3">
                <c:v>16480714</c:v>
              </c:pt>
              <c:pt idx="4">
                <c:v>16956866</c:v>
              </c:pt>
              <c:pt idx="5">
                <c:v>16456674</c:v>
              </c:pt>
              <c:pt idx="6">
                <c:v>16728345</c:v>
              </c:pt>
              <c:pt idx="7">
                <c:v>15792094</c:v>
              </c:pt>
              <c:pt idx="8">
                <c:v>15298058</c:v>
              </c:pt>
              <c:pt idx="9">
                <c:v>16029813</c:v>
              </c:pt>
              <c:pt idx="10">
                <c:v>15829713</c:v>
              </c:pt>
              <c:pt idx="11">
                <c:v>14677302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95-4B25-8289-3D3C8925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82804"/>
        <c:axId val="9445446"/>
      </c:lineChart>
      <c:catAx>
        <c:axId val="227828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45446"/>
        <c:crosses val="autoZero"/>
        <c:auto val="1"/>
        <c:lblAlgn val="ctr"/>
        <c:lblOffset val="100"/>
        <c:noMultiLvlLbl val="0"/>
      </c:catAx>
      <c:valAx>
        <c:axId val="94454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8280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292591</c:v>
                </c:pt>
                <c:pt idx="1">
                  <c:v>89389</c:v>
                </c:pt>
                <c:pt idx="2">
                  <c:v>263139</c:v>
                </c:pt>
                <c:pt idx="3">
                  <c:v>207614</c:v>
                </c:pt>
                <c:pt idx="4">
                  <c:v>11937</c:v>
                </c:pt>
                <c:pt idx="5">
                  <c:v>130156</c:v>
                </c:pt>
                <c:pt idx="6">
                  <c:v>20022</c:v>
                </c:pt>
                <c:pt idx="7">
                  <c:v>273814</c:v>
                </c:pt>
                <c:pt idx="8">
                  <c:v>319596</c:v>
                </c:pt>
                <c:pt idx="9">
                  <c:v>941325</c:v>
                </c:pt>
                <c:pt idx="10">
                  <c:v>561603</c:v>
                </c:pt>
                <c:pt idx="11">
                  <c:v>745</c:v>
                </c:pt>
                <c:pt idx="12">
                  <c:v>204228</c:v>
                </c:pt>
                <c:pt idx="13">
                  <c:v>644327</c:v>
                </c:pt>
                <c:pt idx="14">
                  <c:v>334480</c:v>
                </c:pt>
                <c:pt idx="15">
                  <c:v>42976</c:v>
                </c:pt>
                <c:pt idx="16">
                  <c:v>45690</c:v>
                </c:pt>
                <c:pt idx="17">
                  <c:v>69920</c:v>
                </c:pt>
                <c:pt idx="18">
                  <c:v>5000</c:v>
                </c:pt>
                <c:pt idx="19">
                  <c:v>57143</c:v>
                </c:pt>
                <c:pt idx="20">
                  <c:v>84106</c:v>
                </c:pt>
                <c:pt idx="21">
                  <c:v>17188</c:v>
                </c:pt>
                <c:pt idx="22">
                  <c:v>304944</c:v>
                </c:pt>
                <c:pt idx="23">
                  <c:v>142881</c:v>
                </c:pt>
                <c:pt idx="24">
                  <c:v>1000898</c:v>
                </c:pt>
                <c:pt idx="25">
                  <c:v>156110</c:v>
                </c:pt>
                <c:pt idx="26">
                  <c:v>5918</c:v>
                </c:pt>
                <c:pt idx="27">
                  <c:v>21325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582799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163979</c:v>
                </c:pt>
                <c:pt idx="23">
                  <c:v>160057</c:v>
                </c:pt>
                <c:pt idx="24">
                  <c:v>560417</c:v>
                </c:pt>
                <c:pt idx="25">
                  <c:v>183698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619989"/>
        <c:axId val="25529899"/>
      </c:barChart>
      <c:catAx>
        <c:axId val="656199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29899"/>
        <c:crosses val="autoZero"/>
        <c:auto val="1"/>
        <c:lblAlgn val="ctr"/>
        <c:lblOffset val="100"/>
        <c:noMultiLvlLbl val="0"/>
      </c:catAx>
      <c:valAx>
        <c:axId val="255298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199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1357000.25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88-4A09-A1F0-45626DDEE46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1416835.25</c:v>
              </c:pt>
              <c:pt idx="1">
                <c:v>1416597</c:v>
              </c:pt>
              <c:pt idx="2">
                <c:v>1503380</c:v>
              </c:pt>
              <c:pt idx="3">
                <c:v>1569289.75</c:v>
              </c:pt>
              <c:pt idx="4">
                <c:v>1672872.25</c:v>
              </c:pt>
              <c:pt idx="5">
                <c:v>1616633.75</c:v>
              </c:pt>
              <c:pt idx="6">
                <c:v>1674934.5</c:v>
              </c:pt>
              <c:pt idx="7">
                <c:v>1600177.25</c:v>
              </c:pt>
              <c:pt idx="8">
                <c:v>1550923.75</c:v>
              </c:pt>
              <c:pt idx="9">
                <c:v>1614222.75</c:v>
              </c:pt>
              <c:pt idx="10">
                <c:v>1574750.5</c:v>
              </c:pt>
              <c:pt idx="11">
                <c:v>1410259.25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88-4A09-A1F0-45626DDE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55334"/>
        <c:axId val="7268230"/>
      </c:lineChart>
      <c:catAx>
        <c:axId val="288553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68230"/>
        <c:crosses val="autoZero"/>
        <c:auto val="1"/>
        <c:lblAlgn val="ctr"/>
        <c:lblOffset val="100"/>
        <c:noMultiLvlLbl val="0"/>
      </c:catAx>
      <c:valAx>
        <c:axId val="726823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553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-4.4877306790908178E-2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73-4FB0-B0A4-5827274CB606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-5.8278826422209953E-2</c:v>
              </c:pt>
              <c:pt idx="1">
                <c:v>-1.9916230854089889E-2</c:v>
              </c:pt>
              <c:pt idx="2">
                <c:v>-7.6411360232082606E-3</c:v>
              </c:pt>
              <c:pt idx="3">
                <c:v>-1.346127744113956E-2</c:v>
              </c:pt>
              <c:pt idx="4">
                <c:v>-2.5002848832857531E-2</c:v>
              </c:pt>
              <c:pt idx="5">
                <c:v>-2.806795766242276E-2</c:v>
              </c:pt>
              <c:pt idx="6">
                <c:v>-1.9916590720241989E-2</c:v>
              </c:pt>
              <c:pt idx="7">
                <c:v>-2.1766099725110791E-2</c:v>
              </c:pt>
              <c:pt idx="8">
                <c:v>-1.6010429967508451E-2</c:v>
              </c:pt>
              <c:pt idx="9">
                <c:v>-8.5206437868314833E-3</c:v>
              </c:pt>
              <c:pt idx="10">
                <c:v>-3.3475409174089639E-3</c:v>
              </c:pt>
              <c:pt idx="11">
                <c:v>-2.2487465896597891E-3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73-4FB0-B0A4-5827274CB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5263"/>
        <c:axId val="21768700"/>
      </c:lineChart>
      <c:catAx>
        <c:axId val="412452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68700"/>
        <c:crosses val="autoZero"/>
        <c:auto val="1"/>
        <c:lblAlgn val="ctr"/>
        <c:lblOffset val="100"/>
        <c:noMultiLvlLbl val="0"/>
      </c:catAx>
      <c:valAx>
        <c:axId val="217687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452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-2.4256834981487448E-2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0C-4B05-BAA8-71C9BAF4CF0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-0.1059491109225854</c:v>
              </c:pt>
              <c:pt idx="1">
                <c:v>-6.9647331200361373E-2</c:v>
              </c:pt>
              <c:pt idx="2">
                <c:v>-4.3611374049683627E-2</c:v>
              </c:pt>
              <c:pt idx="3">
                <c:v>-3.4445764172158937E-2</c:v>
              </c:pt>
              <c:pt idx="4">
                <c:v>-4.2329223406405769E-2</c:v>
              </c:pt>
              <c:pt idx="5">
                <c:v>-5.3199802284109483E-2</c:v>
              </c:pt>
              <c:pt idx="6">
                <c:v>-3.2252344337165728E-2</c:v>
              </c:pt>
              <c:pt idx="7">
                <c:v>-3.1184856696199421E-2</c:v>
              </c:pt>
              <c:pt idx="8">
                <c:v>-1.986576187974598E-2</c:v>
              </c:pt>
              <c:pt idx="9">
                <c:v>6.6078363429444842E-4</c:v>
              </c:pt>
              <c:pt idx="10">
                <c:v>2.9417943154406161E-3</c:v>
              </c:pt>
              <c:pt idx="11">
                <c:v>8.9553383161398159E-3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0C-4B05-BAA8-71C9BAF4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6706"/>
        <c:axId val="43930946"/>
      </c:lineChart>
      <c:catAx>
        <c:axId val="40567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30946"/>
        <c:crosses val="autoZero"/>
        <c:auto val="1"/>
        <c:lblAlgn val="ctr"/>
        <c:lblOffset val="100"/>
        <c:noMultiLvlLbl val="0"/>
      </c:catAx>
      <c:valAx>
        <c:axId val="439309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67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1.3725956500269639E-2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C0-4F1A-A56D-836AD486D75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-0.18080437410946909</c:v>
              </c:pt>
              <c:pt idx="1">
                <c:v>-4.6518863374849229E-2</c:v>
              </c:pt>
              <c:pt idx="2">
                <c:v>4.4390225429573604E-3</c:v>
              </c:pt>
              <c:pt idx="3">
                <c:v>-9.7828887315036805E-3</c:v>
              </c:pt>
              <c:pt idx="4">
                <c:v>-4.4312874337521069E-2</c:v>
              </c:pt>
              <c:pt idx="5">
                <c:v>-4.7517783380099148E-2</c:v>
              </c:pt>
              <c:pt idx="6">
                <c:v>-5.7578412344032708E-2</c:v>
              </c:pt>
              <c:pt idx="7">
                <c:v>-6.6330378355498931E-2</c:v>
              </c:pt>
              <c:pt idx="8">
                <c:v>-5.3419347326312039E-2</c:v>
              </c:pt>
              <c:pt idx="9">
                <c:v>-4.5067675683837398E-2</c:v>
              </c:pt>
              <c:pt idx="10">
                <c:v>-3.4229467521377899E-2</c:v>
              </c:pt>
              <c:pt idx="11">
                <c:v>-3.4060120650627912E-2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C0-4F1A-A56D-836AD486D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31773"/>
        <c:axId val="25990649"/>
      </c:lineChart>
      <c:catAx>
        <c:axId val="648317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90649"/>
        <c:crosses val="autoZero"/>
        <c:auto val="1"/>
        <c:lblAlgn val="ctr"/>
        <c:lblOffset val="100"/>
        <c:noMultiLvlLbl val="0"/>
      </c:catAx>
      <c:valAx>
        <c:axId val="259906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317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-8.0951165821021798E-2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0F-41ED-8D4A-EFBA24D4F10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2.4839402266290111E-2</c:v>
              </c:pt>
              <c:pt idx="1">
                <c:v>2.36100851622143E-2</c:v>
              </c:pt>
              <c:pt idx="2">
                <c:v>1.268779388574748E-2</c:v>
              </c:pt>
              <c:pt idx="3">
                <c:v>1.08189381815138E-3</c:v>
              </c:pt>
              <c:pt idx="4">
                <c:v>-6.4916274383464137E-3</c:v>
              </c:pt>
              <c:pt idx="5">
                <c:v>-4.514143616979216E-3</c:v>
              </c:pt>
              <c:pt idx="6">
                <c:v>8.1996597161415608E-4</c:v>
              </c:pt>
              <c:pt idx="7">
                <c:v>-7.9650107104434209E-4</c:v>
              </c:pt>
              <c:pt idx="8">
                <c:v>-8.2745750848678412E-4</c:v>
              </c:pt>
              <c:pt idx="9">
                <c:v>-2.1389647852204652E-3</c:v>
              </c:pt>
              <c:pt idx="10">
                <c:v>2.9626142915586411E-3</c:v>
              </c:pt>
              <c:pt idx="11">
                <c:v>1.305419256468987E-3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0F-41ED-8D4A-EFBA24D4F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9499"/>
        <c:axId val="56620767"/>
      </c:lineChart>
      <c:catAx>
        <c:axId val="538994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20767"/>
        <c:crosses val="autoZero"/>
        <c:auto val="1"/>
        <c:lblAlgn val="ctr"/>
        <c:lblOffset val="100"/>
        <c:noMultiLvlLbl val="0"/>
      </c:catAx>
      <c:valAx>
        <c:axId val="566207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994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-8.2326999733028372E-2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78-447C-9AB6-5658ACCFB8D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2.5920397989617431E-2</c:v>
              </c:pt>
              <c:pt idx="1">
                <c:v>9.7741360348353457E-3</c:v>
              </c:pt>
              <c:pt idx="2">
                <c:v>-1.2841398911486061E-2</c:v>
              </c:pt>
              <c:pt idx="3">
                <c:v>-1.8905758651507561E-2</c:v>
              </c:pt>
              <c:pt idx="4">
                <c:v>-2.4985888944481061E-2</c:v>
              </c:pt>
              <c:pt idx="5">
                <c:v>-2.5479606112000289E-2</c:v>
              </c:pt>
              <c:pt idx="6">
                <c:v>-1.837693253243855E-2</c:v>
              </c:pt>
              <c:pt idx="7">
                <c:v>-1.8676042761114561E-2</c:v>
              </c:pt>
              <c:pt idx="8">
                <c:v>-1.967808599183429E-2</c:v>
              </c:pt>
              <c:pt idx="9">
                <c:v>-1.9342539073788911E-2</c:v>
              </c:pt>
              <c:pt idx="10">
                <c:v>-1.2309241127188231E-2</c:v>
              </c:pt>
              <c:pt idx="11">
                <c:v>-1.4001290928489341E-2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78-447C-9AB6-5658ACCF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6028"/>
        <c:axId val="49506440"/>
      </c:lineChart>
      <c:catAx>
        <c:axId val="23860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06440"/>
        <c:crosses val="autoZero"/>
        <c:auto val="1"/>
        <c:lblAlgn val="ctr"/>
        <c:lblOffset val="100"/>
        <c:noMultiLvlLbl val="0"/>
      </c:catAx>
      <c:valAx>
        <c:axId val="495064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0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-4.223144504627474E-2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5C-44FA-B604-35850A4C9807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5.0733058667312259E-2</c:v>
              </c:pt>
              <c:pt idx="1">
                <c:v>3.3138994518598919E-2</c:v>
              </c:pt>
              <c:pt idx="2">
                <c:v>8.2057130914507947E-3</c:v>
              </c:pt>
              <c:pt idx="3">
                <c:v>5.0313235166929982E-3</c:v>
              </c:pt>
              <c:pt idx="4">
                <c:v>3.0435175329730502E-3</c:v>
              </c:pt>
              <c:pt idx="5">
                <c:v>5.4979991420756047E-3</c:v>
              </c:pt>
              <c:pt idx="6">
                <c:v>1.7567396258997729E-2</c:v>
              </c:pt>
              <c:pt idx="7">
                <c:v>2.004503889198261E-2</c:v>
              </c:pt>
              <c:pt idx="8">
                <c:v>2.135116715209762E-2</c:v>
              </c:pt>
              <c:pt idx="9">
                <c:v>2.3324065897109891E-2</c:v>
              </c:pt>
              <c:pt idx="10">
                <c:v>3.0430420688529081E-2</c:v>
              </c:pt>
              <c:pt idx="11">
                <c:v>2.694973739422668E-2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5C-44FA-B604-35850A4C9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1057"/>
        <c:axId val="13104142"/>
      </c:lineChart>
      <c:catAx>
        <c:axId val="176010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04142"/>
        <c:crosses val="autoZero"/>
        <c:auto val="1"/>
        <c:lblAlgn val="ctr"/>
        <c:lblOffset val="100"/>
        <c:noMultiLvlLbl val="0"/>
      </c:catAx>
      <c:valAx>
        <c:axId val="131041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010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14-48B3-B93B-75A0E6A34B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4-48B3-B93B-75A0E6A34B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14-48B3-B93B-75A0E6A34B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14-48B3-B93B-75A0E6A34B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14-48B3-B93B-75A0E6A34B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14-48B3-B93B-75A0E6A34B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14-48B3-B93B-75A0E6A34B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14-48B3-B93B-75A0E6A34B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14-48B3-B93B-75A0E6A34B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14-48B3-B93B-75A0E6A34B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14-48B3-B93B-75A0E6A34BA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555.98812990199997</c:v>
              </c:pt>
              <c:pt idx="1">
                <c:v>556.71664151399989</c:v>
              </c:pt>
              <c:pt idx="2">
                <c:v>555.26310519399999</c:v>
              </c:pt>
              <c:pt idx="3">
                <c:v>551.84491329699995</c:v>
              </c:pt>
              <c:pt idx="4">
                <c:v>549.79081492099999</c:v>
              </c:pt>
              <c:pt idx="5">
                <c:v>551.16467594900007</c:v>
              </c:pt>
              <c:pt idx="6">
                <c:v>549.54624159000014</c:v>
              </c:pt>
              <c:pt idx="7">
                <c:v>550.99306909100005</c:v>
              </c:pt>
              <c:pt idx="8">
                <c:v>553.76489230700008</c:v>
              </c:pt>
              <c:pt idx="9">
                <c:v>556.03972213600036</c:v>
              </c:pt>
              <c:pt idx="10">
                <c:v>556.50355442900013</c:v>
              </c:pt>
              <c:pt idx="11">
                <c:v>554.56786394100027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D14-48B3-B93B-75A0E6A34B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239713"/>
        <c:axId val="17083117"/>
      </c:lineChart>
      <c:catAx>
        <c:axId val="272397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83117"/>
        <c:crosses val="autoZero"/>
        <c:auto val="1"/>
        <c:lblAlgn val="ctr"/>
        <c:lblOffset val="100"/>
        <c:noMultiLvlLbl val="0"/>
      </c:catAx>
      <c:valAx>
        <c:axId val="170831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397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FC-4804-8A45-54B75DB4D3A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FC-4804-8A45-54B75DB4D3A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C-4804-8A45-54B75DB4D3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C-4804-8A45-54B75DB4D3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C-4804-8A45-54B75DB4D3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C-4804-8A45-54B75DB4D3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FC-4804-8A45-54B75DB4D3A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C-4804-8A45-54B75DB4D3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FC-4804-8A45-54B75DB4D3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C-4804-8A45-54B75DB4D3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C-4804-8A45-54B75DB4D3A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176.70555899999999</c:v>
              </c:pt>
              <c:pt idx="1">
                <c:v>176.82332199999999</c:v>
              </c:pt>
              <c:pt idx="2">
                <c:v>176.691563</c:v>
              </c:pt>
              <c:pt idx="3">
                <c:v>175.53532799999999</c:v>
              </c:pt>
              <c:pt idx="4">
                <c:v>173.90315699999999</c:v>
              </c:pt>
              <c:pt idx="5">
                <c:v>175.34605999999999</c:v>
              </c:pt>
              <c:pt idx="6">
                <c:v>174.984319</c:v>
              </c:pt>
              <c:pt idx="7">
                <c:v>176.08986200000001</c:v>
              </c:pt>
              <c:pt idx="8">
                <c:v>178.886942</c:v>
              </c:pt>
              <c:pt idx="9">
                <c:v>179.270927</c:v>
              </c:pt>
              <c:pt idx="10">
                <c:v>180.389104</c:v>
              </c:pt>
              <c:pt idx="11">
                <c:v>180.04852700000001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7FC-4804-8A45-54B75DB4D3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704467"/>
        <c:axId val="23195788"/>
      </c:lineChart>
      <c:catAx>
        <c:axId val="247044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95788"/>
        <c:crosses val="autoZero"/>
        <c:auto val="1"/>
        <c:lblAlgn val="ctr"/>
        <c:lblOffset val="100"/>
        <c:noMultiLvlLbl val="0"/>
      </c:catAx>
      <c:valAx>
        <c:axId val="231957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044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4-4E06-A272-6E787140B7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4-4E06-A272-6E787140B7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4-4E06-A272-6E787140B7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4-4E06-A272-6E787140B7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4-4E06-A272-6E787140B7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4-4E06-A272-6E787140B7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4-4E06-A272-6E787140B7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4-4E06-A272-6E787140B7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4-4E06-A272-6E787140B7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4-4E06-A272-6E787140B7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4-4E06-A272-6E787140B7E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84.130527000000001</c:v>
              </c:pt>
              <c:pt idx="1">
                <c:v>84.853376999999995</c:v>
              </c:pt>
              <c:pt idx="2">
                <c:v>84.497326000000001</c:v>
              </c:pt>
              <c:pt idx="3">
                <c:v>83.212052</c:v>
              </c:pt>
              <c:pt idx="4">
                <c:v>82.772154</c:v>
              </c:pt>
              <c:pt idx="5">
                <c:v>81.932885999999996</c:v>
              </c:pt>
              <c:pt idx="6">
                <c:v>81.026378999999991</c:v>
              </c:pt>
              <c:pt idx="7">
                <c:v>81.355896000000001</c:v>
              </c:pt>
              <c:pt idx="8">
                <c:v>81.568698999999995</c:v>
              </c:pt>
              <c:pt idx="9">
                <c:v>82.096961999999991</c:v>
              </c:pt>
              <c:pt idx="10">
                <c:v>81.876528999999991</c:v>
              </c:pt>
              <c:pt idx="11">
                <c:v>81.961141999999995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BB4-4E06-A272-6E787140B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552194"/>
        <c:axId val="49660551"/>
      </c:lineChart>
      <c:catAx>
        <c:axId val="555521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60551"/>
        <c:crosses val="autoZero"/>
        <c:auto val="1"/>
        <c:lblAlgn val="ctr"/>
        <c:lblOffset val="100"/>
        <c:noMultiLvlLbl val="0"/>
      </c:catAx>
      <c:valAx>
        <c:axId val="49660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521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38674</c:v>
                </c:pt>
                <c:pt idx="1">
                  <c:v>97603</c:v>
                </c:pt>
                <c:pt idx="2">
                  <c:v>100715</c:v>
                </c:pt>
                <c:pt idx="3">
                  <c:v>128795</c:v>
                </c:pt>
                <c:pt idx="4">
                  <c:v>4654251</c:v>
                </c:pt>
                <c:pt idx="5">
                  <c:v>181976</c:v>
                </c:pt>
                <c:pt idx="6">
                  <c:v>975611</c:v>
                </c:pt>
                <c:pt idx="7">
                  <c:v>3731639</c:v>
                </c:pt>
                <c:pt idx="8">
                  <c:v>506589</c:v>
                </c:pt>
                <c:pt idx="9">
                  <c:v>45054</c:v>
                </c:pt>
                <c:pt idx="10">
                  <c:v>92908</c:v>
                </c:pt>
                <c:pt idx="11">
                  <c:v>41606</c:v>
                </c:pt>
                <c:pt idx="12">
                  <c:v>56066</c:v>
                </c:pt>
                <c:pt idx="13">
                  <c:v>95246</c:v>
                </c:pt>
                <c:pt idx="14">
                  <c:v>150961</c:v>
                </c:pt>
                <c:pt idx="15">
                  <c:v>1562107</c:v>
                </c:pt>
                <c:pt idx="16">
                  <c:v>435907</c:v>
                </c:pt>
                <c:pt idx="17">
                  <c:v>96159</c:v>
                </c:pt>
                <c:pt idx="18">
                  <c:v>35633</c:v>
                </c:pt>
                <c:pt idx="19">
                  <c:v>7327</c:v>
                </c:pt>
                <c:pt idx="20">
                  <c:v>165657</c:v>
                </c:pt>
                <c:pt idx="21">
                  <c:v>744653</c:v>
                </c:pt>
                <c:pt idx="22">
                  <c:v>232703</c:v>
                </c:pt>
                <c:pt idx="23">
                  <c:v>151547</c:v>
                </c:pt>
                <c:pt idx="24">
                  <c:v>107999</c:v>
                </c:pt>
                <c:pt idx="25">
                  <c:v>5179306</c:v>
                </c:pt>
                <c:pt idx="26">
                  <c:v>298855</c:v>
                </c:pt>
                <c:pt idx="27">
                  <c:v>55352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5422400</c:v>
                </c:pt>
                <c:pt idx="5">
                  <c:v>203354</c:v>
                </c:pt>
                <c:pt idx="6">
                  <c:v>1063990</c:v>
                </c:pt>
                <c:pt idx="7">
                  <c:v>3667507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819555</c:v>
                </c:pt>
                <c:pt idx="22">
                  <c:v>224864</c:v>
                </c:pt>
                <c:pt idx="23">
                  <c:v>118178</c:v>
                </c:pt>
                <c:pt idx="24">
                  <c:v>152790</c:v>
                </c:pt>
                <c:pt idx="25">
                  <c:v>5688897</c:v>
                </c:pt>
                <c:pt idx="26">
                  <c:v>302688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29457"/>
        <c:axId val="52864225"/>
      </c:barChart>
      <c:catAx>
        <c:axId val="200294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64225"/>
        <c:crosses val="autoZero"/>
        <c:auto val="1"/>
        <c:lblAlgn val="ctr"/>
        <c:lblOffset val="100"/>
        <c:noMultiLvlLbl val="0"/>
      </c:catAx>
      <c:valAx>
        <c:axId val="528642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294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FD-42AF-B1BB-06B5B2DD1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D-42AF-B1BB-06B5B2DD1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FD-42AF-B1BB-06B5B2DD10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D-42AF-B1BB-06B5B2DD10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FD-42AF-B1BB-06B5B2DD10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FD-42AF-B1BB-06B5B2DD10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FD-42AF-B1BB-06B5B2DD10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FD-42AF-B1BB-06B5B2DD10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D-42AF-B1BB-06B5B2DD10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FD-42AF-B1BB-06B5B2DD10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FD-42AF-B1BB-06B5B2DD10E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279.518844</c:v>
              </c:pt>
              <c:pt idx="1">
                <c:v>279.361425</c:v>
              </c:pt>
              <c:pt idx="2">
                <c:v>278.60779100000002</c:v>
              </c:pt>
              <c:pt idx="3">
                <c:v>277.74179099999998</c:v>
              </c:pt>
              <c:pt idx="4">
                <c:v>277.866285</c:v>
              </c:pt>
              <c:pt idx="5">
                <c:v>278.644274</c:v>
              </c:pt>
              <c:pt idx="6">
                <c:v>278.35818</c:v>
              </c:pt>
              <c:pt idx="7">
                <c:v>278.333552</c:v>
              </c:pt>
              <c:pt idx="8">
                <c:v>278.00602700000002</c:v>
              </c:pt>
              <c:pt idx="9">
                <c:v>279.26872600000002</c:v>
              </c:pt>
              <c:pt idx="10">
                <c:v>278.87179500000002</c:v>
              </c:pt>
              <c:pt idx="11">
                <c:v>277.112729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3FD-42AF-B1BB-06B5B2DD10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839746"/>
        <c:axId val="6822262"/>
      </c:lineChart>
      <c:catAx>
        <c:axId val="628397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22262"/>
        <c:crosses val="autoZero"/>
        <c:auto val="1"/>
        <c:lblAlgn val="ctr"/>
        <c:lblOffset val="100"/>
        <c:noMultiLvlLbl val="0"/>
      </c:catAx>
      <c:valAx>
        <c:axId val="68222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397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38-4D1F-AF62-96FF9B4497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8-4D1F-AF62-96FF9B4497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8-4D1F-AF62-96FF9B4497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8-4D1F-AF62-96FF9B4497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8-4D1F-AF62-96FF9B4497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38-4D1F-AF62-96FF9B4497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8-4D1F-AF62-96FF9B44976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8-4D1F-AF62-96FF9B44976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8-4D1F-AF62-96FF9B44976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8-4D1F-AF62-96FF9B44976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8-4D1F-AF62-96FF9B44976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193.27971299999999</c:v>
              </c:pt>
              <c:pt idx="1">
                <c:v>192.39089200000001</c:v>
              </c:pt>
              <c:pt idx="2">
                <c:v>191.785034</c:v>
              </c:pt>
              <c:pt idx="3">
                <c:v>190.95311799999999</c:v>
              </c:pt>
              <c:pt idx="4">
                <c:v>190.481549</c:v>
              </c:pt>
              <c:pt idx="5">
                <c:v>190.88065900000001</c:v>
              </c:pt>
              <c:pt idx="6">
                <c:v>190.54513</c:v>
              </c:pt>
              <c:pt idx="7">
                <c:v>190.104253</c:v>
              </c:pt>
              <c:pt idx="8">
                <c:v>189.83825400000001</c:v>
              </c:pt>
              <c:pt idx="9">
                <c:v>190.80120600000001</c:v>
              </c:pt>
              <c:pt idx="10">
                <c:v>190.28766999999999</c:v>
              </c:pt>
              <c:pt idx="11">
                <c:v>189.04769999999999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38-4D1F-AF62-96FF9B4497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414884"/>
        <c:axId val="8659993"/>
      </c:lineChart>
      <c:catAx>
        <c:axId val="184148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9993"/>
        <c:crosses val="autoZero"/>
        <c:auto val="1"/>
        <c:lblAlgn val="ctr"/>
        <c:lblOffset val="100"/>
        <c:noMultiLvlLbl val="0"/>
      </c:catAx>
      <c:valAx>
        <c:axId val="86599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148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0A-4820-BEC6-6ACFF5EEE0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0A-4820-BEC6-6ACFF5EEE0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0A-4820-BEC6-6ACFF5EEE0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0A-4820-BEC6-6ACFF5EEE0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0A-4820-BEC6-6ACFF5EEE0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0A-4820-BEC6-6ACFF5EEE0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0A-4820-BEC6-6ACFF5EEE0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A-4820-BEC6-6ACFF5EEE0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0A-4820-BEC6-6ACFF5EEE0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A-4820-BEC6-6ACFF5EEE0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0A-4820-BEC6-6ACFF5EEE04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18.223102749999999</c:v>
              </c:pt>
              <c:pt idx="1">
                <c:v>18.167514499999999</c:v>
              </c:pt>
              <c:pt idx="2">
                <c:v>18.16178425</c:v>
              </c:pt>
              <c:pt idx="3">
                <c:v>18.15521425</c:v>
              </c:pt>
              <c:pt idx="4">
                <c:v>18.182498500000001</c:v>
              </c:pt>
              <c:pt idx="5">
                <c:v>18.319887749999999</c:v>
              </c:pt>
              <c:pt idx="6">
                <c:v>18.377281249999999</c:v>
              </c:pt>
              <c:pt idx="7">
                <c:v>18.425337500000001</c:v>
              </c:pt>
              <c:pt idx="8">
                <c:v>18.488597250000002</c:v>
              </c:pt>
              <c:pt idx="9">
                <c:v>18.64047725</c:v>
              </c:pt>
              <c:pt idx="10">
                <c:v>18.620875999999999</c:v>
              </c:pt>
              <c:pt idx="11">
                <c:v>18.561040999999999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80A-4820-BEC6-6ACFF5EEE0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139692"/>
        <c:axId val="44687882"/>
      </c:lineChart>
      <c:catAx>
        <c:axId val="171396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87882"/>
        <c:crosses val="autoZero"/>
        <c:auto val="1"/>
        <c:lblAlgn val="ctr"/>
        <c:lblOffset val="100"/>
        <c:noMultiLvlLbl val="0"/>
      </c:catAx>
      <c:valAx>
        <c:axId val="446878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396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D-4109-88B5-A29544BE72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D-4109-88B5-A29544BE72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D-4109-88B5-A29544BE72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D-4109-88B5-A29544BE72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D-4109-88B5-A29544BE72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D-4109-88B5-A29544BE72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D-4109-88B5-A29544BE72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D-4109-88B5-A29544BE72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D-4109-88B5-A29544BE72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D-4109-88B5-A29544BE72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D-4109-88B5-A29544BE722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1.9553318623496491E-2</c:v>
              </c:pt>
              <c:pt idx="1">
                <c:v>2.1046300533480351E-2</c:v>
              </c:pt>
              <c:pt idx="2">
                <c:v>1.441748934321598E-2</c:v>
              </c:pt>
              <c:pt idx="3">
                <c:v>1.009653963443129E-3</c:v>
              </c:pt>
              <c:pt idx="4">
                <c:v>-5.5245265686234713E-3</c:v>
              </c:pt>
              <c:pt idx="5">
                <c:v>-4.2787089375045514E-3</c:v>
              </c:pt>
              <c:pt idx="6">
                <c:v>-9.7627183098273878E-3</c:v>
              </c:pt>
              <c:pt idx="7">
                <c:v>-9.2896625742656495E-3</c:v>
              </c:pt>
              <c:pt idx="8">
                <c:v>-5.9721654361125122E-3</c:v>
              </c:pt>
              <c:pt idx="9">
                <c:v>-1.141803336735647E-3</c:v>
              </c:pt>
              <c:pt idx="10">
                <c:v>-2.24874658965979E-3</c:v>
              </c:pt>
              <c:pt idx="11">
                <c:v>-9.3794987003078764E-4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9D-4109-88B5-A29544BE72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78797"/>
        <c:axId val="61031963"/>
      </c:lineChart>
      <c:catAx>
        <c:axId val="42787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31963"/>
        <c:crosses val="autoZero"/>
        <c:auto val="1"/>
        <c:lblAlgn val="ctr"/>
        <c:lblOffset val="100"/>
        <c:noMultiLvlLbl val="0"/>
      </c:catAx>
      <c:valAx>
        <c:axId val="610319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87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E7-4427-A10D-5C263D01C7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7-4427-A10D-5C263D01C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E7-4427-A10D-5C263D01C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7-4427-A10D-5C263D01C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E7-4427-A10D-5C263D01C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E7-4427-A10D-5C263D01C7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7-4427-A10D-5C263D01C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7-4427-A10D-5C263D01C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7-4427-A10D-5C263D01C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E7-4427-A10D-5C263D01C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E7-4427-A10D-5C263D01C70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8.3775793345776759E-3</c:v>
              </c:pt>
              <c:pt idx="1">
                <c:v>7.8809772953567815E-3</c:v>
              </c:pt>
              <c:pt idx="2">
                <c:v>6.8381880038316826E-3</c:v>
              </c:pt>
              <c:pt idx="3">
                <c:v>-9.493306284117993E-3</c:v>
              </c:pt>
              <c:pt idx="4">
                <c:v>-2.7145602191953892E-2</c:v>
              </c:pt>
              <c:pt idx="5">
                <c:v>-1.9159262266786801E-2</c:v>
              </c:pt>
              <c:pt idx="6">
                <c:v>-2.4094020849506358E-2</c:v>
              </c:pt>
              <c:pt idx="7">
                <c:v>-1.7252294867538188E-2</c:v>
              </c:pt>
              <c:pt idx="8">
                <c:v>1.556259937210324E-3</c:v>
              </c:pt>
              <c:pt idx="9">
                <c:v>4.1069706305914876E-3</c:v>
              </c:pt>
              <c:pt idx="10">
                <c:v>8.9553383161398697E-3</c:v>
              </c:pt>
              <c:pt idx="11">
                <c:v>1.651038653743294E-2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5E7-4427-A10D-5C263D01C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331594"/>
        <c:axId val="18525010"/>
      </c:lineChart>
      <c:catAx>
        <c:axId val="403315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25010"/>
        <c:crosses val="autoZero"/>
        <c:auto val="1"/>
        <c:lblAlgn val="ctr"/>
        <c:lblOffset val="100"/>
        <c:noMultiLvlLbl val="0"/>
      </c:catAx>
      <c:valAx>
        <c:axId val="185250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315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5C-4AF6-9D82-23E21E515A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C-4AF6-9D82-23E21E515A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C-4AF6-9D82-23E21E515A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C-4AF6-9D82-23E21E515A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C-4AF6-9D82-23E21E515A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C-4AF6-9D82-23E21E515A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C-4AF6-9D82-23E21E515A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5C-4AF6-9D82-23E21E515A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5C-4AF6-9D82-23E21E515A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5C-4AF6-9D82-23E21E515A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5C-4AF6-9D82-23E21E515AC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-5.384789709987247E-2</c:v>
              </c:pt>
              <c:pt idx="1">
                <c:v>-2.7235953909258721E-2</c:v>
              </c:pt>
              <c:pt idx="2">
                <c:v>-2.335536362757408E-2</c:v>
              </c:pt>
              <c:pt idx="3">
                <c:v>-4.1993409546916771E-2</c:v>
              </c:pt>
              <c:pt idx="4">
                <c:v>-2.9292986935165431E-2</c:v>
              </c:pt>
              <c:pt idx="5">
                <c:v>-3.7752243048762353E-2</c:v>
              </c:pt>
              <c:pt idx="6">
                <c:v>-4.4959815681147583E-2</c:v>
              </c:pt>
              <c:pt idx="7">
                <c:v>-4.1427829925024577E-2</c:v>
              </c:pt>
              <c:pt idx="8">
                <c:v>-3.838928614891967E-2</c:v>
              </c:pt>
              <c:pt idx="9">
                <c:v>-3.2870439672543023E-2</c:v>
              </c:pt>
              <c:pt idx="10">
                <c:v>-3.4060120650627961E-2</c:v>
              </c:pt>
              <c:pt idx="11">
                <c:v>-1.728823219174775E-2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C5C-4AF6-9D82-23E21E515A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766099"/>
        <c:axId val="30824866"/>
      </c:lineChart>
      <c:catAx>
        <c:axId val="657660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24866"/>
        <c:crosses val="autoZero"/>
        <c:auto val="1"/>
        <c:lblAlgn val="ctr"/>
        <c:lblOffset val="100"/>
        <c:noMultiLvlLbl val="0"/>
      </c:catAx>
      <c:valAx>
        <c:axId val="308248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660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0-4AD0-B704-37D76E0B49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0-4AD0-B704-37D76E0B49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0-4AD0-B704-37D76E0B49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0-4AD0-B704-37D76E0B49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0-4AD0-B704-37D76E0B49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0-4AD0-B704-37D76E0B49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0-4AD0-B704-37D76E0B49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0-4AD0-B704-37D76E0B49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C0-4AD0-B704-37D76E0B49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0-4AD0-B704-37D76E0B49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0-4AD0-B704-37D76E0B492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5.2791247502110422E-2</c:v>
              </c:pt>
              <c:pt idx="1">
                <c:v>4.6037271118357308E-2</c:v>
              </c:pt>
              <c:pt idx="2">
                <c:v>3.3409659963983228E-2</c:v>
              </c:pt>
              <c:pt idx="3">
                <c:v>2.3259487969102492E-2</c:v>
              </c:pt>
              <c:pt idx="4">
                <c:v>1.7982884074375208E-2</c:v>
              </c:pt>
              <c:pt idx="5">
                <c:v>1.7838277329733029E-2</c:v>
              </c:pt>
              <c:pt idx="6">
                <c:v>1.228454014912166E-2</c:v>
              </c:pt>
              <c:pt idx="7">
                <c:v>7.4728133222453494E-3</c:v>
              </c:pt>
              <c:pt idx="8">
                <c:v>8.8487465470400435E-4</c:v>
              </c:pt>
              <c:pt idx="9">
                <c:v>6.6335278576403261E-3</c:v>
              </c:pt>
              <c:pt idx="10">
                <c:v>1.305419256468997E-3</c:v>
              </c:pt>
              <c:pt idx="11">
                <c:v>-6.88864721302857E-3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C0-4AD0-B704-37D76E0B49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654141"/>
        <c:axId val="11558653"/>
      </c:lineChart>
      <c:catAx>
        <c:axId val="306541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8653"/>
        <c:crosses val="autoZero"/>
        <c:auto val="1"/>
        <c:lblAlgn val="ctr"/>
        <c:lblOffset val="100"/>
        <c:noMultiLvlLbl val="0"/>
      </c:catAx>
      <c:valAx>
        <c:axId val="115586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541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C8-4EED-863B-15663B099C1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8-4EED-863B-15663B099C1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8-4EED-863B-15663B099C1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8-4EED-863B-15663B099C1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8-4EED-863B-15663B099C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8-4EED-863B-15663B099C1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8-4EED-863B-15663B099C1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8-4EED-863B-15663B099C1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8-4EED-863B-15663B099C1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8-4EED-863B-15663B099C1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8-4EED-863B-15663B099C1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6.6245063430559553E-2</c:v>
              </c:pt>
              <c:pt idx="1">
                <c:v>5.0222391025138778E-2</c:v>
              </c:pt>
              <c:pt idx="2">
                <c:v>3.6095718663733942E-2</c:v>
              </c:pt>
              <c:pt idx="3">
                <c:v>2.3115178020259291E-2</c:v>
              </c:pt>
              <c:pt idx="4">
                <c:v>1.0144996522802459E-2</c:v>
              </c:pt>
              <c:pt idx="5">
                <c:v>8.3331196989497903E-3</c:v>
              </c:pt>
              <c:pt idx="6">
                <c:v>-8.6173068311018154E-6</c:v>
              </c:pt>
              <c:pt idx="7">
                <c:v>-8.2701791375597092E-3</c:v>
              </c:pt>
              <c:pt idx="8">
                <c:v>-1.49876272248654E-2</c:v>
              </c:pt>
              <c:pt idx="9">
                <c:v>-8.5596202021681733E-3</c:v>
              </c:pt>
              <c:pt idx="10">
                <c:v>-1.4001290928489391E-2</c:v>
              </c:pt>
              <c:pt idx="11">
                <c:v>-2.2354067348486939E-2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1C8-4EED-863B-15663B099C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122992"/>
        <c:axId val="16612014"/>
      </c:lineChart>
      <c:catAx>
        <c:axId val="551229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2014"/>
        <c:crosses val="autoZero"/>
        <c:auto val="1"/>
        <c:lblAlgn val="ctr"/>
        <c:lblOffset val="100"/>
        <c:noMultiLvlLbl val="0"/>
      </c:catAx>
      <c:valAx>
        <c:axId val="166120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229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E-4006-AC43-608C3B9BDE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E-4006-AC43-608C3B9BDE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E-4006-AC43-608C3B9BDE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E-4006-AC43-608C3B9BDE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E-4006-AC43-608C3B9BDE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E-4006-AC43-608C3B9BDE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E-4006-AC43-608C3B9BDE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E-4006-AC43-608C3B9BDE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E-4006-AC43-608C3B9BDE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E-4006-AC43-608C3B9BDE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E-4006-AC43-608C3B9BDEA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feb.-25</c:v>
              </c:pt>
              <c:pt idx="1">
                <c:v>mar.-25</c:v>
              </c:pt>
              <c:pt idx="2">
                <c:v>abr.-25</c:v>
              </c:pt>
              <c:pt idx="3">
                <c:v>may.-25</c:v>
              </c:pt>
              <c:pt idx="4">
                <c:v>jun.-25</c:v>
              </c:pt>
              <c:pt idx="5">
                <c:v>jul.-25</c:v>
              </c:pt>
              <c:pt idx="6">
                <c:v>ago.-25</c:v>
              </c:pt>
              <c:pt idx="7">
                <c:v>sep.-25</c:v>
              </c:pt>
              <c:pt idx="8">
                <c:v>oct.-25</c:v>
              </c:pt>
              <c:pt idx="9">
                <c:v>nov.-25</c:v>
              </c:pt>
              <c:pt idx="10">
                <c:v>dic.-25</c:v>
              </c:pt>
              <c:pt idx="11">
                <c:v>ene.-26</c:v>
              </c:pt>
            </c:strLit>
          </c:cat>
          <c:val>
            <c:numLit>
              <c:formatCode>General</c:formatCode>
              <c:ptCount val="12"/>
              <c:pt idx="0">
                <c:v>9.6473824324559712E-2</c:v>
              </c:pt>
              <c:pt idx="1">
                <c:v>8.1059959179196617E-2</c:v>
              </c:pt>
              <c:pt idx="2">
                <c:v>6.7280769797005771E-2</c:v>
              </c:pt>
              <c:pt idx="3">
                <c:v>5.4175626461005648E-2</c:v>
              </c:pt>
              <c:pt idx="4">
                <c:v>4.3250863482731133E-2</c:v>
              </c:pt>
              <c:pt idx="5">
                <c:v>4.5297028933251583E-2</c:v>
              </c:pt>
              <c:pt idx="6">
                <c:v>3.9945870109483507E-2</c:v>
              </c:pt>
              <c:pt idx="7">
                <c:v>3.2881857311232422E-2</c:v>
              </c:pt>
              <c:pt idx="8">
                <c:v>2.7339857223376441E-2</c:v>
              </c:pt>
              <c:pt idx="9">
                <c:v>3.3408123222558588E-2</c:v>
              </c:pt>
              <c:pt idx="10">
                <c:v>2.6949737394226601E-2</c:v>
              </c:pt>
              <c:pt idx="11">
                <c:v>1.9802270825583768E-2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AE-4006-AC43-608C3B9BD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952151"/>
        <c:axId val="9090181"/>
      </c:lineChart>
      <c:catAx>
        <c:axId val="419521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90181"/>
        <c:crosses val="autoZero"/>
        <c:auto val="1"/>
        <c:lblAlgn val="ctr"/>
        <c:lblOffset val="100"/>
        <c:noMultiLvlLbl val="0"/>
      </c:catAx>
      <c:valAx>
        <c:axId val="90901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521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89621</c:v>
                </c:pt>
                <c:pt idx="2">
                  <c:v>13073</c:v>
                </c:pt>
                <c:pt idx="3">
                  <c:v>49</c:v>
                </c:pt>
                <c:pt idx="4">
                  <c:v>3638009</c:v>
                </c:pt>
                <c:pt idx="5">
                  <c:v>109544</c:v>
                </c:pt>
                <c:pt idx="6">
                  <c:v>18373</c:v>
                </c:pt>
                <c:pt idx="7">
                  <c:v>2972911</c:v>
                </c:pt>
                <c:pt idx="8">
                  <c:v>308536</c:v>
                </c:pt>
                <c:pt idx="9">
                  <c:v>25473</c:v>
                </c:pt>
                <c:pt idx="10">
                  <c:v>87552</c:v>
                </c:pt>
                <c:pt idx="11">
                  <c:v>5899</c:v>
                </c:pt>
                <c:pt idx="12">
                  <c:v>536</c:v>
                </c:pt>
                <c:pt idx="13">
                  <c:v>67131</c:v>
                </c:pt>
                <c:pt idx="14">
                  <c:v>70470</c:v>
                </c:pt>
                <c:pt idx="15">
                  <c:v>1097029</c:v>
                </c:pt>
                <c:pt idx="16">
                  <c:v>394284</c:v>
                </c:pt>
                <c:pt idx="17">
                  <c:v>36637</c:v>
                </c:pt>
                <c:pt idx="18">
                  <c:v>1914</c:v>
                </c:pt>
                <c:pt idx="19">
                  <c:v>0</c:v>
                </c:pt>
                <c:pt idx="20">
                  <c:v>0</c:v>
                </c:pt>
                <c:pt idx="21">
                  <c:v>319115</c:v>
                </c:pt>
                <c:pt idx="22">
                  <c:v>111375</c:v>
                </c:pt>
                <c:pt idx="23">
                  <c:v>92710</c:v>
                </c:pt>
                <c:pt idx="24">
                  <c:v>6723</c:v>
                </c:pt>
                <c:pt idx="25">
                  <c:v>4139738</c:v>
                </c:pt>
                <c:pt idx="26">
                  <c:v>191925</c:v>
                </c:pt>
                <c:pt idx="27">
                  <c:v>22926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4291915</c:v>
                </c:pt>
                <c:pt idx="5">
                  <c:v>129120</c:v>
                </c:pt>
                <c:pt idx="6">
                  <c:v>21484</c:v>
                </c:pt>
                <c:pt idx="7">
                  <c:v>2859781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351168</c:v>
                </c:pt>
                <c:pt idx="22">
                  <c:v>105628</c:v>
                </c:pt>
                <c:pt idx="23">
                  <c:v>92372</c:v>
                </c:pt>
                <c:pt idx="24">
                  <c:v>7231</c:v>
                </c:pt>
                <c:pt idx="25">
                  <c:v>4457115</c:v>
                </c:pt>
                <c:pt idx="26">
                  <c:v>196751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83177"/>
        <c:axId val="57552818"/>
      </c:barChart>
      <c:catAx>
        <c:axId val="338831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52818"/>
        <c:crosses val="autoZero"/>
        <c:auto val="1"/>
        <c:lblAlgn val="ctr"/>
        <c:lblOffset val="100"/>
        <c:noMultiLvlLbl val="0"/>
      </c:catAx>
      <c:valAx>
        <c:axId val="575528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831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839.82600000000002</c:v>
                </c:pt>
                <c:pt idx="1">
                  <c:v>0</c:v>
                </c:pt>
                <c:pt idx="2">
                  <c:v>134.80000000000001</c:v>
                </c:pt>
                <c:pt idx="3">
                  <c:v>405.26100000000002</c:v>
                </c:pt>
                <c:pt idx="4">
                  <c:v>65.731999999999999</c:v>
                </c:pt>
                <c:pt idx="5">
                  <c:v>538.43100000000004</c:v>
                </c:pt>
                <c:pt idx="6">
                  <c:v>47.31</c:v>
                </c:pt>
                <c:pt idx="7">
                  <c:v>114.51900000000001</c:v>
                </c:pt>
                <c:pt idx="8">
                  <c:v>0</c:v>
                </c:pt>
                <c:pt idx="9">
                  <c:v>5.2370000000000001</c:v>
                </c:pt>
                <c:pt idx="10">
                  <c:v>214.65600000000001</c:v>
                </c:pt>
                <c:pt idx="11">
                  <c:v>0</c:v>
                </c:pt>
                <c:pt idx="12">
                  <c:v>7.8179999999999996</c:v>
                </c:pt>
                <c:pt idx="13">
                  <c:v>50.455000000000013</c:v>
                </c:pt>
                <c:pt idx="14">
                  <c:v>6.9139999999999997</c:v>
                </c:pt>
                <c:pt idx="15">
                  <c:v>9.8769999999999989</c:v>
                </c:pt>
                <c:pt idx="16">
                  <c:v>2.242</c:v>
                </c:pt>
                <c:pt idx="17">
                  <c:v>116.92</c:v>
                </c:pt>
                <c:pt idx="18">
                  <c:v>0</c:v>
                </c:pt>
                <c:pt idx="19">
                  <c:v>40.113</c:v>
                </c:pt>
                <c:pt idx="20">
                  <c:v>1069.6569999999999</c:v>
                </c:pt>
                <c:pt idx="21">
                  <c:v>46.8</c:v>
                </c:pt>
                <c:pt idx="22">
                  <c:v>106.13200000000001</c:v>
                </c:pt>
                <c:pt idx="23">
                  <c:v>0</c:v>
                </c:pt>
                <c:pt idx="24">
                  <c:v>69.685000000000002</c:v>
                </c:pt>
                <c:pt idx="25">
                  <c:v>161.51599999999999</c:v>
                </c:pt>
                <c:pt idx="26">
                  <c:v>1532.4480000000001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78.032999999999987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235.363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78.681000000000012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228534"/>
        <c:axId val="34606866"/>
      </c:barChart>
      <c:catAx>
        <c:axId val="602285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6866"/>
        <c:crosses val="autoZero"/>
        <c:auto val="1"/>
        <c:lblAlgn val="ctr"/>
        <c:lblOffset val="100"/>
        <c:noMultiLvlLbl val="0"/>
      </c:catAx>
      <c:valAx>
        <c:axId val="346068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285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1876</c:v>
                </c:pt>
                <c:pt idx="1">
                  <c:v>2212</c:v>
                </c:pt>
                <c:pt idx="2">
                  <c:v>4492</c:v>
                </c:pt>
                <c:pt idx="3">
                  <c:v>3373</c:v>
                </c:pt>
                <c:pt idx="4">
                  <c:v>236092</c:v>
                </c:pt>
                <c:pt idx="5">
                  <c:v>9732</c:v>
                </c:pt>
                <c:pt idx="6">
                  <c:v>4091</c:v>
                </c:pt>
                <c:pt idx="7">
                  <c:v>108660</c:v>
                </c:pt>
                <c:pt idx="8">
                  <c:v>1638</c:v>
                </c:pt>
                <c:pt idx="9">
                  <c:v>17649</c:v>
                </c:pt>
                <c:pt idx="10">
                  <c:v>1759</c:v>
                </c:pt>
                <c:pt idx="11">
                  <c:v>51403</c:v>
                </c:pt>
                <c:pt idx="12">
                  <c:v>1163</c:v>
                </c:pt>
                <c:pt idx="13">
                  <c:v>0</c:v>
                </c:pt>
                <c:pt idx="14">
                  <c:v>1375</c:v>
                </c:pt>
                <c:pt idx="15">
                  <c:v>240030</c:v>
                </c:pt>
                <c:pt idx="16">
                  <c:v>14136</c:v>
                </c:pt>
                <c:pt idx="17">
                  <c:v>2249</c:v>
                </c:pt>
                <c:pt idx="18">
                  <c:v>30</c:v>
                </c:pt>
                <c:pt idx="19">
                  <c:v>1483</c:v>
                </c:pt>
                <c:pt idx="20">
                  <c:v>2305</c:v>
                </c:pt>
                <c:pt idx="21">
                  <c:v>86827</c:v>
                </c:pt>
                <c:pt idx="22">
                  <c:v>3447</c:v>
                </c:pt>
                <c:pt idx="23">
                  <c:v>1911</c:v>
                </c:pt>
                <c:pt idx="24">
                  <c:v>13814</c:v>
                </c:pt>
                <c:pt idx="25">
                  <c:v>44599</c:v>
                </c:pt>
                <c:pt idx="26">
                  <c:v>4284</c:v>
                </c:pt>
                <c:pt idx="27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3590</c:v>
                </c:pt>
                <c:pt idx="1">
                  <c:v>678</c:v>
                </c:pt>
                <c:pt idx="2">
                  <c:v>5931</c:v>
                </c:pt>
                <c:pt idx="3">
                  <c:v>3845</c:v>
                </c:pt>
                <c:pt idx="4">
                  <c:v>255288</c:v>
                </c:pt>
                <c:pt idx="5">
                  <c:v>8878</c:v>
                </c:pt>
                <c:pt idx="6">
                  <c:v>7831</c:v>
                </c:pt>
                <c:pt idx="7">
                  <c:v>110682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6831</c:v>
                </c:pt>
                <c:pt idx="14">
                  <c:v>27416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2113</c:v>
                </c:pt>
                <c:pt idx="20">
                  <c:v>2922</c:v>
                </c:pt>
                <c:pt idx="21">
                  <c:v>64383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8142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73286"/>
        <c:axId val="4833307"/>
      </c:barChart>
      <c:catAx>
        <c:axId val="432732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3307"/>
        <c:crosses val="autoZero"/>
        <c:auto val="1"/>
        <c:lblAlgn val="ctr"/>
        <c:lblOffset val="100"/>
        <c:noMultiLvlLbl val="0"/>
      </c:catAx>
      <c:valAx>
        <c:axId val="48333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732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1261</c:v>
                </c:pt>
                <c:pt idx="1">
                  <c:v>218</c:v>
                </c:pt>
                <c:pt idx="2">
                  <c:v>2088</c:v>
                </c:pt>
                <c:pt idx="3">
                  <c:v>1405</c:v>
                </c:pt>
                <c:pt idx="4">
                  <c:v>227914</c:v>
                </c:pt>
                <c:pt idx="5">
                  <c:v>1278</c:v>
                </c:pt>
                <c:pt idx="6">
                  <c:v>0</c:v>
                </c:pt>
                <c:pt idx="7">
                  <c:v>86611</c:v>
                </c:pt>
                <c:pt idx="8">
                  <c:v>1415</c:v>
                </c:pt>
                <c:pt idx="9">
                  <c:v>1998</c:v>
                </c:pt>
                <c:pt idx="10">
                  <c:v>0</c:v>
                </c:pt>
                <c:pt idx="11">
                  <c:v>48962</c:v>
                </c:pt>
                <c:pt idx="12">
                  <c:v>694</c:v>
                </c:pt>
                <c:pt idx="13">
                  <c:v>0</c:v>
                </c:pt>
                <c:pt idx="14">
                  <c:v>39</c:v>
                </c:pt>
                <c:pt idx="15">
                  <c:v>200790</c:v>
                </c:pt>
                <c:pt idx="16">
                  <c:v>10819</c:v>
                </c:pt>
                <c:pt idx="17">
                  <c:v>1511</c:v>
                </c:pt>
                <c:pt idx="18">
                  <c:v>0</c:v>
                </c:pt>
                <c:pt idx="19">
                  <c:v>877</c:v>
                </c:pt>
                <c:pt idx="20">
                  <c:v>928</c:v>
                </c:pt>
                <c:pt idx="21">
                  <c:v>64739</c:v>
                </c:pt>
                <c:pt idx="22">
                  <c:v>2393</c:v>
                </c:pt>
                <c:pt idx="23">
                  <c:v>1158</c:v>
                </c:pt>
                <c:pt idx="24">
                  <c:v>5745</c:v>
                </c:pt>
                <c:pt idx="25">
                  <c:v>36825</c:v>
                </c:pt>
                <c:pt idx="26">
                  <c:v>0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2764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1974</c:v>
                </c:pt>
                <c:pt idx="6">
                  <c:v>0</c:v>
                </c:pt>
                <c:pt idx="7">
                  <c:v>92239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6831</c:v>
                </c:pt>
                <c:pt idx="14">
                  <c:v>23113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801907"/>
        <c:axId val="11660615"/>
      </c:barChart>
      <c:catAx>
        <c:axId val="498019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60615"/>
        <c:crosses val="autoZero"/>
        <c:auto val="1"/>
        <c:lblAlgn val="ctr"/>
        <c:lblOffset val="100"/>
        <c:noMultiLvlLbl val="0"/>
      </c:catAx>
      <c:valAx>
        <c:axId val="116606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019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F1ABDDF-31FA-4D8A-81F7-B969B2196D5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34B12617-0AB8-435B-89D5-2DE07FE779FA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434E1A1-00C8-420F-B798-51025105361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2EDFCB1-E29F-4AEA-8218-ACD9B4B9F98E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210078F-A964-4A26-8EDB-641846384B1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C898921-EA00-4531-A79A-5A5150CA95EA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005D272-3164-4F9D-9410-F3474B841942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0A4E85-972B-4BF1-9C79-8492FAC5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DD663CB-A69E-442D-A154-4588F0BE3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71D468-2E18-4023-B537-33657889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493B31-28CD-41A1-85F3-55EB86BFE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E510BC-7468-4D5E-9CBD-644CC6B8C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0C4A9A-4DE4-4E8E-8116-FAA32B73D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A7B50F-93DC-46D5-A950-748E57BF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D6EDD83-4D64-4291-9A55-8C957E585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31DDFF-9124-4ADC-A121-0CE74A730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B8D1CCE-7007-4897-9665-03FF529A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38B85D-0E48-4C78-A2BD-512C1A7D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AEA2B7-FE73-4395-91A3-2E2F057DC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25EB19-FD81-4E1F-A6F0-3B0D3212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00A087-A810-4D0E-9425-8342DBAA4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265B41-7A8F-432C-8E25-47129D3FF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FBA57B1-9AD2-492E-ADE9-7C0132377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BE9831F-A43C-40C9-831E-9A79A85B321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E141640-AAF1-495C-A6B4-45D1CFEAE398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D3BBA741-6BDB-458A-B156-1B540DB426DE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DB6032-6327-4206-9BE8-8DB90BA5C52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46E6242-AFE3-40C0-B535-5F2C8C786A1C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81B1908-3880-4B36-A06B-7B31F8F03834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C44536A-3A34-4039-BC7D-86B09C0685FE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D34FBD-BDD4-4D0A-9B27-F17E3A0C1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5B4646-7460-4B87-9B90-D63B8585C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D3BB5C-6FC1-4FD5-AAF1-803C7B72E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5E8394-D816-440B-9AC1-D4B06131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2E074F-D6A9-4B17-8C40-A96889C3E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181C59A-44FC-4ED4-9B8E-BADD4548E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B1D31F-1B3F-484B-B4B3-EFDE508AF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ECCF34-1E84-4EAA-AB60-DFD1EBC6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956C68B-99EC-44B6-A1E2-A2931EB37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EA66B75-C261-4340-A73D-45B7889A5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A1575E-EFFF-4133-BB35-C13D5CAC3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900DAC-F518-4365-A63B-EFCCBEAFB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F3005F-831F-4BB2-B8D4-A12BECB1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CDF316D-E8BC-46AB-A9C4-0A82A0FFA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DD0950-3CEF-45C4-86F5-A84841FC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82D226-CAB9-4563-ADE6-2D7CA6384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32E9AA6-73EE-425F-982C-58CF15F20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65F862-55D2-4F65-AC48-AE669382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5271EB-C028-4124-ADC2-90981919A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6AC82C-24D3-4A27-B847-E9D44368D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467194-5671-4E52-BB1B-B0DE9BC85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636343A-FFE4-48A9-9832-29FB591DDD52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6D8CE6-6C8E-4AA3-8EEF-718846ECA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0F38C8E-4771-4378-AD15-CCC2D259F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2D4103D-8B92-4172-ACB7-BC9E77A9E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791D94-3174-4B5E-BCBC-E39528D1B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C389CF-E1FD-40F9-A07F-440E3183D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8B783B-0084-419A-BB41-0CFE7B933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557F402-65BC-4550-A8E0-AC9B691B2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E85E7-F1AC-4C56-A626-40C745B9E213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4400F-37FF-4959-B24C-42F01C0638D0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14893</v>
      </c>
      <c r="C7" s="203">
        <v>38674</v>
      </c>
      <c r="D7" s="203">
        <v>14893</v>
      </c>
      <c r="E7" s="203">
        <v>38674</v>
      </c>
      <c r="F7" s="204">
        <v>159.67904384610219</v>
      </c>
      <c r="G7" s="27"/>
    </row>
    <row r="8" spans="1:14" ht="15.6" customHeight="1" x14ac:dyDescent="0.25">
      <c r="A8" s="202" t="s">
        <v>11</v>
      </c>
      <c r="B8" s="203">
        <v>110750</v>
      </c>
      <c r="C8" s="203">
        <v>97603</v>
      </c>
      <c r="D8" s="203">
        <v>110750</v>
      </c>
      <c r="E8" s="203">
        <v>97603</v>
      </c>
      <c r="F8" s="204">
        <v>-11.870880361173819</v>
      </c>
      <c r="G8" s="20"/>
    </row>
    <row r="9" spans="1:14" ht="15.6" customHeight="1" x14ac:dyDescent="0.25">
      <c r="A9" s="202" t="s">
        <v>8</v>
      </c>
      <c r="B9" s="203">
        <v>144519</v>
      </c>
      <c r="C9" s="203">
        <v>100715</v>
      </c>
      <c r="D9" s="203">
        <v>144519</v>
      </c>
      <c r="E9" s="203">
        <v>100715</v>
      </c>
      <c r="F9" s="204">
        <v>-30.31020142680201</v>
      </c>
      <c r="G9" s="20"/>
    </row>
    <row r="10" spans="1:14" ht="15.6" customHeight="1" x14ac:dyDescent="0.25">
      <c r="A10" s="202" t="s">
        <v>10</v>
      </c>
      <c r="B10" s="203">
        <v>102380</v>
      </c>
      <c r="C10" s="203">
        <v>128795</v>
      </c>
      <c r="D10" s="203">
        <v>102380</v>
      </c>
      <c r="E10" s="203">
        <v>128795</v>
      </c>
      <c r="F10" s="204">
        <v>25.800937683141239</v>
      </c>
    </row>
    <row r="11" spans="1:14" ht="15.6" customHeight="1" x14ac:dyDescent="0.25">
      <c r="A11" s="202" t="s">
        <v>9</v>
      </c>
      <c r="B11" s="203">
        <v>5422400</v>
      </c>
      <c r="C11" s="203">
        <v>4654251</v>
      </c>
      <c r="D11" s="203">
        <v>5422400</v>
      </c>
      <c r="E11" s="203">
        <v>4654251</v>
      </c>
      <c r="F11" s="204">
        <v>-14.166217910888159</v>
      </c>
    </row>
    <row r="12" spans="1:14" ht="15.6" customHeight="1" x14ac:dyDescent="0.25">
      <c r="A12" s="202" t="s">
        <v>6</v>
      </c>
      <c r="B12" s="203">
        <v>203354</v>
      </c>
      <c r="C12" s="203">
        <v>181976</v>
      </c>
      <c r="D12" s="203">
        <v>203354</v>
      </c>
      <c r="E12" s="203">
        <v>181976</v>
      </c>
      <c r="F12" s="204">
        <v>-10.51270198766683</v>
      </c>
    </row>
    <row r="13" spans="1:14" ht="15.6" customHeight="1" x14ac:dyDescent="0.25">
      <c r="A13" s="202" t="s">
        <v>175</v>
      </c>
      <c r="B13" s="203">
        <v>1063990</v>
      </c>
      <c r="C13" s="203">
        <v>975611</v>
      </c>
      <c r="D13" s="203">
        <v>1063990</v>
      </c>
      <c r="E13" s="203">
        <v>975611</v>
      </c>
      <c r="F13" s="204">
        <v>-8.3063750599159789</v>
      </c>
    </row>
    <row r="14" spans="1:14" ht="15.6" customHeight="1" x14ac:dyDescent="0.25">
      <c r="A14" s="202" t="s">
        <v>148</v>
      </c>
      <c r="B14" s="203">
        <v>3667507</v>
      </c>
      <c r="C14" s="203">
        <v>3731639</v>
      </c>
      <c r="D14" s="203">
        <v>3667507</v>
      </c>
      <c r="E14" s="203">
        <v>3731639</v>
      </c>
      <c r="F14" s="204">
        <v>1.748653785800542</v>
      </c>
    </row>
    <row r="15" spans="1:14" ht="15.6" customHeight="1" x14ac:dyDescent="0.25">
      <c r="A15" s="202" t="s">
        <v>145</v>
      </c>
      <c r="B15" s="203">
        <v>585625</v>
      </c>
      <c r="C15" s="203">
        <v>506589</v>
      </c>
      <c r="D15" s="203">
        <v>585625</v>
      </c>
      <c r="E15" s="203">
        <v>506589</v>
      </c>
      <c r="F15" s="204">
        <v>-13.49600853788688</v>
      </c>
    </row>
    <row r="16" spans="1:14" ht="15.6" customHeight="1" x14ac:dyDescent="0.5">
      <c r="A16" s="202" t="s">
        <v>144</v>
      </c>
      <c r="B16" s="203">
        <v>81779</v>
      </c>
      <c r="C16" s="203">
        <v>45054</v>
      </c>
      <c r="D16" s="203">
        <v>81779</v>
      </c>
      <c r="E16" s="203">
        <v>45054</v>
      </c>
      <c r="F16" s="204">
        <v>-44.907616869856568</v>
      </c>
      <c r="G16" s="15"/>
    </row>
    <row r="17" spans="1:7" ht="15.6" customHeight="1" x14ac:dyDescent="0.35">
      <c r="A17" s="202" t="s">
        <v>150</v>
      </c>
      <c r="B17" s="203">
        <v>86144</v>
      </c>
      <c r="C17" s="203">
        <v>92908</v>
      </c>
      <c r="D17" s="203">
        <v>86144</v>
      </c>
      <c r="E17" s="203">
        <v>92908</v>
      </c>
      <c r="F17" s="204">
        <v>7.85196879643388</v>
      </c>
      <c r="G17" s="16"/>
    </row>
    <row r="18" spans="1:7" ht="15.6" customHeight="1" x14ac:dyDescent="0.25">
      <c r="A18" s="202" t="s">
        <v>147</v>
      </c>
      <c r="B18" s="203">
        <v>51238</v>
      </c>
      <c r="C18" s="203">
        <v>41606</v>
      </c>
      <c r="D18" s="203">
        <v>51238</v>
      </c>
      <c r="E18" s="203">
        <v>41606</v>
      </c>
      <c r="F18" s="204">
        <v>-18.798547952691369</v>
      </c>
    </row>
    <row r="19" spans="1:7" ht="15.6" customHeight="1" x14ac:dyDescent="0.25">
      <c r="A19" s="202" t="s">
        <v>143</v>
      </c>
      <c r="B19" s="203">
        <v>51237</v>
      </c>
      <c r="C19" s="203">
        <v>56066</v>
      </c>
      <c r="D19" s="203">
        <v>51237</v>
      </c>
      <c r="E19" s="203">
        <v>56066</v>
      </c>
      <c r="F19" s="204">
        <v>9.4248297129027918</v>
      </c>
    </row>
    <row r="20" spans="1:7" ht="15.6" customHeight="1" x14ac:dyDescent="0.25">
      <c r="A20" s="202" t="s">
        <v>142</v>
      </c>
      <c r="B20" s="203">
        <v>110457</v>
      </c>
      <c r="C20" s="203">
        <v>95246</v>
      </c>
      <c r="D20" s="203">
        <v>110457</v>
      </c>
      <c r="E20" s="203">
        <v>95246</v>
      </c>
      <c r="F20" s="204">
        <v>-13.77096969861574</v>
      </c>
    </row>
    <row r="21" spans="1:7" ht="15.6" customHeight="1" x14ac:dyDescent="0.25">
      <c r="A21" s="202" t="s">
        <v>149</v>
      </c>
      <c r="B21" s="203">
        <v>121533</v>
      </c>
      <c r="C21" s="203">
        <v>150961</v>
      </c>
      <c r="D21" s="203">
        <v>121533</v>
      </c>
      <c r="E21" s="203">
        <v>150961</v>
      </c>
      <c r="F21" s="204">
        <v>24.21399948985049</v>
      </c>
    </row>
    <row r="22" spans="1:7" ht="15.6" customHeight="1" x14ac:dyDescent="0.25">
      <c r="A22" s="202" t="s">
        <v>146</v>
      </c>
      <c r="B22" s="203">
        <v>1943771</v>
      </c>
      <c r="C22" s="203">
        <v>1562107</v>
      </c>
      <c r="D22" s="203">
        <v>1943771</v>
      </c>
      <c r="E22" s="203">
        <v>1562107</v>
      </c>
      <c r="F22" s="204">
        <v>-19.635234809038721</v>
      </c>
    </row>
    <row r="23" spans="1:7" ht="15.6" customHeight="1" x14ac:dyDescent="0.25">
      <c r="A23" s="202" t="s">
        <v>165</v>
      </c>
      <c r="B23" s="203">
        <v>290931</v>
      </c>
      <c r="C23" s="203">
        <v>435907</v>
      </c>
      <c r="D23" s="203">
        <v>290931</v>
      </c>
      <c r="E23" s="203">
        <v>435907</v>
      </c>
      <c r="F23" s="204">
        <v>49.831747046550561</v>
      </c>
    </row>
    <row r="24" spans="1:7" ht="15.6" customHeight="1" x14ac:dyDescent="0.25">
      <c r="A24" s="202" t="s">
        <v>141</v>
      </c>
      <c r="B24" s="203">
        <v>86281</v>
      </c>
      <c r="C24" s="203">
        <v>96159</v>
      </c>
      <c r="D24" s="203">
        <v>86281</v>
      </c>
      <c r="E24" s="203">
        <v>96159</v>
      </c>
      <c r="F24" s="204">
        <v>11.448638750130391</v>
      </c>
    </row>
    <row r="25" spans="1:7" ht="15.6" customHeight="1" x14ac:dyDescent="0.25">
      <c r="A25" s="202" t="s">
        <v>140</v>
      </c>
      <c r="B25" s="203">
        <v>39701</v>
      </c>
      <c r="C25" s="203">
        <v>35633</v>
      </c>
      <c r="D25" s="203">
        <v>39701</v>
      </c>
      <c r="E25" s="203">
        <v>35633</v>
      </c>
      <c r="F25" s="204">
        <v>-10.246593284803909</v>
      </c>
    </row>
    <row r="26" spans="1:7" ht="15.6" customHeight="1" x14ac:dyDescent="0.25">
      <c r="A26" s="202" t="s">
        <v>152</v>
      </c>
      <c r="B26" s="203">
        <v>66019</v>
      </c>
      <c r="C26" s="203">
        <v>7327</v>
      </c>
      <c r="D26" s="203">
        <v>66019</v>
      </c>
      <c r="E26" s="203">
        <v>7327</v>
      </c>
      <c r="F26" s="204">
        <v>-88.901679819445917</v>
      </c>
    </row>
    <row r="27" spans="1:7" ht="15.6" customHeight="1" x14ac:dyDescent="0.25">
      <c r="A27" s="202" t="s">
        <v>173</v>
      </c>
      <c r="B27" s="203">
        <v>115177</v>
      </c>
      <c r="C27" s="203">
        <v>165657</v>
      </c>
      <c r="D27" s="203">
        <v>115177</v>
      </c>
      <c r="E27" s="203">
        <v>165657</v>
      </c>
      <c r="F27" s="204">
        <v>43.828194865294279</v>
      </c>
    </row>
    <row r="28" spans="1:7" ht="15.6" customHeight="1" x14ac:dyDescent="0.25">
      <c r="A28" s="202" t="s">
        <v>177</v>
      </c>
      <c r="B28" s="203">
        <v>819555</v>
      </c>
      <c r="C28" s="203">
        <v>744653</v>
      </c>
      <c r="D28" s="203">
        <v>819555</v>
      </c>
      <c r="E28" s="203">
        <v>744653</v>
      </c>
      <c r="F28" s="204">
        <v>-9.1393500131168679</v>
      </c>
    </row>
    <row r="29" spans="1:7" ht="15.6" customHeight="1" x14ac:dyDescent="0.25">
      <c r="A29" s="202" t="s">
        <v>178</v>
      </c>
      <c r="B29" s="203">
        <v>224864</v>
      </c>
      <c r="C29" s="203">
        <v>232703</v>
      </c>
      <c r="D29" s="203">
        <v>224864</v>
      </c>
      <c r="E29" s="203">
        <v>232703</v>
      </c>
      <c r="F29" s="204">
        <v>3.4861071581044589</v>
      </c>
    </row>
    <row r="30" spans="1:7" ht="15.6" customHeight="1" x14ac:dyDescent="0.25">
      <c r="A30" s="202" t="s">
        <v>179</v>
      </c>
      <c r="B30" s="203">
        <v>118178</v>
      </c>
      <c r="C30" s="203">
        <v>151547</v>
      </c>
      <c r="D30" s="203">
        <v>118178</v>
      </c>
      <c r="E30" s="203">
        <v>151547</v>
      </c>
      <c r="F30" s="204">
        <v>28.23621993941342</v>
      </c>
    </row>
    <row r="31" spans="1:7" ht="15.6" customHeight="1" x14ac:dyDescent="0.25">
      <c r="A31" s="202" t="s">
        <v>180</v>
      </c>
      <c r="B31" s="203">
        <v>152790</v>
      </c>
      <c r="C31" s="203">
        <v>107999</v>
      </c>
      <c r="D31" s="203">
        <v>152790</v>
      </c>
      <c r="E31" s="203">
        <v>107999</v>
      </c>
      <c r="F31" s="204">
        <v>-29.31540022252765</v>
      </c>
    </row>
    <row r="32" spans="1:7" ht="15.6" customHeight="1" x14ac:dyDescent="0.25">
      <c r="A32" s="202" t="s">
        <v>181</v>
      </c>
      <c r="B32" s="203">
        <v>5688897</v>
      </c>
      <c r="C32" s="203">
        <v>5179306</v>
      </c>
      <c r="D32" s="203">
        <v>5688897</v>
      </c>
      <c r="E32" s="203">
        <v>5179306</v>
      </c>
      <c r="F32" s="204">
        <v>-8.957641525237662</v>
      </c>
    </row>
    <row r="33" spans="1:6" ht="15.6" customHeight="1" x14ac:dyDescent="0.25">
      <c r="A33" s="202" t="s">
        <v>182</v>
      </c>
      <c r="B33" s="203">
        <v>302688</v>
      </c>
      <c r="C33" s="203">
        <v>298855</v>
      </c>
      <c r="D33" s="203">
        <v>302688</v>
      </c>
      <c r="E33" s="203">
        <v>298855</v>
      </c>
      <c r="F33" s="204">
        <v>-1.2663204355640121</v>
      </c>
    </row>
    <row r="34" spans="1:6" ht="15.6" customHeight="1" x14ac:dyDescent="0.25">
      <c r="A34" s="202" t="s">
        <v>183</v>
      </c>
      <c r="B34" s="203">
        <v>63307</v>
      </c>
      <c r="C34" s="203">
        <v>55352</v>
      </c>
      <c r="D34" s="203">
        <v>63307</v>
      </c>
      <c r="E34" s="203">
        <v>55352</v>
      </c>
      <c r="F34" s="204">
        <v>-12.565751022793689</v>
      </c>
    </row>
    <row r="35" spans="1:6" ht="15.6" customHeight="1" x14ac:dyDescent="0.25">
      <c r="A35" s="170" t="s">
        <v>153</v>
      </c>
      <c r="B35" s="90">
        <f>SUM(B7:B34)</f>
        <v>21729965</v>
      </c>
      <c r="C35" s="91">
        <f>SUM(C7:C34)</f>
        <v>19970899</v>
      </c>
      <c r="D35" s="90">
        <f>SUM(D7:D34)</f>
        <v>21729965</v>
      </c>
      <c r="E35" s="92">
        <f>SUM(E7:E34)</f>
        <v>19970899</v>
      </c>
      <c r="F35" s="191">
        <f>E35*100/D35-100</f>
        <v>-8.0951165821021789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CD1A-74B6-4278-993C-71633C81081E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13</v>
      </c>
      <c r="C7" s="203">
        <v>0</v>
      </c>
      <c r="D7" s="203">
        <v>13</v>
      </c>
      <c r="E7" s="203">
        <v>0</v>
      </c>
      <c r="F7" s="204">
        <v>-100</v>
      </c>
      <c r="G7" s="27"/>
    </row>
    <row r="8" spans="1:14" ht="15.6" customHeight="1" x14ac:dyDescent="0.25">
      <c r="A8" s="202" t="s">
        <v>11</v>
      </c>
      <c r="B8" s="203">
        <v>104065</v>
      </c>
      <c r="C8" s="203">
        <v>89621</v>
      </c>
      <c r="D8" s="203">
        <v>104065</v>
      </c>
      <c r="E8" s="203">
        <v>89621</v>
      </c>
      <c r="F8" s="204">
        <v>-13.87978667179166</v>
      </c>
      <c r="G8" s="20"/>
    </row>
    <row r="9" spans="1:14" ht="15.6" customHeight="1" x14ac:dyDescent="0.25">
      <c r="A9" s="202" t="s">
        <v>8</v>
      </c>
      <c r="B9" s="203">
        <v>26995</v>
      </c>
      <c r="C9" s="203">
        <v>13073</v>
      </c>
      <c r="D9" s="203">
        <v>26995</v>
      </c>
      <c r="E9" s="203">
        <v>13073</v>
      </c>
      <c r="F9" s="204">
        <v>-51.57251342841267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49</v>
      </c>
      <c r="D10" s="203">
        <v>0</v>
      </c>
      <c r="E10" s="203">
        <v>49</v>
      </c>
      <c r="F10" s="204" t="s">
        <v>151</v>
      </c>
    </row>
    <row r="11" spans="1:14" ht="15.6" customHeight="1" x14ac:dyDescent="0.25">
      <c r="A11" s="202" t="s">
        <v>9</v>
      </c>
      <c r="B11" s="203">
        <v>4291915</v>
      </c>
      <c r="C11" s="203">
        <v>3638009</v>
      </c>
      <c r="D11" s="203">
        <v>4291915</v>
      </c>
      <c r="E11" s="203">
        <v>3638009</v>
      </c>
      <c r="F11" s="204">
        <v>-15.235763056817291</v>
      </c>
    </row>
    <row r="12" spans="1:14" ht="15.6" customHeight="1" x14ac:dyDescent="0.25">
      <c r="A12" s="202" t="s">
        <v>6</v>
      </c>
      <c r="B12" s="203">
        <v>129120</v>
      </c>
      <c r="C12" s="203">
        <v>109544</v>
      </c>
      <c r="D12" s="203">
        <v>129120</v>
      </c>
      <c r="E12" s="203">
        <v>109544</v>
      </c>
      <c r="F12" s="204">
        <v>-15.16109045848823</v>
      </c>
    </row>
    <row r="13" spans="1:14" ht="15.6" customHeight="1" x14ac:dyDescent="0.25">
      <c r="A13" s="202" t="s">
        <v>175</v>
      </c>
      <c r="B13" s="203">
        <v>21484</v>
      </c>
      <c r="C13" s="203">
        <v>18373</v>
      </c>
      <c r="D13" s="203">
        <v>21484</v>
      </c>
      <c r="E13" s="203">
        <v>18373</v>
      </c>
      <c r="F13" s="204">
        <v>-14.480543660398441</v>
      </c>
    </row>
    <row r="14" spans="1:14" ht="15.6" customHeight="1" x14ac:dyDescent="0.25">
      <c r="A14" s="202" t="s">
        <v>148</v>
      </c>
      <c r="B14" s="203">
        <v>2859781</v>
      </c>
      <c r="C14" s="203">
        <v>2972911</v>
      </c>
      <c r="D14" s="203">
        <v>2859781</v>
      </c>
      <c r="E14" s="203">
        <v>2972911</v>
      </c>
      <c r="F14" s="204">
        <v>3.9558973222075342</v>
      </c>
    </row>
    <row r="15" spans="1:14" ht="15.6" customHeight="1" x14ac:dyDescent="0.25">
      <c r="A15" s="202" t="s">
        <v>145</v>
      </c>
      <c r="B15" s="203">
        <v>330707</v>
      </c>
      <c r="C15" s="203">
        <v>308536</v>
      </c>
      <c r="D15" s="203">
        <v>330707</v>
      </c>
      <c r="E15" s="203">
        <v>308536</v>
      </c>
      <c r="F15" s="204">
        <v>-6.70412177546892</v>
      </c>
    </row>
    <row r="16" spans="1:14" ht="15.6" customHeight="1" x14ac:dyDescent="0.5">
      <c r="A16" s="202" t="s">
        <v>144</v>
      </c>
      <c r="B16" s="203">
        <v>56593</v>
      </c>
      <c r="C16" s="203">
        <v>25473</v>
      </c>
      <c r="D16" s="203">
        <v>56593</v>
      </c>
      <c r="E16" s="203">
        <v>25473</v>
      </c>
      <c r="F16" s="204">
        <v>-54.989132931634657</v>
      </c>
      <c r="G16" s="15"/>
    </row>
    <row r="17" spans="1:7" ht="15.6" customHeight="1" x14ac:dyDescent="0.35">
      <c r="A17" s="202" t="s">
        <v>150</v>
      </c>
      <c r="B17" s="203">
        <v>85803</v>
      </c>
      <c r="C17" s="203">
        <v>87552</v>
      </c>
      <c r="D17" s="203">
        <v>85803</v>
      </c>
      <c r="E17" s="203">
        <v>87552</v>
      </c>
      <c r="F17" s="204">
        <v>2.038390266074614</v>
      </c>
      <c r="G17" s="16"/>
    </row>
    <row r="18" spans="1:7" ht="15.6" customHeight="1" x14ac:dyDescent="0.25">
      <c r="A18" s="202" t="s">
        <v>147</v>
      </c>
      <c r="B18" s="203">
        <v>5754</v>
      </c>
      <c r="C18" s="203">
        <v>5899</v>
      </c>
      <c r="D18" s="203">
        <v>5754</v>
      </c>
      <c r="E18" s="203">
        <v>5899</v>
      </c>
      <c r="F18" s="204">
        <v>2.5199860966284291</v>
      </c>
    </row>
    <row r="19" spans="1:7" ht="15.6" customHeight="1" x14ac:dyDescent="0.25">
      <c r="A19" s="202" t="s">
        <v>143</v>
      </c>
      <c r="B19" s="203">
        <v>9255</v>
      </c>
      <c r="C19" s="203">
        <v>536</v>
      </c>
      <c r="D19" s="203">
        <v>9255</v>
      </c>
      <c r="E19" s="203">
        <v>536</v>
      </c>
      <c r="F19" s="204">
        <v>-94.208535926526196</v>
      </c>
    </row>
    <row r="20" spans="1:7" ht="15.6" customHeight="1" x14ac:dyDescent="0.25">
      <c r="A20" s="202" t="s">
        <v>142</v>
      </c>
      <c r="B20" s="203">
        <v>78164</v>
      </c>
      <c r="C20" s="203">
        <v>67131</v>
      </c>
      <c r="D20" s="203">
        <v>78164</v>
      </c>
      <c r="E20" s="203">
        <v>67131</v>
      </c>
      <c r="F20" s="204">
        <v>-14.115193695307299</v>
      </c>
    </row>
    <row r="21" spans="1:7" ht="15.6" customHeight="1" x14ac:dyDescent="0.25">
      <c r="A21" s="202" t="s">
        <v>149</v>
      </c>
      <c r="B21" s="203">
        <v>61816</v>
      </c>
      <c r="C21" s="203">
        <v>70470</v>
      </c>
      <c r="D21" s="203">
        <v>61816</v>
      </c>
      <c r="E21" s="203">
        <v>70470</v>
      </c>
      <c r="F21" s="204">
        <v>13.99961175100297</v>
      </c>
    </row>
    <row r="22" spans="1:7" ht="15.6" customHeight="1" x14ac:dyDescent="0.25">
      <c r="A22" s="202" t="s">
        <v>146</v>
      </c>
      <c r="B22" s="203">
        <v>1473811</v>
      </c>
      <c r="C22" s="203">
        <v>1097029</v>
      </c>
      <c r="D22" s="203">
        <v>1473811</v>
      </c>
      <c r="E22" s="203">
        <v>1097029</v>
      </c>
      <c r="F22" s="204">
        <v>-25.565150484017281</v>
      </c>
    </row>
    <row r="23" spans="1:7" ht="15.6" customHeight="1" x14ac:dyDescent="0.25">
      <c r="A23" s="202" t="s">
        <v>165</v>
      </c>
      <c r="B23" s="203">
        <v>256294</v>
      </c>
      <c r="C23" s="203">
        <v>394284</v>
      </c>
      <c r="D23" s="203">
        <v>256294</v>
      </c>
      <c r="E23" s="203">
        <v>394284</v>
      </c>
      <c r="F23" s="204">
        <v>53.84051128781789</v>
      </c>
    </row>
    <row r="24" spans="1:7" ht="15.6" customHeight="1" x14ac:dyDescent="0.25">
      <c r="A24" s="202" t="s">
        <v>141</v>
      </c>
      <c r="B24" s="203">
        <v>35013</v>
      </c>
      <c r="C24" s="203">
        <v>36637</v>
      </c>
      <c r="D24" s="203">
        <v>35013</v>
      </c>
      <c r="E24" s="203">
        <v>36637</v>
      </c>
      <c r="F24" s="204">
        <v>4.6382772113215083</v>
      </c>
    </row>
    <row r="25" spans="1:7" ht="15.6" customHeight="1" x14ac:dyDescent="0.25">
      <c r="A25" s="202" t="s">
        <v>140</v>
      </c>
      <c r="B25" s="203">
        <v>3406</v>
      </c>
      <c r="C25" s="203">
        <v>1914</v>
      </c>
      <c r="D25" s="203">
        <v>3406</v>
      </c>
      <c r="E25" s="203">
        <v>1914</v>
      </c>
      <c r="F25" s="204">
        <v>-43.805049911920143</v>
      </c>
    </row>
    <row r="26" spans="1:7" ht="15.6" customHeight="1" x14ac:dyDescent="0.25">
      <c r="A26" s="202" t="s">
        <v>152</v>
      </c>
      <c r="B26" s="203">
        <v>27</v>
      </c>
      <c r="C26" s="203">
        <v>0</v>
      </c>
      <c r="D26" s="203">
        <v>27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351168</v>
      </c>
      <c r="C28" s="203">
        <v>319115</v>
      </c>
      <c r="D28" s="203">
        <v>351168</v>
      </c>
      <c r="E28" s="203">
        <v>319115</v>
      </c>
      <c r="F28" s="204">
        <v>-9.1275400947694578</v>
      </c>
    </row>
    <row r="29" spans="1:7" ht="15.6" customHeight="1" x14ac:dyDescent="0.25">
      <c r="A29" s="202" t="s">
        <v>178</v>
      </c>
      <c r="B29" s="203">
        <v>105628</v>
      </c>
      <c r="C29" s="203">
        <v>111375</v>
      </c>
      <c r="D29" s="203">
        <v>105628</v>
      </c>
      <c r="E29" s="203">
        <v>111375</v>
      </c>
      <c r="F29" s="204">
        <v>5.4407922141856346</v>
      </c>
    </row>
    <row r="30" spans="1:7" ht="15.6" customHeight="1" x14ac:dyDescent="0.25">
      <c r="A30" s="202" t="s">
        <v>179</v>
      </c>
      <c r="B30" s="203">
        <v>92372</v>
      </c>
      <c r="C30" s="203">
        <v>92710</v>
      </c>
      <c r="D30" s="203">
        <v>92372</v>
      </c>
      <c r="E30" s="203">
        <v>92710</v>
      </c>
      <c r="F30" s="204">
        <v>0.36591174814878968</v>
      </c>
    </row>
    <row r="31" spans="1:7" ht="15.6" customHeight="1" x14ac:dyDescent="0.25">
      <c r="A31" s="202" t="s">
        <v>180</v>
      </c>
      <c r="B31" s="203">
        <v>7231</v>
      </c>
      <c r="C31" s="203">
        <v>6723</v>
      </c>
      <c r="D31" s="203">
        <v>7231</v>
      </c>
      <c r="E31" s="203">
        <v>6723</v>
      </c>
      <c r="F31" s="204">
        <v>-7.0253077029456534</v>
      </c>
    </row>
    <row r="32" spans="1:7" ht="15.6" customHeight="1" x14ac:dyDescent="0.25">
      <c r="A32" s="202" t="s">
        <v>181</v>
      </c>
      <c r="B32" s="203">
        <v>4457115</v>
      </c>
      <c r="C32" s="203">
        <v>4139738</v>
      </c>
      <c r="D32" s="203">
        <v>4457115</v>
      </c>
      <c r="E32" s="203">
        <v>4139738</v>
      </c>
      <c r="F32" s="204">
        <v>-7.1206823247773494</v>
      </c>
    </row>
    <row r="33" spans="1:6" ht="15.6" customHeight="1" x14ac:dyDescent="0.25">
      <c r="A33" s="202" t="s">
        <v>182</v>
      </c>
      <c r="B33" s="203">
        <v>196751</v>
      </c>
      <c r="C33" s="203">
        <v>191925</v>
      </c>
      <c r="D33" s="203">
        <v>196751</v>
      </c>
      <c r="E33" s="203">
        <v>191925</v>
      </c>
      <c r="F33" s="204">
        <v>-2.4528464912503551</v>
      </c>
    </row>
    <row r="34" spans="1:6" ht="15.6" customHeight="1" x14ac:dyDescent="0.25">
      <c r="A34" s="202" t="s">
        <v>183</v>
      </c>
      <c r="B34" s="203">
        <v>21242</v>
      </c>
      <c r="C34" s="203">
        <v>22926</v>
      </c>
      <c r="D34" s="203">
        <v>21242</v>
      </c>
      <c r="E34" s="203">
        <v>22926</v>
      </c>
      <c r="F34" s="204">
        <v>7.9276904246304554</v>
      </c>
    </row>
    <row r="35" spans="1:6" ht="15.6" customHeight="1" x14ac:dyDescent="0.25">
      <c r="A35" s="170" t="s">
        <v>153</v>
      </c>
      <c r="B35" s="90">
        <f>SUM(B7:B34)</f>
        <v>15061523</v>
      </c>
      <c r="C35" s="91">
        <f>SUM(C7:C34)</f>
        <v>13821553</v>
      </c>
      <c r="D35" s="192">
        <f>SUM(D7:D34)</f>
        <v>15061523</v>
      </c>
      <c r="E35" s="92">
        <f>SUM(E7:E34)</f>
        <v>13821553</v>
      </c>
      <c r="F35" s="154">
        <f>E35*100/D35-100</f>
        <v>-8.2326999733028288</v>
      </c>
    </row>
    <row r="36" spans="1:6" ht="15.6" customHeight="1" x14ac:dyDescent="0.25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62CF4-93DE-4DD1-8913-BD30C72FA20B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851.89400000000001</v>
      </c>
      <c r="C7" s="203">
        <v>839.82600000000002</v>
      </c>
      <c r="D7" s="203">
        <v>851.89400000000001</v>
      </c>
      <c r="E7" s="203">
        <v>839.82600000000002</v>
      </c>
      <c r="F7" s="204">
        <v>-1.416608169561002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194.137</v>
      </c>
      <c r="C9" s="203">
        <v>134.80000000000001</v>
      </c>
      <c r="D9" s="203">
        <v>194.137</v>
      </c>
      <c r="E9" s="203">
        <v>134.80000000000001</v>
      </c>
      <c r="F9" s="204">
        <v>-30.564498266687949</v>
      </c>
      <c r="G9" s="20"/>
    </row>
    <row r="10" spans="1:14" ht="15.6" customHeight="1" x14ac:dyDescent="0.25">
      <c r="A10" s="202" t="s">
        <v>10</v>
      </c>
      <c r="B10" s="203">
        <v>396.87799999999999</v>
      </c>
      <c r="C10" s="203">
        <v>405.26100000000002</v>
      </c>
      <c r="D10" s="203">
        <v>396.87799999999999</v>
      </c>
      <c r="E10" s="203">
        <v>405.26100000000002</v>
      </c>
      <c r="F10" s="204">
        <v>2.1122360019955981</v>
      </c>
    </row>
    <row r="11" spans="1:14" ht="15.6" customHeight="1" x14ac:dyDescent="0.25">
      <c r="A11" s="202" t="s">
        <v>9</v>
      </c>
      <c r="B11" s="203">
        <v>104.04900000000001</v>
      </c>
      <c r="C11" s="203">
        <v>65.731999999999999</v>
      </c>
      <c r="D11" s="203">
        <v>104.04900000000001</v>
      </c>
      <c r="E11" s="203">
        <v>65.731999999999999</v>
      </c>
      <c r="F11" s="204">
        <v>-36.825918557602677</v>
      </c>
    </row>
    <row r="12" spans="1:14" ht="15.6" customHeight="1" x14ac:dyDescent="0.25">
      <c r="A12" s="202" t="s">
        <v>6</v>
      </c>
      <c r="B12" s="203">
        <v>719.41600000000005</v>
      </c>
      <c r="C12" s="203">
        <v>538.43100000000004</v>
      </c>
      <c r="D12" s="203">
        <v>719.41600000000005</v>
      </c>
      <c r="E12" s="203">
        <v>538.43100000000004</v>
      </c>
      <c r="F12" s="204">
        <v>-25.157210848799579</v>
      </c>
    </row>
    <row r="13" spans="1:14" ht="15.6" customHeight="1" x14ac:dyDescent="0.25">
      <c r="A13" s="202" t="s">
        <v>175</v>
      </c>
      <c r="B13" s="203">
        <v>78.032999999999987</v>
      </c>
      <c r="C13" s="203">
        <v>47.31</v>
      </c>
      <c r="D13" s="203">
        <v>78.032999999999987</v>
      </c>
      <c r="E13" s="203">
        <v>47.31</v>
      </c>
      <c r="F13" s="204">
        <v>-39.371804236669092</v>
      </c>
    </row>
    <row r="14" spans="1:14" ht="15.6" customHeight="1" x14ac:dyDescent="0.25">
      <c r="A14" s="202" t="s">
        <v>148</v>
      </c>
      <c r="B14" s="203">
        <v>146.44800000000001</v>
      </c>
      <c r="C14" s="203">
        <v>114.51900000000001</v>
      </c>
      <c r="D14" s="203">
        <v>146.44800000000001</v>
      </c>
      <c r="E14" s="203">
        <v>114.51900000000001</v>
      </c>
      <c r="F14" s="204">
        <v>-21.80227794165846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6.6509999999999998</v>
      </c>
      <c r="C16" s="203">
        <v>5.2370000000000001</v>
      </c>
      <c r="D16" s="203">
        <v>6.6509999999999998</v>
      </c>
      <c r="E16" s="203">
        <v>5.2370000000000001</v>
      </c>
      <c r="F16" s="204">
        <v>-21.259960908134101</v>
      </c>
      <c r="G16" s="15"/>
    </row>
    <row r="17" spans="1:7" ht="15.6" customHeight="1" x14ac:dyDescent="0.35">
      <c r="A17" s="202" t="s">
        <v>150</v>
      </c>
      <c r="B17" s="203">
        <v>93.83</v>
      </c>
      <c r="C17" s="203">
        <v>214.65600000000001</v>
      </c>
      <c r="D17" s="203">
        <v>93.83</v>
      </c>
      <c r="E17" s="203">
        <v>214.65600000000001</v>
      </c>
      <c r="F17" s="204">
        <v>128.7711819247576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15.250999999999999</v>
      </c>
      <c r="C19" s="203">
        <v>7.8179999999999996</v>
      </c>
      <c r="D19" s="203">
        <v>15.250999999999999</v>
      </c>
      <c r="E19" s="203">
        <v>7.8179999999999996</v>
      </c>
      <c r="F19" s="204">
        <v>-48.737787686053373</v>
      </c>
    </row>
    <row r="20" spans="1:7" ht="15.6" customHeight="1" x14ac:dyDescent="0.25">
      <c r="A20" s="202" t="s">
        <v>142</v>
      </c>
      <c r="B20" s="203">
        <v>110.68300000000001</v>
      </c>
      <c r="C20" s="203">
        <v>50.455000000000013</v>
      </c>
      <c r="D20" s="203">
        <v>110.68300000000001</v>
      </c>
      <c r="E20" s="203">
        <v>50.455000000000013</v>
      </c>
      <c r="F20" s="204">
        <v>-54.41486045734213</v>
      </c>
    </row>
    <row r="21" spans="1:7" ht="15.6" customHeight="1" x14ac:dyDescent="0.25">
      <c r="A21" s="202" t="s">
        <v>149</v>
      </c>
      <c r="B21" s="203">
        <v>10.878</v>
      </c>
      <c r="C21" s="203">
        <v>6.9139999999999997</v>
      </c>
      <c r="D21" s="203">
        <v>10.878</v>
      </c>
      <c r="E21" s="203">
        <v>6.9139999999999997</v>
      </c>
      <c r="F21" s="204">
        <v>-36.440522154807859</v>
      </c>
    </row>
    <row r="22" spans="1:7" ht="15.6" customHeight="1" x14ac:dyDescent="0.25">
      <c r="A22" s="202" t="s">
        <v>146</v>
      </c>
      <c r="B22" s="203">
        <v>19.59</v>
      </c>
      <c r="C22" s="203">
        <v>9.8769999999999989</v>
      </c>
      <c r="D22" s="203">
        <v>19.59</v>
      </c>
      <c r="E22" s="203">
        <v>9.8769999999999989</v>
      </c>
      <c r="F22" s="204">
        <v>-49.581419091373149</v>
      </c>
    </row>
    <row r="23" spans="1:7" ht="15.6" customHeight="1" x14ac:dyDescent="0.25">
      <c r="A23" s="202" t="s">
        <v>165</v>
      </c>
      <c r="B23" s="203">
        <v>0.58900000000000008</v>
      </c>
      <c r="C23" s="203">
        <v>2.242</v>
      </c>
      <c r="D23" s="203">
        <v>0.58900000000000008</v>
      </c>
      <c r="E23" s="203">
        <v>2.242</v>
      </c>
      <c r="F23" s="204">
        <v>280.64516129032251</v>
      </c>
    </row>
    <row r="24" spans="1:7" ht="15.6" customHeight="1" x14ac:dyDescent="0.25">
      <c r="A24" s="202" t="s">
        <v>141</v>
      </c>
      <c r="B24" s="203">
        <v>162.154</v>
      </c>
      <c r="C24" s="203">
        <v>116.92</v>
      </c>
      <c r="D24" s="203">
        <v>162.154</v>
      </c>
      <c r="E24" s="203">
        <v>116.92</v>
      </c>
      <c r="F24" s="204">
        <v>-27.89570408377222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76.375</v>
      </c>
      <c r="C26" s="203">
        <v>40.113</v>
      </c>
      <c r="D26" s="203">
        <v>76.375</v>
      </c>
      <c r="E26" s="203">
        <v>40.113</v>
      </c>
      <c r="F26" s="204">
        <v>-47.47888707037643</v>
      </c>
    </row>
    <row r="27" spans="1:7" ht="15.6" customHeight="1" x14ac:dyDescent="0.25">
      <c r="A27" s="202" t="s">
        <v>173</v>
      </c>
      <c r="B27" s="203">
        <v>1200.973</v>
      </c>
      <c r="C27" s="203">
        <v>1069.6569999999999</v>
      </c>
      <c r="D27" s="203">
        <v>1200.973</v>
      </c>
      <c r="E27" s="203">
        <v>1069.6569999999999</v>
      </c>
      <c r="F27" s="204">
        <v>-10.934134239487459</v>
      </c>
    </row>
    <row r="28" spans="1:7" ht="15.6" customHeight="1" x14ac:dyDescent="0.25">
      <c r="A28" s="202" t="s">
        <v>177</v>
      </c>
      <c r="B28" s="203">
        <v>235.363</v>
      </c>
      <c r="C28" s="203">
        <v>46.8</v>
      </c>
      <c r="D28" s="203">
        <v>235.363</v>
      </c>
      <c r="E28" s="203">
        <v>46.8</v>
      </c>
      <c r="F28" s="204">
        <v>-80.115821093374919</v>
      </c>
    </row>
    <row r="29" spans="1:7" ht="15.6" customHeight="1" x14ac:dyDescent="0.25">
      <c r="A29" s="202" t="s">
        <v>178</v>
      </c>
      <c r="B29" s="203">
        <v>222.43600000000001</v>
      </c>
      <c r="C29" s="203">
        <v>106.13200000000001</v>
      </c>
      <c r="D29" s="203">
        <v>222.43600000000001</v>
      </c>
      <c r="E29" s="203">
        <v>106.13200000000001</v>
      </c>
      <c r="F29" s="204">
        <v>-52.286500386628063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80.774000000000001</v>
      </c>
      <c r="C31" s="203">
        <v>69.685000000000002</v>
      </c>
      <c r="D31" s="203">
        <v>80.774000000000001</v>
      </c>
      <c r="E31" s="203">
        <v>69.685000000000002</v>
      </c>
      <c r="F31" s="204">
        <v>-13.72842746428306</v>
      </c>
    </row>
    <row r="32" spans="1:7" ht="15.6" customHeight="1" x14ac:dyDescent="0.25">
      <c r="A32" s="202" t="s">
        <v>181</v>
      </c>
      <c r="B32" s="203">
        <v>78.681000000000012</v>
      </c>
      <c r="C32" s="203">
        <v>161.51599999999999</v>
      </c>
      <c r="D32" s="203">
        <v>78.681000000000012</v>
      </c>
      <c r="E32" s="203">
        <v>161.51599999999999</v>
      </c>
      <c r="F32" s="204">
        <v>105.2795465233029</v>
      </c>
    </row>
    <row r="33" spans="1:6" ht="15.6" customHeight="1" x14ac:dyDescent="0.25">
      <c r="A33" s="202" t="s">
        <v>182</v>
      </c>
      <c r="B33" s="203">
        <v>1773.7539999999999</v>
      </c>
      <c r="C33" s="203">
        <v>1532.4480000000001</v>
      </c>
      <c r="D33" s="203">
        <v>1773.7539999999999</v>
      </c>
      <c r="E33" s="203">
        <v>1532.4480000000001</v>
      </c>
      <c r="F33" s="204">
        <v>-13.60425402846168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6578.8369999999995</v>
      </c>
      <c r="C35" s="91">
        <f>SUM(C7:C34)</f>
        <v>5586.3490000000002</v>
      </c>
      <c r="D35" s="90">
        <f>SUM(D7:D34)</f>
        <v>6578.8369999999995</v>
      </c>
      <c r="E35" s="92">
        <f>SUM(E7:E34)</f>
        <v>5586.3490000000002</v>
      </c>
      <c r="F35" s="154">
        <f>E35*100/D35-100</f>
        <v>-15.08607068392179</v>
      </c>
    </row>
    <row r="36" spans="1:6" ht="15.6" customHeight="1" x14ac:dyDescent="0.25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3BBFC-3768-4EF1-8D83-72DCA134B182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3590</v>
      </c>
      <c r="C7" s="203">
        <v>1876</v>
      </c>
      <c r="D7" s="203">
        <v>3590</v>
      </c>
      <c r="E7" s="203">
        <v>1876</v>
      </c>
      <c r="F7" s="204">
        <v>-47.743732590529248</v>
      </c>
      <c r="G7" s="51"/>
    </row>
    <row r="8" spans="1:14" ht="15.6" customHeight="1" x14ac:dyDescent="0.25">
      <c r="A8" s="202" t="s">
        <v>11</v>
      </c>
      <c r="B8" s="203">
        <v>678</v>
      </c>
      <c r="C8" s="203">
        <v>2212</v>
      </c>
      <c r="D8" s="203">
        <v>678</v>
      </c>
      <c r="E8" s="203">
        <v>2212</v>
      </c>
      <c r="F8" s="204">
        <v>226.25368731563421</v>
      </c>
      <c r="G8" s="20"/>
    </row>
    <row r="9" spans="1:14" ht="15.6" customHeight="1" x14ac:dyDescent="0.25">
      <c r="A9" s="202" t="s">
        <v>8</v>
      </c>
      <c r="B9" s="203">
        <v>5931</v>
      </c>
      <c r="C9" s="203">
        <v>4492</v>
      </c>
      <c r="D9" s="203">
        <v>5931</v>
      </c>
      <c r="E9" s="203">
        <v>4492</v>
      </c>
      <c r="F9" s="204">
        <v>-24.262350362502101</v>
      </c>
      <c r="G9" s="20"/>
    </row>
    <row r="10" spans="1:14" ht="15.6" customHeight="1" x14ac:dyDescent="0.25">
      <c r="A10" s="202" t="s">
        <v>10</v>
      </c>
      <c r="B10" s="203">
        <v>3845</v>
      </c>
      <c r="C10" s="203">
        <v>3373</v>
      </c>
      <c r="D10" s="203">
        <v>3845</v>
      </c>
      <c r="E10" s="203">
        <v>3373</v>
      </c>
      <c r="F10" s="204">
        <v>-12.275682704811439</v>
      </c>
    </row>
    <row r="11" spans="1:14" ht="15.6" customHeight="1" x14ac:dyDescent="0.25">
      <c r="A11" s="202" t="s">
        <v>9</v>
      </c>
      <c r="B11" s="203">
        <v>255288</v>
      </c>
      <c r="C11" s="203">
        <v>236092</v>
      </c>
      <c r="D11" s="203">
        <v>255288</v>
      </c>
      <c r="E11" s="203">
        <v>236092</v>
      </c>
      <c r="F11" s="204">
        <v>-7.5193506941180166</v>
      </c>
    </row>
    <row r="12" spans="1:14" ht="15.6" customHeight="1" x14ac:dyDescent="0.25">
      <c r="A12" s="202" t="s">
        <v>6</v>
      </c>
      <c r="B12" s="203">
        <v>8878</v>
      </c>
      <c r="C12" s="203">
        <v>9732</v>
      </c>
      <c r="D12" s="203">
        <v>8878</v>
      </c>
      <c r="E12" s="203">
        <v>9732</v>
      </c>
      <c r="F12" s="204">
        <v>9.6192836224374929</v>
      </c>
    </row>
    <row r="13" spans="1:14" ht="15.6" customHeight="1" x14ac:dyDescent="0.25">
      <c r="A13" s="202" t="s">
        <v>175</v>
      </c>
      <c r="B13" s="203">
        <v>7831</v>
      </c>
      <c r="C13" s="203">
        <v>4091</v>
      </c>
      <c r="D13" s="203">
        <v>7831</v>
      </c>
      <c r="E13" s="203">
        <v>4091</v>
      </c>
      <c r="F13" s="204">
        <v>-47.758906908440807</v>
      </c>
    </row>
    <row r="14" spans="1:14" ht="15.6" customHeight="1" x14ac:dyDescent="0.25">
      <c r="A14" s="202" t="s">
        <v>148</v>
      </c>
      <c r="B14" s="203">
        <v>110682</v>
      </c>
      <c r="C14" s="203">
        <v>108660</v>
      </c>
      <c r="D14" s="203">
        <v>110682</v>
      </c>
      <c r="E14" s="203">
        <v>108660</v>
      </c>
      <c r="F14" s="204">
        <v>-1.826855315227405</v>
      </c>
    </row>
    <row r="15" spans="1:14" ht="15.6" customHeight="1" x14ac:dyDescent="0.25">
      <c r="A15" s="202" t="s">
        <v>145</v>
      </c>
      <c r="B15" s="203">
        <v>1649</v>
      </c>
      <c r="C15" s="203">
        <v>1638</v>
      </c>
      <c r="D15" s="203">
        <v>1649</v>
      </c>
      <c r="E15" s="203">
        <v>1638</v>
      </c>
      <c r="F15" s="204">
        <v>-0.66707095209217471</v>
      </c>
    </row>
    <row r="16" spans="1:14" ht="15.6" customHeight="1" x14ac:dyDescent="0.5">
      <c r="A16" s="202" t="s">
        <v>144</v>
      </c>
      <c r="B16" s="203">
        <v>20010</v>
      </c>
      <c r="C16" s="203">
        <v>17649</v>
      </c>
      <c r="D16" s="203">
        <v>20010</v>
      </c>
      <c r="E16" s="203">
        <v>17649</v>
      </c>
      <c r="F16" s="204">
        <v>-11.799100449775111</v>
      </c>
      <c r="G16" s="15"/>
    </row>
    <row r="17" spans="1:7" ht="15.6" customHeight="1" x14ac:dyDescent="0.35">
      <c r="A17" s="202" t="s">
        <v>150</v>
      </c>
      <c r="B17" s="203">
        <v>1038</v>
      </c>
      <c r="C17" s="203">
        <v>1759</v>
      </c>
      <c r="D17" s="203">
        <v>1038</v>
      </c>
      <c r="E17" s="203">
        <v>1759</v>
      </c>
      <c r="F17" s="204">
        <v>69.460500963391127</v>
      </c>
      <c r="G17" s="16"/>
    </row>
    <row r="18" spans="1:7" ht="15.6" customHeight="1" x14ac:dyDescent="0.25">
      <c r="A18" s="202" t="s">
        <v>147</v>
      </c>
      <c r="B18" s="203">
        <v>51723</v>
      </c>
      <c r="C18" s="203">
        <v>51403</v>
      </c>
      <c r="D18" s="203">
        <v>51723</v>
      </c>
      <c r="E18" s="203">
        <v>51403</v>
      </c>
      <c r="F18" s="204">
        <v>-0.61868027763277667</v>
      </c>
    </row>
    <row r="19" spans="1:7" ht="15.6" customHeight="1" x14ac:dyDescent="0.25">
      <c r="A19" s="202" t="s">
        <v>143</v>
      </c>
      <c r="B19" s="203">
        <v>501</v>
      </c>
      <c r="C19" s="203">
        <v>1163</v>
      </c>
      <c r="D19" s="203">
        <v>501</v>
      </c>
      <c r="E19" s="203">
        <v>1163</v>
      </c>
      <c r="F19" s="204">
        <v>132.13572854291419</v>
      </c>
    </row>
    <row r="20" spans="1:7" ht="15.6" customHeight="1" x14ac:dyDescent="0.25">
      <c r="A20" s="202" t="s">
        <v>142</v>
      </c>
      <c r="B20" s="203">
        <v>6831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27416</v>
      </c>
      <c r="C21" s="203">
        <v>1375</v>
      </c>
      <c r="D21" s="203">
        <v>27416</v>
      </c>
      <c r="E21" s="203">
        <v>1375</v>
      </c>
      <c r="F21" s="204">
        <v>-94.984680478552676</v>
      </c>
    </row>
    <row r="22" spans="1:7" ht="15.6" customHeight="1" x14ac:dyDescent="0.25">
      <c r="A22" s="202" t="s">
        <v>146</v>
      </c>
      <c r="B22" s="203">
        <v>229770</v>
      </c>
      <c r="C22" s="203">
        <v>240030</v>
      </c>
      <c r="D22" s="203">
        <v>229770</v>
      </c>
      <c r="E22" s="203">
        <v>240030</v>
      </c>
      <c r="F22" s="204">
        <v>4.4653349001175124</v>
      </c>
    </row>
    <row r="23" spans="1:7" ht="15.6" customHeight="1" x14ac:dyDescent="0.25">
      <c r="A23" s="202" t="s">
        <v>165</v>
      </c>
      <c r="B23" s="203">
        <v>3430</v>
      </c>
      <c r="C23" s="203">
        <v>14136</v>
      </c>
      <c r="D23" s="203">
        <v>3430</v>
      </c>
      <c r="E23" s="203">
        <v>14136</v>
      </c>
      <c r="F23" s="204">
        <v>312.12827988338188</v>
      </c>
    </row>
    <row r="24" spans="1:7" ht="15.6" customHeight="1" x14ac:dyDescent="0.25">
      <c r="A24" s="202" t="s">
        <v>141</v>
      </c>
      <c r="B24" s="203">
        <v>3456</v>
      </c>
      <c r="C24" s="203">
        <v>2249</v>
      </c>
      <c r="D24" s="203">
        <v>3456</v>
      </c>
      <c r="E24" s="203">
        <v>2249</v>
      </c>
      <c r="F24" s="204">
        <v>-34.924768518518519</v>
      </c>
    </row>
    <row r="25" spans="1:7" ht="15.6" customHeight="1" x14ac:dyDescent="0.25">
      <c r="A25" s="202" t="s">
        <v>140</v>
      </c>
      <c r="B25" s="203">
        <v>0</v>
      </c>
      <c r="C25" s="203">
        <v>30</v>
      </c>
      <c r="D25" s="203">
        <v>0</v>
      </c>
      <c r="E25" s="203">
        <v>30</v>
      </c>
      <c r="F25" s="204" t="s">
        <v>151</v>
      </c>
    </row>
    <row r="26" spans="1:7" ht="15.6" customHeight="1" x14ac:dyDescent="0.25">
      <c r="A26" s="202" t="s">
        <v>152</v>
      </c>
      <c r="B26" s="203">
        <v>2113</v>
      </c>
      <c r="C26" s="203">
        <v>1483</v>
      </c>
      <c r="D26" s="203">
        <v>2113</v>
      </c>
      <c r="E26" s="203">
        <v>1483</v>
      </c>
      <c r="F26" s="204">
        <v>-29.81542830099384</v>
      </c>
    </row>
    <row r="27" spans="1:7" ht="15.6" customHeight="1" x14ac:dyDescent="0.25">
      <c r="A27" s="202" t="s">
        <v>173</v>
      </c>
      <c r="B27" s="203">
        <v>2922</v>
      </c>
      <c r="C27" s="203">
        <v>2305</v>
      </c>
      <c r="D27" s="203">
        <v>2922</v>
      </c>
      <c r="E27" s="203">
        <v>2305</v>
      </c>
      <c r="F27" s="204">
        <v>-21.115674195756331</v>
      </c>
    </row>
    <row r="28" spans="1:7" ht="15.6" customHeight="1" x14ac:dyDescent="0.25">
      <c r="A28" s="202" t="s">
        <v>177</v>
      </c>
      <c r="B28" s="203">
        <v>64383</v>
      </c>
      <c r="C28" s="203">
        <v>86827</v>
      </c>
      <c r="D28" s="203">
        <v>64383</v>
      </c>
      <c r="E28" s="203">
        <v>86827</v>
      </c>
      <c r="F28" s="204">
        <v>34.860133886274333</v>
      </c>
    </row>
    <row r="29" spans="1:7" ht="15.6" customHeight="1" x14ac:dyDescent="0.25">
      <c r="A29" s="202" t="s">
        <v>178</v>
      </c>
      <c r="B29" s="203">
        <v>4145</v>
      </c>
      <c r="C29" s="203">
        <v>3447</v>
      </c>
      <c r="D29" s="203">
        <v>4145</v>
      </c>
      <c r="E29" s="203">
        <v>3447</v>
      </c>
      <c r="F29" s="204">
        <v>-16.839565741857651</v>
      </c>
    </row>
    <row r="30" spans="1:7" ht="15.6" customHeight="1" x14ac:dyDescent="0.25">
      <c r="A30" s="202" t="s">
        <v>179</v>
      </c>
      <c r="B30" s="203">
        <v>1780</v>
      </c>
      <c r="C30" s="203">
        <v>1911</v>
      </c>
      <c r="D30" s="203">
        <v>1780</v>
      </c>
      <c r="E30" s="203">
        <v>1911</v>
      </c>
      <c r="F30" s="204">
        <v>7.3595505617977466</v>
      </c>
    </row>
    <row r="31" spans="1:7" ht="15.6" customHeight="1" x14ac:dyDescent="0.25">
      <c r="A31" s="202" t="s">
        <v>180</v>
      </c>
      <c r="B31" s="203">
        <v>9942</v>
      </c>
      <c r="C31" s="203">
        <v>13814</v>
      </c>
      <c r="D31" s="203">
        <v>9942</v>
      </c>
      <c r="E31" s="203">
        <v>13814</v>
      </c>
      <c r="F31" s="204">
        <v>38.94588613960974</v>
      </c>
    </row>
    <row r="32" spans="1:7" ht="15.6" customHeight="1" x14ac:dyDescent="0.25">
      <c r="A32" s="202" t="s">
        <v>181</v>
      </c>
      <c r="B32" s="203">
        <v>41870</v>
      </c>
      <c r="C32" s="203">
        <v>44599</v>
      </c>
      <c r="D32" s="203">
        <v>41870</v>
      </c>
      <c r="E32" s="203">
        <v>44599</v>
      </c>
      <c r="F32" s="204">
        <v>6.5177931693336566</v>
      </c>
    </row>
    <row r="33" spans="1:6" ht="15.6" customHeight="1" x14ac:dyDescent="0.25">
      <c r="A33" s="202" t="s">
        <v>182</v>
      </c>
      <c r="B33" s="203">
        <v>8142</v>
      </c>
      <c r="C33" s="203">
        <v>4284</v>
      </c>
      <c r="D33" s="203">
        <v>8142</v>
      </c>
      <c r="E33" s="203">
        <v>4284</v>
      </c>
      <c r="F33" s="204">
        <v>-47.383935151068528</v>
      </c>
    </row>
    <row r="34" spans="1:6" ht="15.6" customHeight="1" x14ac:dyDescent="0.25">
      <c r="A34" s="202" t="s">
        <v>183</v>
      </c>
      <c r="B34" s="203">
        <v>410</v>
      </c>
      <c r="C34" s="203">
        <v>663</v>
      </c>
      <c r="D34" s="203">
        <v>410</v>
      </c>
      <c r="E34" s="203">
        <v>663</v>
      </c>
      <c r="F34" s="204">
        <v>61.707317073170742</v>
      </c>
    </row>
    <row r="35" spans="1:6" ht="15.6" customHeight="1" x14ac:dyDescent="0.25">
      <c r="A35" s="170" t="s">
        <v>153</v>
      </c>
      <c r="B35" s="90">
        <f>SUM(B7:B34)</f>
        <v>878254</v>
      </c>
      <c r="C35" s="91">
        <f>SUM(C7:C34)</f>
        <v>861293</v>
      </c>
      <c r="D35" s="192">
        <f>SUM(D7:D34)</f>
        <v>878254</v>
      </c>
      <c r="E35" s="192">
        <f>SUM(E7:E34)</f>
        <v>861293</v>
      </c>
      <c r="F35" s="154">
        <f>E35*100/D35-100</f>
        <v>-1.9312180758641517</v>
      </c>
    </row>
    <row r="36" spans="1:6" ht="15.6" customHeight="1" x14ac:dyDescent="0.25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791F-EDA3-4C96-948F-CBD251785160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2764</v>
      </c>
      <c r="C7" s="203">
        <v>1261</v>
      </c>
      <c r="D7" s="203">
        <v>2764</v>
      </c>
      <c r="E7" s="203">
        <v>1261</v>
      </c>
      <c r="F7" s="204">
        <v>-54.37771345875543</v>
      </c>
      <c r="G7" s="51"/>
    </row>
    <row r="8" spans="1:14" ht="15.6" customHeight="1" x14ac:dyDescent="0.25">
      <c r="A8" s="202" t="s">
        <v>11</v>
      </c>
      <c r="B8" s="203">
        <v>89</v>
      </c>
      <c r="C8" s="203">
        <v>218</v>
      </c>
      <c r="D8" s="203">
        <v>89</v>
      </c>
      <c r="E8" s="203">
        <v>218</v>
      </c>
      <c r="F8" s="204">
        <v>144.9438202247191</v>
      </c>
      <c r="G8" s="20"/>
    </row>
    <row r="9" spans="1:14" ht="15.6" customHeight="1" x14ac:dyDescent="0.25">
      <c r="A9" s="202" t="s">
        <v>8</v>
      </c>
      <c r="B9" s="203">
        <v>2529</v>
      </c>
      <c r="C9" s="203">
        <v>2088</v>
      </c>
      <c r="D9" s="203">
        <v>2529</v>
      </c>
      <c r="E9" s="203">
        <v>2088</v>
      </c>
      <c r="F9" s="204">
        <v>-17.437722419928829</v>
      </c>
      <c r="G9" s="20"/>
    </row>
    <row r="10" spans="1:14" ht="15.6" customHeight="1" x14ac:dyDescent="0.25">
      <c r="A10" s="202" t="s">
        <v>10</v>
      </c>
      <c r="B10" s="203">
        <v>1363</v>
      </c>
      <c r="C10" s="203">
        <v>1405</v>
      </c>
      <c r="D10" s="203">
        <v>1363</v>
      </c>
      <c r="E10" s="203">
        <v>1405</v>
      </c>
      <c r="F10" s="204">
        <v>3.0814380044020599</v>
      </c>
    </row>
    <row r="11" spans="1:14" ht="15.6" customHeight="1" x14ac:dyDescent="0.25">
      <c r="A11" s="202" t="s">
        <v>9</v>
      </c>
      <c r="B11" s="203">
        <v>243747</v>
      </c>
      <c r="C11" s="203">
        <v>227914</v>
      </c>
      <c r="D11" s="203">
        <v>243747</v>
      </c>
      <c r="E11" s="203">
        <v>227914</v>
      </c>
      <c r="F11" s="204">
        <v>-6.4956696902936244</v>
      </c>
    </row>
    <row r="12" spans="1:14" ht="15.6" customHeight="1" x14ac:dyDescent="0.25">
      <c r="A12" s="202" t="s">
        <v>6</v>
      </c>
      <c r="B12" s="203">
        <v>1974</v>
      </c>
      <c r="C12" s="203">
        <v>1278</v>
      </c>
      <c r="D12" s="203">
        <v>1974</v>
      </c>
      <c r="E12" s="203">
        <v>1278</v>
      </c>
      <c r="F12" s="204">
        <v>-35.258358662613993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 x14ac:dyDescent="0.25">
      <c r="A14" s="202" t="s">
        <v>148</v>
      </c>
      <c r="B14" s="203">
        <v>92239</v>
      </c>
      <c r="C14" s="203">
        <v>86611</v>
      </c>
      <c r="D14" s="203">
        <v>92239</v>
      </c>
      <c r="E14" s="203">
        <v>86611</v>
      </c>
      <c r="F14" s="204">
        <v>-6.1015405631023754</v>
      </c>
    </row>
    <row r="15" spans="1:14" ht="15.6" customHeight="1" x14ac:dyDescent="0.25">
      <c r="A15" s="202" t="s">
        <v>145</v>
      </c>
      <c r="B15" s="203">
        <v>1406</v>
      </c>
      <c r="C15" s="203">
        <v>1415</v>
      </c>
      <c r="D15" s="203">
        <v>1406</v>
      </c>
      <c r="E15" s="203">
        <v>1415</v>
      </c>
      <c r="F15" s="204">
        <v>0.64011379800852808</v>
      </c>
    </row>
    <row r="16" spans="1:14" ht="15.6" customHeight="1" x14ac:dyDescent="0.5">
      <c r="A16" s="202" t="s">
        <v>144</v>
      </c>
      <c r="B16" s="203">
        <v>1208</v>
      </c>
      <c r="C16" s="203">
        <v>1998</v>
      </c>
      <c r="D16" s="203">
        <v>1208</v>
      </c>
      <c r="E16" s="203">
        <v>1998</v>
      </c>
      <c r="F16" s="204">
        <v>65.397350993377472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48563</v>
      </c>
      <c r="C18" s="203">
        <v>48962</v>
      </c>
      <c r="D18" s="203">
        <v>48563</v>
      </c>
      <c r="E18" s="203">
        <v>48962</v>
      </c>
      <c r="F18" s="204">
        <v>0.82161316228403791</v>
      </c>
    </row>
    <row r="19" spans="1:7" ht="15.6" customHeight="1" x14ac:dyDescent="0.25">
      <c r="A19" s="202" t="s">
        <v>143</v>
      </c>
      <c r="B19" s="203">
        <v>343</v>
      </c>
      <c r="C19" s="203">
        <v>694</v>
      </c>
      <c r="D19" s="203">
        <v>343</v>
      </c>
      <c r="E19" s="203">
        <v>694</v>
      </c>
      <c r="F19" s="204">
        <v>102.33236151603499</v>
      </c>
    </row>
    <row r="20" spans="1:7" ht="15.6" customHeight="1" x14ac:dyDescent="0.25">
      <c r="A20" s="202" t="s">
        <v>142</v>
      </c>
      <c r="B20" s="203">
        <v>6831</v>
      </c>
      <c r="C20" s="203">
        <v>0</v>
      </c>
      <c r="D20" s="203">
        <v>6831</v>
      </c>
      <c r="E20" s="203">
        <v>0</v>
      </c>
      <c r="F20" s="204">
        <v>-100</v>
      </c>
    </row>
    <row r="21" spans="1:7" ht="15.6" customHeight="1" x14ac:dyDescent="0.25">
      <c r="A21" s="202" t="s">
        <v>149</v>
      </c>
      <c r="B21" s="203">
        <v>23113</v>
      </c>
      <c r="C21" s="203">
        <v>39</v>
      </c>
      <c r="D21" s="203">
        <v>23113</v>
      </c>
      <c r="E21" s="203">
        <v>39</v>
      </c>
      <c r="F21" s="204">
        <v>-99.83126379094017</v>
      </c>
    </row>
    <row r="22" spans="1:7" ht="15.6" customHeight="1" x14ac:dyDescent="0.25">
      <c r="A22" s="202" t="s">
        <v>146</v>
      </c>
      <c r="B22" s="203">
        <v>202209</v>
      </c>
      <c r="C22" s="203">
        <v>200790</v>
      </c>
      <c r="D22" s="203">
        <v>202209</v>
      </c>
      <c r="E22" s="203">
        <v>200790</v>
      </c>
      <c r="F22" s="204">
        <v>-0.70174918030355116</v>
      </c>
    </row>
    <row r="23" spans="1:7" ht="15.6" customHeight="1" x14ac:dyDescent="0.25">
      <c r="A23" s="202" t="s">
        <v>165</v>
      </c>
      <c r="B23" s="203">
        <v>1424</v>
      </c>
      <c r="C23" s="203">
        <v>10819</v>
      </c>
      <c r="D23" s="203">
        <v>1424</v>
      </c>
      <c r="E23" s="203">
        <v>10819</v>
      </c>
      <c r="F23" s="204">
        <v>659.76123595505624</v>
      </c>
    </row>
    <row r="24" spans="1:7" ht="15.6" customHeight="1" x14ac:dyDescent="0.25">
      <c r="A24" s="202" t="s">
        <v>141</v>
      </c>
      <c r="B24" s="203">
        <v>2851</v>
      </c>
      <c r="C24" s="203">
        <v>1511</v>
      </c>
      <c r="D24" s="203">
        <v>2851</v>
      </c>
      <c r="E24" s="203">
        <v>1511</v>
      </c>
      <c r="F24" s="204">
        <v>-47.001052262364077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1143</v>
      </c>
      <c r="C26" s="203">
        <v>877</v>
      </c>
      <c r="D26" s="203">
        <v>1143</v>
      </c>
      <c r="E26" s="203">
        <v>877</v>
      </c>
      <c r="F26" s="204">
        <v>-23.27209098862642</v>
      </c>
    </row>
    <row r="27" spans="1:7" ht="15.6" customHeight="1" x14ac:dyDescent="0.25">
      <c r="A27" s="202" t="s">
        <v>173</v>
      </c>
      <c r="B27" s="203">
        <v>1239</v>
      </c>
      <c r="C27" s="203">
        <v>928</v>
      </c>
      <c r="D27" s="203">
        <v>1239</v>
      </c>
      <c r="E27" s="203">
        <v>928</v>
      </c>
      <c r="F27" s="204">
        <v>-25.100887812752219</v>
      </c>
    </row>
    <row r="28" spans="1:7" ht="15.6" customHeight="1" x14ac:dyDescent="0.25">
      <c r="A28" s="202" t="s">
        <v>177</v>
      </c>
      <c r="B28" s="203">
        <v>46307</v>
      </c>
      <c r="C28" s="203">
        <v>64739</v>
      </c>
      <c r="D28" s="203">
        <v>46307</v>
      </c>
      <c r="E28" s="203">
        <v>64739</v>
      </c>
      <c r="F28" s="204">
        <v>39.803917334312303</v>
      </c>
    </row>
    <row r="29" spans="1:7" ht="15.6" customHeight="1" x14ac:dyDescent="0.25">
      <c r="A29" s="202" t="s">
        <v>178</v>
      </c>
      <c r="B29" s="203">
        <v>2640</v>
      </c>
      <c r="C29" s="203">
        <v>2393</v>
      </c>
      <c r="D29" s="203">
        <v>2640</v>
      </c>
      <c r="E29" s="203">
        <v>2393</v>
      </c>
      <c r="F29" s="204">
        <v>-9.3560606060606091</v>
      </c>
    </row>
    <row r="30" spans="1:7" ht="15.6" customHeight="1" x14ac:dyDescent="0.25">
      <c r="A30" s="202" t="s">
        <v>179</v>
      </c>
      <c r="B30" s="203">
        <v>1106</v>
      </c>
      <c r="C30" s="203">
        <v>1158</v>
      </c>
      <c r="D30" s="203">
        <v>1106</v>
      </c>
      <c r="E30" s="203">
        <v>1158</v>
      </c>
      <c r="F30" s="204">
        <v>4.7016274864376157</v>
      </c>
    </row>
    <row r="31" spans="1:7" ht="15.6" customHeight="1" x14ac:dyDescent="0.25">
      <c r="A31" s="202" t="s">
        <v>180</v>
      </c>
      <c r="B31" s="203">
        <v>4828</v>
      </c>
      <c r="C31" s="203">
        <v>5745</v>
      </c>
      <c r="D31" s="203">
        <v>4828</v>
      </c>
      <c r="E31" s="203">
        <v>5745</v>
      </c>
      <c r="F31" s="204">
        <v>18.99337199668599</v>
      </c>
    </row>
    <row r="32" spans="1:7" ht="15.6" customHeight="1" x14ac:dyDescent="0.25">
      <c r="A32" s="202" t="s">
        <v>181</v>
      </c>
      <c r="B32" s="203">
        <v>32858</v>
      </c>
      <c r="C32" s="203">
        <v>36825</v>
      </c>
      <c r="D32" s="203">
        <v>32858</v>
      </c>
      <c r="E32" s="203">
        <v>36825</v>
      </c>
      <c r="F32" s="204">
        <v>12.073163308783251</v>
      </c>
    </row>
    <row r="33" spans="1:6" ht="15.6" customHeight="1" x14ac:dyDescent="0.25">
      <c r="A33" s="202" t="s">
        <v>182</v>
      </c>
      <c r="B33" s="203">
        <v>4421</v>
      </c>
      <c r="C33" s="203">
        <v>0</v>
      </c>
      <c r="D33" s="203">
        <v>4421</v>
      </c>
      <c r="E33" s="203">
        <v>0</v>
      </c>
      <c r="F33" s="204">
        <v>-100</v>
      </c>
    </row>
    <row r="34" spans="1:6" ht="15.6" customHeight="1" x14ac:dyDescent="0.25">
      <c r="A34" s="202" t="s">
        <v>183</v>
      </c>
      <c r="B34" s="203">
        <v>205</v>
      </c>
      <c r="C34" s="203">
        <v>133</v>
      </c>
      <c r="D34" s="203">
        <v>205</v>
      </c>
      <c r="E34" s="203">
        <v>133</v>
      </c>
      <c r="F34" s="204">
        <v>-35.121951219512198</v>
      </c>
    </row>
    <row r="35" spans="1:6" ht="15.6" customHeight="1" x14ac:dyDescent="0.25">
      <c r="A35" s="170" t="s">
        <v>153</v>
      </c>
      <c r="B35" s="90">
        <f>SUM(B7:B34)</f>
        <v>727400</v>
      </c>
      <c r="C35" s="91">
        <f>SUM(C7:C34)</f>
        <v>699801</v>
      </c>
      <c r="D35" s="90">
        <f>SUM(D7:D34)</f>
        <v>727400</v>
      </c>
      <c r="E35" s="92">
        <f>SUM(E7:E34)</f>
        <v>699801</v>
      </c>
      <c r="F35" s="154">
        <f>E35*100/D35-100</f>
        <v>-3.7941985152598363</v>
      </c>
    </row>
    <row r="36" spans="1:6" ht="15.6" customHeight="1" x14ac:dyDescent="0.25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041A5-4DCD-4C29-B3E3-3C8431A2227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303000</v>
      </c>
      <c r="C11" s="203">
        <v>334159</v>
      </c>
      <c r="D11" s="203">
        <v>303000</v>
      </c>
      <c r="E11" s="203">
        <v>334159</v>
      </c>
      <c r="F11" s="204">
        <v>10.283498349834989</v>
      </c>
    </row>
    <row r="12" spans="1:14" ht="15.6" customHeight="1" x14ac:dyDescent="0.25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 x14ac:dyDescent="0.25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 x14ac:dyDescent="0.25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0</v>
      </c>
      <c r="C16" s="203">
        <v>4942</v>
      </c>
      <c r="D16" s="203">
        <v>0</v>
      </c>
      <c r="E16" s="203">
        <v>4942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9994</v>
      </c>
      <c r="C21" s="203">
        <v>71299</v>
      </c>
      <c r="D21" s="203">
        <v>9994</v>
      </c>
      <c r="E21" s="203">
        <v>71299</v>
      </c>
      <c r="F21" s="204">
        <v>613.41805083049826</v>
      </c>
    </row>
    <row r="22" spans="1:7" ht="15.6" customHeight="1" x14ac:dyDescent="0.25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 x14ac:dyDescent="0.25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164</v>
      </c>
      <c r="C28" s="203">
        <v>135</v>
      </c>
      <c r="D28" s="203">
        <v>164</v>
      </c>
      <c r="E28" s="203">
        <v>135</v>
      </c>
      <c r="F28" s="204">
        <v>-17.6829268292683</v>
      </c>
    </row>
    <row r="29" spans="1:7" ht="15.6" customHeight="1" x14ac:dyDescent="0.25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 x14ac:dyDescent="0.25">
      <c r="A33" s="202" t="s">
        <v>182</v>
      </c>
      <c r="B33" s="203">
        <v>84</v>
      </c>
      <c r="C33" s="203">
        <v>0</v>
      </c>
      <c r="D33" s="203">
        <v>84</v>
      </c>
      <c r="E33" s="203">
        <v>0</v>
      </c>
      <c r="F33" s="204">
        <v>-100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313242</v>
      </c>
      <c r="C35" s="91">
        <f>SUM(C7:C34)</f>
        <v>410535</v>
      </c>
      <c r="D35" s="192">
        <f>SUM(D7:D34)</f>
        <v>313242</v>
      </c>
      <c r="E35" s="192">
        <f>SUM(E7:E34)</f>
        <v>410535</v>
      </c>
      <c r="F35" s="154">
        <f>E35*100/D35-100</f>
        <v>31.060011109621314</v>
      </c>
    </row>
    <row r="36" spans="1:6" ht="15.6" customHeight="1" x14ac:dyDescent="0.25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619F4-DB58-4145-A15D-7D06665D3C43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86396</v>
      </c>
      <c r="C7" s="203">
        <v>0</v>
      </c>
      <c r="D7" s="203">
        <v>86396</v>
      </c>
      <c r="E7" s="203">
        <v>0</v>
      </c>
      <c r="F7" s="204">
        <v>-100</v>
      </c>
      <c r="G7" s="27"/>
    </row>
    <row r="8" spans="1:14" ht="15.6" customHeight="1" x14ac:dyDescent="0.25">
      <c r="A8" s="202" t="s">
        <v>11</v>
      </c>
      <c r="B8" s="203">
        <v>5249</v>
      </c>
      <c r="C8" s="203">
        <v>8809</v>
      </c>
      <c r="D8" s="203">
        <v>5249</v>
      </c>
      <c r="E8" s="203">
        <v>8809</v>
      </c>
      <c r="F8" s="204">
        <v>67.822442369975221</v>
      </c>
      <c r="G8" s="20"/>
    </row>
    <row r="9" spans="1:14" ht="15.6" customHeight="1" x14ac:dyDescent="0.25">
      <c r="A9" s="202" t="s">
        <v>8</v>
      </c>
      <c r="B9" s="203">
        <v>15</v>
      </c>
      <c r="C9" s="203">
        <v>0</v>
      </c>
      <c r="D9" s="203">
        <v>15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9494</v>
      </c>
      <c r="D10" s="203">
        <v>0</v>
      </c>
      <c r="E10" s="203">
        <v>9494</v>
      </c>
      <c r="F10" s="204" t="s">
        <v>151</v>
      </c>
    </row>
    <row r="11" spans="1:14" ht="15.6" customHeight="1" x14ac:dyDescent="0.25">
      <c r="A11" s="202" t="s">
        <v>9</v>
      </c>
      <c r="B11" s="203">
        <v>4967734</v>
      </c>
      <c r="C11" s="203">
        <v>4055825</v>
      </c>
      <c r="D11" s="203">
        <v>4967734</v>
      </c>
      <c r="E11" s="203">
        <v>4055825</v>
      </c>
      <c r="F11" s="204">
        <v>-18.35663906320266</v>
      </c>
    </row>
    <row r="12" spans="1:14" ht="15.6" customHeight="1" x14ac:dyDescent="0.25">
      <c r="A12" s="202" t="s">
        <v>6</v>
      </c>
      <c r="B12" s="203">
        <v>47143</v>
      </c>
      <c r="C12" s="203">
        <v>79775</v>
      </c>
      <c r="D12" s="203">
        <v>47143</v>
      </c>
      <c r="E12" s="203">
        <v>79775</v>
      </c>
      <c r="F12" s="204">
        <v>69.219184184290356</v>
      </c>
    </row>
    <row r="13" spans="1:14" ht="15.6" customHeight="1" x14ac:dyDescent="0.25">
      <c r="A13" s="202" t="s">
        <v>175</v>
      </c>
      <c r="B13" s="203">
        <v>1123</v>
      </c>
      <c r="C13" s="203">
        <v>430</v>
      </c>
      <c r="D13" s="203">
        <v>1123</v>
      </c>
      <c r="E13" s="203">
        <v>430</v>
      </c>
      <c r="F13" s="204">
        <v>-61.709706144256458</v>
      </c>
    </row>
    <row r="14" spans="1:14" ht="15.6" customHeight="1" x14ac:dyDescent="0.25">
      <c r="A14" s="202" t="s">
        <v>148</v>
      </c>
      <c r="B14" s="203">
        <v>1597412</v>
      </c>
      <c r="C14" s="203">
        <v>2180885</v>
      </c>
      <c r="D14" s="203">
        <v>1597412</v>
      </c>
      <c r="E14" s="203">
        <v>2180885</v>
      </c>
      <c r="F14" s="204">
        <v>36.526143537171379</v>
      </c>
    </row>
    <row r="15" spans="1:14" ht="15.6" customHeight="1" x14ac:dyDescent="0.25">
      <c r="A15" s="202" t="s">
        <v>145</v>
      </c>
      <c r="B15" s="203">
        <v>3998</v>
      </c>
      <c r="C15" s="203">
        <v>30103</v>
      </c>
      <c r="D15" s="203">
        <v>3998</v>
      </c>
      <c r="E15" s="203">
        <v>30103</v>
      </c>
      <c r="F15" s="204">
        <v>652.95147573786892</v>
      </c>
    </row>
    <row r="16" spans="1:14" ht="15.6" customHeight="1" x14ac:dyDescent="0.5">
      <c r="A16" s="202" t="s">
        <v>144</v>
      </c>
      <c r="B16" s="203">
        <v>2277</v>
      </c>
      <c r="C16" s="203">
        <v>78000</v>
      </c>
      <c r="D16" s="203">
        <v>2277</v>
      </c>
      <c r="E16" s="203">
        <v>78000</v>
      </c>
      <c r="F16" s="204">
        <v>3325.559947299078</v>
      </c>
      <c r="G16" s="15"/>
    </row>
    <row r="17" spans="1:7" ht="15.6" customHeight="1" x14ac:dyDescent="0.35">
      <c r="A17" s="202" t="s">
        <v>150</v>
      </c>
      <c r="B17" s="203">
        <v>285</v>
      </c>
      <c r="C17" s="203">
        <v>22320</v>
      </c>
      <c r="D17" s="203">
        <v>285</v>
      </c>
      <c r="E17" s="203">
        <v>22320</v>
      </c>
      <c r="F17" s="204">
        <v>7731.5789473684208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26570</v>
      </c>
      <c r="C19" s="203">
        <v>0</v>
      </c>
      <c r="D19" s="203">
        <v>26570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8260</v>
      </c>
      <c r="C20" s="203">
        <v>12370</v>
      </c>
      <c r="D20" s="203">
        <v>8260</v>
      </c>
      <c r="E20" s="203">
        <v>12370</v>
      </c>
      <c r="F20" s="204">
        <v>49.757869249394673</v>
      </c>
    </row>
    <row r="21" spans="1:7" ht="15.6" customHeight="1" x14ac:dyDescent="0.25">
      <c r="A21" s="202" t="s">
        <v>149</v>
      </c>
      <c r="B21" s="203">
        <v>148010</v>
      </c>
      <c r="C21" s="203">
        <v>282970</v>
      </c>
      <c r="D21" s="203">
        <v>148010</v>
      </c>
      <c r="E21" s="203">
        <v>282970</v>
      </c>
      <c r="F21" s="204">
        <v>91.183028173772044</v>
      </c>
    </row>
    <row r="22" spans="1:7" ht="15.6" customHeight="1" x14ac:dyDescent="0.25">
      <c r="A22" s="202" t="s">
        <v>146</v>
      </c>
      <c r="B22" s="203">
        <v>1604091</v>
      </c>
      <c r="C22" s="203">
        <v>1193865</v>
      </c>
      <c r="D22" s="203">
        <v>1604091</v>
      </c>
      <c r="E22" s="203">
        <v>1193865</v>
      </c>
      <c r="F22" s="204">
        <v>-25.573736153372849</v>
      </c>
    </row>
    <row r="23" spans="1:7" ht="15.6" customHeight="1" x14ac:dyDescent="0.25">
      <c r="A23" s="202" t="s">
        <v>165</v>
      </c>
      <c r="B23" s="203">
        <v>242630</v>
      </c>
      <c r="C23" s="203">
        <v>347925</v>
      </c>
      <c r="D23" s="203">
        <v>242630</v>
      </c>
      <c r="E23" s="203">
        <v>347925</v>
      </c>
      <c r="F23" s="204">
        <v>43.397353995796067</v>
      </c>
    </row>
    <row r="24" spans="1:7" ht="15.6" customHeight="1" x14ac:dyDescent="0.25">
      <c r="A24" s="202" t="s">
        <v>141</v>
      </c>
      <c r="B24" s="203">
        <v>0</v>
      </c>
      <c r="C24" s="203">
        <v>480</v>
      </c>
      <c r="D24" s="203">
        <v>0</v>
      </c>
      <c r="E24" s="203">
        <v>480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1636</v>
      </c>
      <c r="C27" s="203">
        <v>1926</v>
      </c>
      <c r="D27" s="203">
        <v>1636</v>
      </c>
      <c r="E27" s="203">
        <v>1926</v>
      </c>
      <c r="F27" s="204">
        <v>17.72616136919315</v>
      </c>
    </row>
    <row r="28" spans="1:7" ht="15.6" customHeight="1" x14ac:dyDescent="0.25">
      <c r="A28" s="202" t="s">
        <v>177</v>
      </c>
      <c r="B28" s="203">
        <v>74780</v>
      </c>
      <c r="C28" s="203">
        <v>72764</v>
      </c>
      <c r="D28" s="203">
        <v>74780</v>
      </c>
      <c r="E28" s="203">
        <v>72764</v>
      </c>
      <c r="F28" s="204">
        <v>-2.6959079967905808</v>
      </c>
    </row>
    <row r="29" spans="1:7" ht="15.6" customHeight="1" x14ac:dyDescent="0.25">
      <c r="A29" s="202" t="s">
        <v>178</v>
      </c>
      <c r="B29" s="203">
        <v>24001</v>
      </c>
      <c r="C29" s="203">
        <v>36072</v>
      </c>
      <c r="D29" s="203">
        <v>24001</v>
      </c>
      <c r="E29" s="203">
        <v>36072</v>
      </c>
      <c r="F29" s="204">
        <v>50.293737760926632</v>
      </c>
    </row>
    <row r="30" spans="1:7" ht="15.6" customHeight="1" x14ac:dyDescent="0.25">
      <c r="A30" s="202" t="s">
        <v>179</v>
      </c>
      <c r="B30" s="203">
        <v>0</v>
      </c>
      <c r="C30" s="203">
        <v>8</v>
      </c>
      <c r="D30" s="203">
        <v>0</v>
      </c>
      <c r="E30" s="203">
        <v>8</v>
      </c>
      <c r="F30" s="204" t="s">
        <v>151</v>
      </c>
    </row>
    <row r="31" spans="1:7" ht="15.6" customHeight="1" x14ac:dyDescent="0.25">
      <c r="A31" s="202" t="s">
        <v>180</v>
      </c>
      <c r="B31" s="203">
        <v>20274</v>
      </c>
      <c r="C31" s="203">
        <v>332800</v>
      </c>
      <c r="D31" s="203">
        <v>20274</v>
      </c>
      <c r="E31" s="203">
        <v>332800</v>
      </c>
      <c r="F31" s="204">
        <v>1541.511295255006</v>
      </c>
    </row>
    <row r="32" spans="1:7" ht="15.6" customHeight="1" x14ac:dyDescent="0.25">
      <c r="A32" s="202" t="s">
        <v>181</v>
      </c>
      <c r="B32" s="203">
        <v>2525904</v>
      </c>
      <c r="C32" s="203">
        <v>2251834</v>
      </c>
      <c r="D32" s="203">
        <v>2525904</v>
      </c>
      <c r="E32" s="203">
        <v>2251834</v>
      </c>
      <c r="F32" s="204">
        <v>-10.85037277742938</v>
      </c>
    </row>
    <row r="33" spans="1:6" ht="15.6" customHeight="1" x14ac:dyDescent="0.25">
      <c r="A33" s="202" t="s">
        <v>182</v>
      </c>
      <c r="B33" s="203">
        <v>31268</v>
      </c>
      <c r="C33" s="203">
        <v>29414</v>
      </c>
      <c r="D33" s="203">
        <v>31268</v>
      </c>
      <c r="E33" s="203">
        <v>29414</v>
      </c>
      <c r="F33" s="204">
        <v>-5.9293846744275243</v>
      </c>
    </row>
    <row r="34" spans="1:6" ht="15.6" customHeight="1" x14ac:dyDescent="0.25">
      <c r="A34" s="202" t="s">
        <v>183</v>
      </c>
      <c r="B34" s="203">
        <v>2246</v>
      </c>
      <c r="C34" s="203">
        <v>0</v>
      </c>
      <c r="D34" s="203">
        <v>2246</v>
      </c>
      <c r="E34" s="203">
        <v>0</v>
      </c>
      <c r="F34" s="204">
        <v>-100</v>
      </c>
    </row>
    <row r="35" spans="1:6" ht="15.6" customHeight="1" x14ac:dyDescent="0.25">
      <c r="A35" s="170" t="s">
        <v>153</v>
      </c>
      <c r="B35" s="90">
        <f>SUM(B7:B34)</f>
        <v>11421302</v>
      </c>
      <c r="C35" s="91">
        <f>SUM(C7:C34)</f>
        <v>11028069</v>
      </c>
      <c r="D35" s="192">
        <f>SUM(D7:D34)</f>
        <v>11421302</v>
      </c>
      <c r="E35" s="192">
        <f>SUM(E7:E34)</f>
        <v>11028069</v>
      </c>
      <c r="F35" s="191">
        <f>E35*100/D35-100</f>
        <v>-3.4429787427037724</v>
      </c>
    </row>
    <row r="36" spans="1:6" ht="15.6" customHeight="1" x14ac:dyDescent="0.25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FBCF-7A7E-4E8A-82E2-8A4045EBBE4F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5249</v>
      </c>
      <c r="C8" s="203">
        <v>8809</v>
      </c>
      <c r="D8" s="203">
        <v>5249</v>
      </c>
      <c r="E8" s="203">
        <v>8809</v>
      </c>
      <c r="F8" s="204">
        <v>67.822442369975221</v>
      </c>
      <c r="G8" s="20"/>
    </row>
    <row r="9" spans="1:14" ht="15.6" customHeight="1" x14ac:dyDescent="0.25">
      <c r="A9" s="202" t="s">
        <v>8</v>
      </c>
      <c r="B9" s="203">
        <v>15</v>
      </c>
      <c r="C9" s="203">
        <v>0</v>
      </c>
      <c r="D9" s="203">
        <v>15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3811333</v>
      </c>
      <c r="C11" s="203">
        <v>3274218</v>
      </c>
      <c r="D11" s="203">
        <v>3811333</v>
      </c>
      <c r="E11" s="203">
        <v>3274218</v>
      </c>
      <c r="F11" s="204">
        <v>-14.09257600949589</v>
      </c>
    </row>
    <row r="12" spans="1:14" ht="15.6" customHeight="1" x14ac:dyDescent="0.25">
      <c r="A12" s="202" t="s">
        <v>6</v>
      </c>
      <c r="B12" s="203">
        <v>16749</v>
      </c>
      <c r="C12" s="203">
        <v>16853</v>
      </c>
      <c r="D12" s="203">
        <v>16749</v>
      </c>
      <c r="E12" s="203">
        <v>16853</v>
      </c>
      <c r="F12" s="204">
        <v>0.62093259299062709</v>
      </c>
    </row>
    <row r="13" spans="1:14" ht="15.6" customHeight="1" x14ac:dyDescent="0.25">
      <c r="A13" s="202" t="s">
        <v>175</v>
      </c>
      <c r="B13" s="203">
        <v>5</v>
      </c>
      <c r="C13" s="203">
        <v>0</v>
      </c>
      <c r="D13" s="203">
        <v>5</v>
      </c>
      <c r="E13" s="203">
        <v>0</v>
      </c>
      <c r="F13" s="204">
        <v>-100</v>
      </c>
    </row>
    <row r="14" spans="1:14" ht="15.6" customHeight="1" x14ac:dyDescent="0.25">
      <c r="A14" s="202" t="s">
        <v>148</v>
      </c>
      <c r="B14" s="203">
        <v>1324582</v>
      </c>
      <c r="C14" s="203">
        <v>1540558</v>
      </c>
      <c r="D14" s="203">
        <v>1324582</v>
      </c>
      <c r="E14" s="203">
        <v>1540558</v>
      </c>
      <c r="F14" s="204">
        <v>16.305219306920971</v>
      </c>
    </row>
    <row r="15" spans="1:14" ht="15.6" customHeight="1" x14ac:dyDescent="0.25">
      <c r="A15" s="202" t="s">
        <v>145</v>
      </c>
      <c r="B15" s="203">
        <v>3998</v>
      </c>
      <c r="C15" s="203">
        <v>29656</v>
      </c>
      <c r="D15" s="203">
        <v>3998</v>
      </c>
      <c r="E15" s="203">
        <v>29656</v>
      </c>
      <c r="F15" s="204">
        <v>641.77088544272146</v>
      </c>
    </row>
    <row r="16" spans="1:14" ht="15.6" customHeight="1" x14ac:dyDescent="0.5">
      <c r="A16" s="202" t="s">
        <v>144</v>
      </c>
      <c r="B16" s="203">
        <v>1445</v>
      </c>
      <c r="C16" s="203">
        <v>0</v>
      </c>
      <c r="D16" s="203">
        <v>1445</v>
      </c>
      <c r="E16" s="203">
        <v>0</v>
      </c>
      <c r="F16" s="204">
        <v>-100</v>
      </c>
      <c r="G16" s="15"/>
    </row>
    <row r="17" spans="1:7" ht="15.6" customHeight="1" x14ac:dyDescent="0.35">
      <c r="A17" s="202" t="s">
        <v>150</v>
      </c>
      <c r="B17" s="203">
        <v>285</v>
      </c>
      <c r="C17" s="203">
        <v>22320</v>
      </c>
      <c r="D17" s="203">
        <v>285</v>
      </c>
      <c r="E17" s="203">
        <v>22320</v>
      </c>
      <c r="F17" s="204">
        <v>7731.5789473684208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306</v>
      </c>
      <c r="C19" s="203">
        <v>0</v>
      </c>
      <c r="D19" s="203">
        <v>306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49</v>
      </c>
      <c r="C20" s="203">
        <v>18</v>
      </c>
      <c r="D20" s="203">
        <v>49</v>
      </c>
      <c r="E20" s="203">
        <v>18</v>
      </c>
      <c r="F20" s="204">
        <v>-63.265306122448983</v>
      </c>
    </row>
    <row r="21" spans="1:7" ht="15.6" customHeight="1" x14ac:dyDescent="0.25">
      <c r="A21" s="202" t="s">
        <v>149</v>
      </c>
      <c r="B21" s="203">
        <v>10306</v>
      </c>
      <c r="C21" s="203">
        <v>22292</v>
      </c>
      <c r="D21" s="203">
        <v>10306</v>
      </c>
      <c r="E21" s="203">
        <v>22292</v>
      </c>
      <c r="F21" s="204">
        <v>116.30118377644089</v>
      </c>
    </row>
    <row r="22" spans="1:7" ht="15.6" customHeight="1" x14ac:dyDescent="0.25">
      <c r="A22" s="202" t="s">
        <v>146</v>
      </c>
      <c r="B22" s="203">
        <v>1112140</v>
      </c>
      <c r="C22" s="203">
        <v>759445</v>
      </c>
      <c r="D22" s="203">
        <v>1112140</v>
      </c>
      <c r="E22" s="203">
        <v>759445</v>
      </c>
      <c r="F22" s="204">
        <v>-31.713183591993811</v>
      </c>
    </row>
    <row r="23" spans="1:7" ht="15.6" customHeight="1" x14ac:dyDescent="0.25">
      <c r="A23" s="202" t="s">
        <v>165</v>
      </c>
      <c r="B23" s="203">
        <v>234051</v>
      </c>
      <c r="C23" s="203">
        <v>347925</v>
      </c>
      <c r="D23" s="203">
        <v>234051</v>
      </c>
      <c r="E23" s="203">
        <v>347925</v>
      </c>
      <c r="F23" s="204">
        <v>48.653498596459741</v>
      </c>
    </row>
    <row r="24" spans="1:7" ht="15.6" customHeight="1" x14ac:dyDescent="0.25">
      <c r="A24" s="202" t="s">
        <v>141</v>
      </c>
      <c r="B24" s="203">
        <v>0</v>
      </c>
      <c r="C24" s="203">
        <v>410</v>
      </c>
      <c r="D24" s="203">
        <v>0</v>
      </c>
      <c r="E24" s="203">
        <v>410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71549</v>
      </c>
      <c r="C28" s="203">
        <v>67199</v>
      </c>
      <c r="D28" s="203">
        <v>71549</v>
      </c>
      <c r="E28" s="203">
        <v>67199</v>
      </c>
      <c r="F28" s="204">
        <v>-6.0797495422717276</v>
      </c>
    </row>
    <row r="29" spans="1:7" ht="15.6" customHeight="1" x14ac:dyDescent="0.25">
      <c r="A29" s="202" t="s">
        <v>178</v>
      </c>
      <c r="B29" s="203">
        <v>23548</v>
      </c>
      <c r="C29" s="203">
        <v>36072</v>
      </c>
      <c r="D29" s="203">
        <v>23548</v>
      </c>
      <c r="E29" s="203">
        <v>36072</v>
      </c>
      <c r="F29" s="204">
        <v>53.184983862748417</v>
      </c>
    </row>
    <row r="30" spans="1:7" ht="15.6" customHeight="1" x14ac:dyDescent="0.25">
      <c r="A30" s="202" t="s">
        <v>179</v>
      </c>
      <c r="B30" s="203">
        <v>0</v>
      </c>
      <c r="C30" s="203">
        <v>8</v>
      </c>
      <c r="D30" s="203">
        <v>0</v>
      </c>
      <c r="E30" s="203">
        <v>8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2474793</v>
      </c>
      <c r="C32" s="203">
        <v>2222999</v>
      </c>
      <c r="D32" s="203">
        <v>2474793</v>
      </c>
      <c r="E32" s="203">
        <v>2222999</v>
      </c>
      <c r="F32" s="204">
        <v>-10.17434589478796</v>
      </c>
    </row>
    <row r="33" spans="1:6" ht="15.6" customHeight="1" x14ac:dyDescent="0.25">
      <c r="A33" s="202" t="s">
        <v>182</v>
      </c>
      <c r="B33" s="203">
        <v>21272</v>
      </c>
      <c r="C33" s="203">
        <v>19738</v>
      </c>
      <c r="D33" s="203">
        <v>21272</v>
      </c>
      <c r="E33" s="203">
        <v>19738</v>
      </c>
      <c r="F33" s="204">
        <v>-7.2113576532531036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9111675</v>
      </c>
      <c r="C35" s="91">
        <f>SUM(C7:C34)</f>
        <v>8368520</v>
      </c>
      <c r="D35" s="90">
        <f>SUM(D7:D34)</f>
        <v>9111675</v>
      </c>
      <c r="E35" s="92">
        <f>SUM(E7:E34)</f>
        <v>8368520</v>
      </c>
      <c r="F35" s="154">
        <f>E35*100/D35-100</f>
        <v>-8.1560744868533988</v>
      </c>
    </row>
    <row r="36" spans="1:6" ht="15.6" customHeight="1" x14ac:dyDescent="0.25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B8F57-AD1B-4A1A-892B-241B49C44245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4382</v>
      </c>
      <c r="C8" s="203">
        <v>4891</v>
      </c>
      <c r="D8" s="203">
        <v>4382</v>
      </c>
      <c r="E8" s="203">
        <v>4891</v>
      </c>
      <c r="F8" s="204">
        <v>11.615700593336371</v>
      </c>
      <c r="G8" s="20"/>
    </row>
    <row r="9" spans="1:14" ht="15.6" customHeight="1" x14ac:dyDescent="0.25">
      <c r="A9" s="202" t="s">
        <v>8</v>
      </c>
      <c r="B9" s="203">
        <v>86690</v>
      </c>
      <c r="C9" s="203">
        <v>80348</v>
      </c>
      <c r="D9" s="203">
        <v>86690</v>
      </c>
      <c r="E9" s="203">
        <v>80348</v>
      </c>
      <c r="F9" s="204">
        <v>-7.3157226900449936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1114538</v>
      </c>
      <c r="C11" s="203">
        <v>997611</v>
      </c>
      <c r="D11" s="203">
        <v>1114538</v>
      </c>
      <c r="E11" s="203">
        <v>997611</v>
      </c>
      <c r="F11" s="204">
        <v>-10.49107343132312</v>
      </c>
    </row>
    <row r="12" spans="1:14" ht="15.6" customHeight="1" x14ac:dyDescent="0.25">
      <c r="A12" s="202" t="s">
        <v>6</v>
      </c>
      <c r="B12" s="203">
        <v>85216</v>
      </c>
      <c r="C12" s="203">
        <v>83966</v>
      </c>
      <c r="D12" s="203">
        <v>85216</v>
      </c>
      <c r="E12" s="203">
        <v>83966</v>
      </c>
      <c r="F12" s="204">
        <v>-1.466860683439734</v>
      </c>
    </row>
    <row r="13" spans="1:14" ht="15.6" customHeight="1" x14ac:dyDescent="0.25">
      <c r="A13" s="202" t="s">
        <v>175</v>
      </c>
      <c r="B13" s="203">
        <v>1058716</v>
      </c>
      <c r="C13" s="203">
        <v>971232</v>
      </c>
      <c r="D13" s="203">
        <v>1058716</v>
      </c>
      <c r="E13" s="203">
        <v>971232</v>
      </c>
      <c r="F13" s="204">
        <v>-8.2632169533661539</v>
      </c>
    </row>
    <row r="14" spans="1:14" ht="15.6" customHeight="1" x14ac:dyDescent="0.25">
      <c r="A14" s="202" t="s">
        <v>148</v>
      </c>
      <c r="B14" s="203">
        <v>826313</v>
      </c>
      <c r="C14" s="203">
        <v>773052</v>
      </c>
      <c r="D14" s="203">
        <v>826313</v>
      </c>
      <c r="E14" s="203">
        <v>773052</v>
      </c>
      <c r="F14" s="204">
        <v>-6.445620485215656</v>
      </c>
    </row>
    <row r="15" spans="1:14" ht="15.6" customHeight="1" x14ac:dyDescent="0.25">
      <c r="A15" s="202" t="s">
        <v>145</v>
      </c>
      <c r="B15" s="203">
        <v>89132</v>
      </c>
      <c r="C15" s="203">
        <v>67704</v>
      </c>
      <c r="D15" s="203">
        <v>89132</v>
      </c>
      <c r="E15" s="203">
        <v>67704</v>
      </c>
      <c r="F15" s="204">
        <v>-24.04074855270834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50251</v>
      </c>
      <c r="C18" s="203">
        <v>41155</v>
      </c>
      <c r="D18" s="203">
        <v>50251</v>
      </c>
      <c r="E18" s="203">
        <v>41155</v>
      </c>
      <c r="F18" s="204">
        <v>-18.101132315774809</v>
      </c>
    </row>
    <row r="19" spans="1:7" ht="15.6" customHeight="1" x14ac:dyDescent="0.25">
      <c r="A19" s="202" t="s">
        <v>143</v>
      </c>
      <c r="B19" s="203">
        <v>3187</v>
      </c>
      <c r="C19" s="203">
        <v>443</v>
      </c>
      <c r="D19" s="203">
        <v>3187</v>
      </c>
      <c r="E19" s="203">
        <v>443</v>
      </c>
      <c r="F19" s="204">
        <v>-86.099780357703168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44972</v>
      </c>
      <c r="C21" s="203">
        <v>46476</v>
      </c>
      <c r="D21" s="203">
        <v>44972</v>
      </c>
      <c r="E21" s="203">
        <v>46476</v>
      </c>
      <c r="F21" s="204">
        <v>3.344303121942545</v>
      </c>
    </row>
    <row r="22" spans="1:7" ht="15.6" customHeight="1" x14ac:dyDescent="0.25">
      <c r="A22" s="202" t="s">
        <v>146</v>
      </c>
      <c r="B22" s="203">
        <v>487236</v>
      </c>
      <c r="C22" s="203">
        <v>477596</v>
      </c>
      <c r="D22" s="203">
        <v>487236</v>
      </c>
      <c r="E22" s="203">
        <v>477596</v>
      </c>
      <c r="F22" s="204">
        <v>-1.9785073352543781</v>
      </c>
    </row>
    <row r="23" spans="1:7" ht="15.6" customHeight="1" x14ac:dyDescent="0.25">
      <c r="A23" s="202" t="s">
        <v>165</v>
      </c>
      <c r="B23" s="203">
        <v>35559</v>
      </c>
      <c r="C23" s="203">
        <v>39136</v>
      </c>
      <c r="D23" s="203">
        <v>35559</v>
      </c>
      <c r="E23" s="203">
        <v>39136</v>
      </c>
      <c r="F23" s="204">
        <v>10.05933800163109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39701</v>
      </c>
      <c r="C25" s="203">
        <v>35633</v>
      </c>
      <c r="D25" s="203">
        <v>39701</v>
      </c>
      <c r="E25" s="203">
        <v>35633</v>
      </c>
      <c r="F25" s="204">
        <v>-10.246593284803909</v>
      </c>
    </row>
    <row r="26" spans="1:7" ht="15.6" customHeight="1" x14ac:dyDescent="0.25">
      <c r="A26" s="202" t="s">
        <v>152</v>
      </c>
      <c r="B26" s="203">
        <v>56869</v>
      </c>
      <c r="C26" s="203">
        <v>3721</v>
      </c>
      <c r="D26" s="203">
        <v>56869</v>
      </c>
      <c r="E26" s="203">
        <v>3721</v>
      </c>
      <c r="F26" s="204">
        <v>-93.456892155655979</v>
      </c>
    </row>
    <row r="27" spans="1:7" ht="15.6" customHeight="1" x14ac:dyDescent="0.25">
      <c r="A27" s="202" t="s">
        <v>173</v>
      </c>
      <c r="B27" s="203">
        <v>34473</v>
      </c>
      <c r="C27" s="203">
        <v>34134</v>
      </c>
      <c r="D27" s="203">
        <v>34473</v>
      </c>
      <c r="E27" s="203">
        <v>34134</v>
      </c>
      <c r="F27" s="204">
        <v>-0.98337829605777938</v>
      </c>
    </row>
    <row r="28" spans="1:7" ht="15.6" customHeight="1" x14ac:dyDescent="0.25">
      <c r="A28" s="202" t="s">
        <v>177</v>
      </c>
      <c r="B28" s="203">
        <v>439893</v>
      </c>
      <c r="C28" s="203">
        <v>377862</v>
      </c>
      <c r="D28" s="203">
        <v>439893</v>
      </c>
      <c r="E28" s="203">
        <v>377862</v>
      </c>
      <c r="F28" s="204">
        <v>-14.101383745592679</v>
      </c>
    </row>
    <row r="29" spans="1:7" ht="15.6" customHeight="1" x14ac:dyDescent="0.25">
      <c r="A29" s="202" t="s">
        <v>178</v>
      </c>
      <c r="B29" s="203">
        <v>123602</v>
      </c>
      <c r="C29" s="203">
        <v>108823</v>
      </c>
      <c r="D29" s="203">
        <v>123602</v>
      </c>
      <c r="E29" s="203">
        <v>108823</v>
      </c>
      <c r="F29" s="204">
        <v>-11.95692626332907</v>
      </c>
    </row>
    <row r="30" spans="1:7" ht="15.6" customHeight="1" x14ac:dyDescent="0.25">
      <c r="A30" s="202" t="s">
        <v>179</v>
      </c>
      <c r="B30" s="203">
        <v>14429</v>
      </c>
      <c r="C30" s="203">
        <v>14606</v>
      </c>
      <c r="D30" s="203">
        <v>14429</v>
      </c>
      <c r="E30" s="203">
        <v>14606</v>
      </c>
      <c r="F30" s="204">
        <v>1.2266962367454399</v>
      </c>
    </row>
    <row r="31" spans="1:7" ht="15.6" customHeight="1" x14ac:dyDescent="0.25">
      <c r="A31" s="202" t="s">
        <v>180</v>
      </c>
      <c r="B31" s="203">
        <v>28973</v>
      </c>
      <c r="C31" s="203">
        <v>30119</v>
      </c>
      <c r="D31" s="203">
        <v>28973</v>
      </c>
      <c r="E31" s="203">
        <v>30119</v>
      </c>
      <c r="F31" s="204">
        <v>3.9554067580160819</v>
      </c>
    </row>
    <row r="32" spans="1:7" ht="15.6" customHeight="1" x14ac:dyDescent="0.25">
      <c r="A32" s="202" t="s">
        <v>181</v>
      </c>
      <c r="B32" s="203">
        <v>1048851</v>
      </c>
      <c r="C32" s="203">
        <v>944249</v>
      </c>
      <c r="D32" s="203">
        <v>1048851</v>
      </c>
      <c r="E32" s="203">
        <v>944249</v>
      </c>
      <c r="F32" s="204">
        <v>-9.9730085588896742</v>
      </c>
    </row>
    <row r="33" spans="1:6" ht="15.6" customHeight="1" x14ac:dyDescent="0.25">
      <c r="A33" s="202" t="s">
        <v>182</v>
      </c>
      <c r="B33" s="203">
        <v>80220</v>
      </c>
      <c r="C33" s="203">
        <v>83074</v>
      </c>
      <c r="D33" s="203">
        <v>80220</v>
      </c>
      <c r="E33" s="203">
        <v>83074</v>
      </c>
      <c r="F33" s="204">
        <v>3.5577162802293709</v>
      </c>
    </row>
    <row r="34" spans="1:6" ht="15.6" customHeight="1" x14ac:dyDescent="0.25">
      <c r="A34" s="202" t="s">
        <v>183</v>
      </c>
      <c r="B34" s="203">
        <v>0</v>
      </c>
      <c r="C34" s="203">
        <v>23469</v>
      </c>
      <c r="D34" s="203">
        <v>0</v>
      </c>
      <c r="E34" s="203">
        <v>23469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5753203</v>
      </c>
      <c r="C35" s="91">
        <f>SUM(C7:C34)</f>
        <v>5239300</v>
      </c>
      <c r="D35" s="90">
        <f>SUM(D7:D34)</f>
        <v>5753203</v>
      </c>
      <c r="E35" s="92">
        <f>SUM(E7:E34)</f>
        <v>5239300</v>
      </c>
      <c r="F35" s="154">
        <f>E35*100/D35-100</f>
        <v>-8.9324677053808159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28C6-6D85-4325-BB76-3C6A80C5EE7E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42</v>
      </c>
      <c r="C8" s="203">
        <v>114</v>
      </c>
      <c r="D8" s="203">
        <v>42</v>
      </c>
      <c r="E8" s="203">
        <v>114</v>
      </c>
      <c r="F8" s="204">
        <v>171.42857142857139</v>
      </c>
      <c r="G8" s="20"/>
    </row>
    <row r="9" spans="1:14" ht="15.6" customHeight="1" x14ac:dyDescent="0.25">
      <c r="A9" s="202" t="s">
        <v>8</v>
      </c>
      <c r="B9" s="203">
        <v>4507</v>
      </c>
      <c r="C9" s="203">
        <v>3987</v>
      </c>
      <c r="D9" s="203">
        <v>4507</v>
      </c>
      <c r="E9" s="203">
        <v>3987</v>
      </c>
      <c r="F9" s="204">
        <v>-11.53760816507655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45851</v>
      </c>
      <c r="C11" s="203">
        <v>40887</v>
      </c>
      <c r="D11" s="203">
        <v>45851</v>
      </c>
      <c r="E11" s="203">
        <v>40887</v>
      </c>
      <c r="F11" s="204">
        <v>-10.826372380100761</v>
      </c>
    </row>
    <row r="12" spans="1:14" ht="15.6" customHeight="1" x14ac:dyDescent="0.25">
      <c r="A12" s="202" t="s">
        <v>6</v>
      </c>
      <c r="B12" s="203">
        <v>2948</v>
      </c>
      <c r="C12" s="203">
        <v>3117</v>
      </c>
      <c r="D12" s="203">
        <v>2948</v>
      </c>
      <c r="E12" s="203">
        <v>3117</v>
      </c>
      <c r="F12" s="204">
        <v>5.7327001356852074</v>
      </c>
    </row>
    <row r="13" spans="1:14" ht="15.6" customHeight="1" x14ac:dyDescent="0.25">
      <c r="A13" s="202" t="s">
        <v>175</v>
      </c>
      <c r="B13" s="203">
        <v>48401</v>
      </c>
      <c r="C13" s="203">
        <v>44348</v>
      </c>
      <c r="D13" s="203">
        <v>48401</v>
      </c>
      <c r="E13" s="203">
        <v>44348</v>
      </c>
      <c r="F13" s="204">
        <v>-8.3737939298774791</v>
      </c>
    </row>
    <row r="14" spans="1:14" ht="15.6" customHeight="1" x14ac:dyDescent="0.25">
      <c r="A14" s="202" t="s">
        <v>148</v>
      </c>
      <c r="B14" s="203">
        <v>29669</v>
      </c>
      <c r="C14" s="203">
        <v>28170</v>
      </c>
      <c r="D14" s="203">
        <v>29669</v>
      </c>
      <c r="E14" s="203">
        <v>28170</v>
      </c>
      <c r="F14" s="204">
        <v>-5.0524116080757722</v>
      </c>
    </row>
    <row r="15" spans="1:14" ht="15.6" customHeight="1" x14ac:dyDescent="0.25">
      <c r="A15" s="202" t="s">
        <v>145</v>
      </c>
      <c r="B15" s="203">
        <v>3337</v>
      </c>
      <c r="C15" s="203">
        <v>2457</v>
      </c>
      <c r="D15" s="203">
        <v>3337</v>
      </c>
      <c r="E15" s="203">
        <v>2457</v>
      </c>
      <c r="F15" s="204">
        <v>-26.370991908900209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2740</v>
      </c>
      <c r="C18" s="203">
        <v>2157</v>
      </c>
      <c r="D18" s="203">
        <v>2740</v>
      </c>
      <c r="E18" s="203">
        <v>2157</v>
      </c>
      <c r="F18" s="204">
        <v>-21.277372262773721</v>
      </c>
    </row>
    <row r="19" spans="1:7" ht="15.6" customHeight="1" x14ac:dyDescent="0.25">
      <c r="A19" s="202" t="s">
        <v>143</v>
      </c>
      <c r="B19" s="203">
        <v>0</v>
      </c>
      <c r="C19" s="203">
        <v>2</v>
      </c>
      <c r="D19" s="203">
        <v>0</v>
      </c>
      <c r="E19" s="203">
        <v>2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2246</v>
      </c>
      <c r="C21" s="203">
        <v>2376</v>
      </c>
      <c r="D21" s="203">
        <v>2246</v>
      </c>
      <c r="E21" s="203">
        <v>2376</v>
      </c>
      <c r="F21" s="204">
        <v>5.7880676758682057</v>
      </c>
    </row>
    <row r="22" spans="1:7" ht="15.6" customHeight="1" x14ac:dyDescent="0.25">
      <c r="A22" s="202" t="s">
        <v>146</v>
      </c>
      <c r="B22" s="203">
        <v>29329</v>
      </c>
      <c r="C22" s="203">
        <v>28451</v>
      </c>
      <c r="D22" s="203">
        <v>29329</v>
      </c>
      <c r="E22" s="203">
        <v>28451</v>
      </c>
      <c r="F22" s="204">
        <v>-2.9936240580994991</v>
      </c>
    </row>
    <row r="23" spans="1:7" ht="15.6" customHeight="1" x14ac:dyDescent="0.25">
      <c r="A23" s="202" t="s">
        <v>165</v>
      </c>
      <c r="B23" s="203">
        <v>2036</v>
      </c>
      <c r="C23" s="203">
        <v>1618</v>
      </c>
      <c r="D23" s="203">
        <v>2036</v>
      </c>
      <c r="E23" s="203">
        <v>1618</v>
      </c>
      <c r="F23" s="204">
        <v>-20.530451866404722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2506</v>
      </c>
      <c r="C25" s="203">
        <v>2155</v>
      </c>
      <c r="D25" s="203">
        <v>2506</v>
      </c>
      <c r="E25" s="203">
        <v>2155</v>
      </c>
      <c r="F25" s="204">
        <v>-14.00638467677574</v>
      </c>
    </row>
    <row r="26" spans="1:7" ht="15.6" customHeight="1" x14ac:dyDescent="0.25">
      <c r="A26" s="202" t="s">
        <v>152</v>
      </c>
      <c r="B26" s="203">
        <v>2240</v>
      </c>
      <c r="C26" s="203">
        <v>254</v>
      </c>
      <c r="D26" s="203">
        <v>2240</v>
      </c>
      <c r="E26" s="203">
        <v>254</v>
      </c>
      <c r="F26" s="204">
        <v>-88.660714285714292</v>
      </c>
    </row>
    <row r="27" spans="1:7" ht="15.6" customHeight="1" x14ac:dyDescent="0.25">
      <c r="A27" s="202" t="s">
        <v>173</v>
      </c>
      <c r="B27" s="203">
        <v>262</v>
      </c>
      <c r="C27" s="203">
        <v>217</v>
      </c>
      <c r="D27" s="203">
        <v>262</v>
      </c>
      <c r="E27" s="203">
        <v>217</v>
      </c>
      <c r="F27" s="204">
        <v>-17.175572519083971</v>
      </c>
    </row>
    <row r="28" spans="1:7" ht="15.6" customHeight="1" x14ac:dyDescent="0.25">
      <c r="A28" s="202" t="s">
        <v>177</v>
      </c>
      <c r="B28" s="203">
        <v>25474</v>
      </c>
      <c r="C28" s="203">
        <v>24275</v>
      </c>
      <c r="D28" s="203">
        <v>25474</v>
      </c>
      <c r="E28" s="203">
        <v>24275</v>
      </c>
      <c r="F28" s="204">
        <v>-4.706759833555779</v>
      </c>
    </row>
    <row r="29" spans="1:7" ht="15.6" customHeight="1" x14ac:dyDescent="0.25">
      <c r="A29" s="202" t="s">
        <v>178</v>
      </c>
      <c r="B29" s="203">
        <v>3047</v>
      </c>
      <c r="C29" s="203">
        <v>2470</v>
      </c>
      <c r="D29" s="203">
        <v>3047</v>
      </c>
      <c r="E29" s="203">
        <v>2470</v>
      </c>
      <c r="F29" s="204">
        <v>-18.93665900886117</v>
      </c>
    </row>
    <row r="30" spans="1:7" ht="15.6" customHeight="1" x14ac:dyDescent="0.25">
      <c r="A30" s="202" t="s">
        <v>179</v>
      </c>
      <c r="B30" s="203">
        <v>727</v>
      </c>
      <c r="C30" s="203">
        <v>715</v>
      </c>
      <c r="D30" s="203">
        <v>727</v>
      </c>
      <c r="E30" s="203">
        <v>715</v>
      </c>
      <c r="F30" s="204">
        <v>-1.6506189821182891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38812</v>
      </c>
      <c r="C32" s="203">
        <v>34863</v>
      </c>
      <c r="D32" s="203">
        <v>38812</v>
      </c>
      <c r="E32" s="203">
        <v>34863</v>
      </c>
      <c r="F32" s="204">
        <v>-10.174688240750291</v>
      </c>
    </row>
    <row r="33" spans="1:6" ht="15.6" customHeight="1" x14ac:dyDescent="0.25">
      <c r="A33" s="202" t="s">
        <v>182</v>
      </c>
      <c r="B33" s="203">
        <v>1304</v>
      </c>
      <c r="C33" s="203">
        <v>1131</v>
      </c>
      <c r="D33" s="203">
        <v>1304</v>
      </c>
      <c r="E33" s="203">
        <v>1131</v>
      </c>
      <c r="F33" s="204">
        <v>-13.266871165644179</v>
      </c>
    </row>
    <row r="34" spans="1:6" ht="15.6" customHeight="1" x14ac:dyDescent="0.25">
      <c r="A34" s="202" t="s">
        <v>183</v>
      </c>
      <c r="B34" s="203">
        <v>0</v>
      </c>
      <c r="C34" s="203">
        <v>724</v>
      </c>
      <c r="D34" s="203">
        <v>0</v>
      </c>
      <c r="E34" s="203">
        <v>724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245478</v>
      </c>
      <c r="C35" s="91">
        <f>SUM(C7:C34)</f>
        <v>224488</v>
      </c>
      <c r="D35" s="192">
        <f>SUM(D7:D34)</f>
        <v>245478</v>
      </c>
      <c r="E35" s="192">
        <f>SUM(E7:E34)</f>
        <v>224488</v>
      </c>
      <c r="F35" s="154">
        <f>E35*100/D35-100</f>
        <v>-8.5506644179926496</v>
      </c>
    </row>
    <row r="36" spans="1:6" ht="15.6" customHeight="1" x14ac:dyDescent="0.25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04183-20AD-476B-89DD-D78637EC66B1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19"/>
      <c r="H1" s="14"/>
      <c r="I1" s="14"/>
      <c r="J1" s="14"/>
      <c r="K1" s="14"/>
      <c r="L1" s="14"/>
      <c r="M1" s="14"/>
    </row>
    <row r="2" spans="2:13" ht="18.75" x14ac:dyDescent="0.3">
      <c r="H2" s="13"/>
      <c r="I2" s="13"/>
      <c r="J2" s="13"/>
      <c r="K2" s="13"/>
      <c r="L2" s="13"/>
      <c r="M2" s="13"/>
    </row>
    <row r="5" spans="2:13" ht="15.75" x14ac:dyDescent="0.25">
      <c r="F5" s="25"/>
    </row>
    <row r="7" spans="2:13" ht="15.75" x14ac:dyDescent="0.25">
      <c r="B7" s="23"/>
      <c r="C7" s="23"/>
    </row>
    <row r="8" spans="2:13" ht="15.75" x14ac:dyDescent="0.25">
      <c r="B8" s="23"/>
      <c r="C8" s="23"/>
    </row>
    <row r="9" spans="2:13" ht="15.75" x14ac:dyDescent="0.25">
      <c r="B9" s="23"/>
      <c r="C9" s="23"/>
    </row>
    <row r="10" spans="2:13" ht="15.75" x14ac:dyDescent="0.25">
      <c r="B10" s="24"/>
      <c r="C10" s="24"/>
    </row>
    <row r="11" spans="2:13" ht="15.75" x14ac:dyDescent="0.25">
      <c r="B11" s="23"/>
      <c r="C11" s="23"/>
    </row>
    <row r="12" spans="2:13" ht="15.75" x14ac:dyDescent="0.25">
      <c r="B12" s="23"/>
      <c r="C12" s="23"/>
    </row>
    <row r="13" spans="2:13" ht="15.75" x14ac:dyDescent="0.25">
      <c r="B13" s="23"/>
      <c r="C13" s="23"/>
    </row>
    <row r="14" spans="2:13" ht="15.75" x14ac:dyDescent="0.25">
      <c r="B14" s="24"/>
      <c r="C14" s="24"/>
    </row>
    <row r="15" spans="2:13" ht="17.45" customHeight="1" x14ac:dyDescent="0.25">
      <c r="B15" s="23"/>
      <c r="C15" s="23"/>
    </row>
    <row r="16" spans="2:13" ht="16.149999999999999" customHeight="1" x14ac:dyDescent="0.5">
      <c r="B16" s="23"/>
      <c r="C16" s="26"/>
      <c r="G16" s="15"/>
    </row>
    <row r="17" spans="2:13" ht="17.45" customHeight="1" x14ac:dyDescent="0.35">
      <c r="B17" s="24"/>
      <c r="C17" s="24"/>
      <c r="G17" s="16"/>
    </row>
    <row r="18" spans="2:13" ht="15.75" x14ac:dyDescent="0.25">
      <c r="B18" s="23"/>
      <c r="C18" s="23"/>
    </row>
    <row r="19" spans="2:13" ht="15.75" x14ac:dyDescent="0.25">
      <c r="B19" s="23"/>
      <c r="C19" s="23"/>
    </row>
    <row r="20" spans="2:13" ht="15.75" x14ac:dyDescent="0.25">
      <c r="B20" s="24"/>
      <c r="C20" s="24"/>
    </row>
    <row r="21" spans="2:13" ht="15.75" x14ac:dyDescent="0.25">
      <c r="B21" s="23"/>
      <c r="C21" s="23"/>
    </row>
    <row r="22" spans="2:13" ht="15.75" x14ac:dyDescent="0.25">
      <c r="B22" s="24"/>
      <c r="C22" s="24"/>
    </row>
    <row r="23" spans="2:13" ht="15.75" x14ac:dyDescent="0.25">
      <c r="B23" s="23"/>
      <c r="C23" s="23"/>
    </row>
    <row r="24" spans="2:13" ht="15.75" x14ac:dyDescent="0.25">
      <c r="B24" s="24"/>
      <c r="C24" s="24"/>
    </row>
    <row r="25" spans="2:13" ht="15.75" x14ac:dyDescent="0.25">
      <c r="B25" s="24"/>
      <c r="C25" s="24"/>
    </row>
    <row r="26" spans="2:13" ht="15.75" x14ac:dyDescent="0.25">
      <c r="B26" s="24"/>
      <c r="C26" s="24"/>
    </row>
    <row r="27" spans="2:13" ht="15.75" x14ac:dyDescent="0.25">
      <c r="B27" s="24"/>
      <c r="C27" s="24"/>
    </row>
    <row r="28" spans="2:13" ht="15.75" x14ac:dyDescent="0.25">
      <c r="B28" s="23"/>
      <c r="C28" s="23"/>
    </row>
    <row r="29" spans="2:13" ht="15.75" x14ac:dyDescent="0.25">
      <c r="B29" s="24"/>
      <c r="C29" s="24"/>
      <c r="M29" s="22"/>
    </row>
    <row r="30" spans="2:13" ht="15.75" x14ac:dyDescent="0.25">
      <c r="B30" s="23"/>
      <c r="C30" s="23"/>
    </row>
    <row r="31" spans="2:13" ht="15.75" x14ac:dyDescent="0.25">
      <c r="B31" s="23"/>
      <c r="C31" s="23"/>
    </row>
    <row r="32" spans="2:13" ht="15.75" x14ac:dyDescent="0.25">
      <c r="B32" s="23"/>
      <c r="C32" s="23"/>
    </row>
    <row r="33" spans="2:3" ht="15.75" x14ac:dyDescent="0.25">
      <c r="B33" s="24"/>
      <c r="C33" s="24"/>
    </row>
    <row r="34" spans="2:3" ht="15.75" x14ac:dyDescent="0.2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D12EE-8F5A-467A-89CA-167196BECD20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15695.25</v>
      </c>
      <c r="C8" s="203">
        <v>13029.75</v>
      </c>
      <c r="D8" s="203">
        <v>15695.25</v>
      </c>
      <c r="E8" s="203">
        <v>13029.75</v>
      </c>
      <c r="F8" s="204">
        <v>-16.982845128303151</v>
      </c>
      <c r="G8" s="20"/>
    </row>
    <row r="9" spans="1:14" ht="15.6" customHeight="1" x14ac:dyDescent="0.25">
      <c r="A9" s="202" t="s">
        <v>8</v>
      </c>
      <c r="B9" s="203">
        <v>1880</v>
      </c>
      <c r="C9" s="203">
        <v>1217</v>
      </c>
      <c r="D9" s="203">
        <v>1880</v>
      </c>
      <c r="E9" s="203">
        <v>1217</v>
      </c>
      <c r="F9" s="204">
        <v>-35.265957446808507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4</v>
      </c>
      <c r="D10" s="203">
        <v>0</v>
      </c>
      <c r="E10" s="203">
        <v>4</v>
      </c>
      <c r="F10" s="204" t="s">
        <v>151</v>
      </c>
    </row>
    <row r="11" spans="1:14" ht="15.6" customHeight="1" x14ac:dyDescent="0.25">
      <c r="A11" s="202" t="s">
        <v>9</v>
      </c>
      <c r="B11" s="203">
        <v>356959</v>
      </c>
      <c r="C11" s="203">
        <v>339188</v>
      </c>
      <c r="D11" s="203">
        <v>356959</v>
      </c>
      <c r="E11" s="203">
        <v>339188</v>
      </c>
      <c r="F11" s="204">
        <v>-4.9784429024061581</v>
      </c>
    </row>
    <row r="12" spans="1:14" ht="15.6" customHeight="1" x14ac:dyDescent="0.25">
      <c r="A12" s="202" t="s">
        <v>6</v>
      </c>
      <c r="B12" s="203">
        <v>17793</v>
      </c>
      <c r="C12" s="203">
        <v>15140.5</v>
      </c>
      <c r="D12" s="203">
        <v>17793</v>
      </c>
      <c r="E12" s="203">
        <v>15140.5</v>
      </c>
      <c r="F12" s="204">
        <v>-14.90754791210027</v>
      </c>
    </row>
    <row r="13" spans="1:14" ht="15.6" customHeight="1" x14ac:dyDescent="0.25">
      <c r="A13" s="202" t="s">
        <v>175</v>
      </c>
      <c r="B13" s="203">
        <v>6206</v>
      </c>
      <c r="C13" s="203">
        <v>5713</v>
      </c>
      <c r="D13" s="203">
        <v>6206</v>
      </c>
      <c r="E13" s="203">
        <v>5713</v>
      </c>
      <c r="F13" s="204">
        <v>-7.9439252336448618</v>
      </c>
    </row>
    <row r="14" spans="1:14" ht="15.6" customHeight="1" x14ac:dyDescent="0.25">
      <c r="A14" s="202" t="s">
        <v>148</v>
      </c>
      <c r="B14" s="203">
        <v>292207.5</v>
      </c>
      <c r="C14" s="203">
        <v>304703</v>
      </c>
      <c r="D14" s="203">
        <v>292207.5</v>
      </c>
      <c r="E14" s="203">
        <v>304703</v>
      </c>
      <c r="F14" s="204">
        <v>4.276242054019832</v>
      </c>
    </row>
    <row r="15" spans="1:14" ht="15.6" customHeight="1" x14ac:dyDescent="0.25">
      <c r="A15" s="202" t="s">
        <v>145</v>
      </c>
      <c r="B15" s="203">
        <v>30523</v>
      </c>
      <c r="C15" s="203">
        <v>27981</v>
      </c>
      <c r="D15" s="203">
        <v>30523</v>
      </c>
      <c r="E15" s="203">
        <v>27981</v>
      </c>
      <c r="F15" s="204">
        <v>-8.3281459882711459</v>
      </c>
    </row>
    <row r="16" spans="1:14" ht="15.6" customHeight="1" x14ac:dyDescent="0.5">
      <c r="A16" s="202" t="s">
        <v>144</v>
      </c>
      <c r="B16" s="203">
        <v>4203</v>
      </c>
      <c r="C16" s="203">
        <v>1548</v>
      </c>
      <c r="D16" s="203">
        <v>4203</v>
      </c>
      <c r="E16" s="203">
        <v>1548</v>
      </c>
      <c r="F16" s="204">
        <v>-63.16916488222698</v>
      </c>
      <c r="G16" s="15"/>
    </row>
    <row r="17" spans="1:7" ht="15.6" customHeight="1" x14ac:dyDescent="0.35">
      <c r="A17" s="202" t="s">
        <v>150</v>
      </c>
      <c r="B17" s="203">
        <v>7314.5</v>
      </c>
      <c r="C17" s="203">
        <v>7517.25</v>
      </c>
      <c r="D17" s="203">
        <v>7314.5</v>
      </c>
      <c r="E17" s="203">
        <v>7517.25</v>
      </c>
      <c r="F17" s="204">
        <v>2.771891448492724</v>
      </c>
      <c r="G17" s="16"/>
    </row>
    <row r="18" spans="1:7" ht="15.6" customHeight="1" x14ac:dyDescent="0.25">
      <c r="A18" s="202" t="s">
        <v>147</v>
      </c>
      <c r="B18" s="203">
        <v>486</v>
      </c>
      <c r="C18" s="203">
        <v>499</v>
      </c>
      <c r="D18" s="203">
        <v>486</v>
      </c>
      <c r="E18" s="203">
        <v>499</v>
      </c>
      <c r="F18" s="204">
        <v>2.674897119341566</v>
      </c>
    </row>
    <row r="19" spans="1:7" ht="15.6" customHeight="1" x14ac:dyDescent="0.25">
      <c r="A19" s="202" t="s">
        <v>143</v>
      </c>
      <c r="B19" s="203">
        <v>825.75</v>
      </c>
      <c r="C19" s="203">
        <v>41</v>
      </c>
      <c r="D19" s="203">
        <v>825.75</v>
      </c>
      <c r="E19" s="203">
        <v>41</v>
      </c>
      <c r="F19" s="204">
        <v>-95.034816833181949</v>
      </c>
    </row>
    <row r="20" spans="1:7" ht="15.6" customHeight="1" x14ac:dyDescent="0.25">
      <c r="A20" s="202" t="s">
        <v>142</v>
      </c>
      <c r="B20" s="203">
        <v>5669</v>
      </c>
      <c r="C20" s="203">
        <v>4383</v>
      </c>
      <c r="D20" s="203">
        <v>5669</v>
      </c>
      <c r="E20" s="203">
        <v>4383</v>
      </c>
      <c r="F20" s="204">
        <v>-22.684776856588471</v>
      </c>
    </row>
    <row r="21" spans="1:7" ht="15.6" customHeight="1" x14ac:dyDescent="0.25">
      <c r="A21" s="202" t="s">
        <v>149</v>
      </c>
      <c r="B21" s="203">
        <v>8384</v>
      </c>
      <c r="C21" s="203">
        <v>9222.25</v>
      </c>
      <c r="D21" s="203">
        <v>8384</v>
      </c>
      <c r="E21" s="203">
        <v>9222.25</v>
      </c>
      <c r="F21" s="204">
        <v>9.99821087786259</v>
      </c>
    </row>
    <row r="22" spans="1:7" ht="15.6" customHeight="1" x14ac:dyDescent="0.25">
      <c r="A22" s="202" t="s">
        <v>146</v>
      </c>
      <c r="B22" s="203">
        <v>134823</v>
      </c>
      <c r="C22" s="203">
        <v>105556</v>
      </c>
      <c r="D22" s="203">
        <v>134823</v>
      </c>
      <c r="E22" s="203">
        <v>105556</v>
      </c>
      <c r="F22" s="204">
        <v>-21.707720492794252</v>
      </c>
    </row>
    <row r="23" spans="1:7" ht="15.6" customHeight="1" x14ac:dyDescent="0.25">
      <c r="A23" s="202" t="s">
        <v>165</v>
      </c>
      <c r="B23" s="203">
        <v>22376.75</v>
      </c>
      <c r="C23" s="203">
        <v>27870.5</v>
      </c>
      <c r="D23" s="203">
        <v>22376.75</v>
      </c>
      <c r="E23" s="203">
        <v>27870.5</v>
      </c>
      <c r="F23" s="204">
        <v>24.551152423832779</v>
      </c>
    </row>
    <row r="24" spans="1:7" ht="15.6" customHeight="1" x14ac:dyDescent="0.25">
      <c r="A24" s="202" t="s">
        <v>141</v>
      </c>
      <c r="B24" s="203">
        <v>3462.75</v>
      </c>
      <c r="C24" s="203">
        <v>3278.5</v>
      </c>
      <c r="D24" s="203">
        <v>3462.75</v>
      </c>
      <c r="E24" s="203">
        <v>3278.5</v>
      </c>
      <c r="F24" s="204">
        <v>-5.320915457367704</v>
      </c>
    </row>
    <row r="25" spans="1:7" ht="15.6" customHeight="1" x14ac:dyDescent="0.25">
      <c r="A25" s="202" t="s">
        <v>140</v>
      </c>
      <c r="B25" s="203">
        <v>482</v>
      </c>
      <c r="C25" s="203">
        <v>275</v>
      </c>
      <c r="D25" s="203">
        <v>482</v>
      </c>
      <c r="E25" s="203">
        <v>275</v>
      </c>
      <c r="F25" s="204">
        <v>-42.946058091286297</v>
      </c>
    </row>
    <row r="26" spans="1:7" ht="15.6" customHeight="1" x14ac:dyDescent="0.25">
      <c r="A26" s="202" t="s">
        <v>152</v>
      </c>
      <c r="B26" s="203">
        <v>4</v>
      </c>
      <c r="C26" s="203">
        <v>0</v>
      </c>
      <c r="D26" s="203">
        <v>4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41611</v>
      </c>
      <c r="C28" s="203">
        <v>37492</v>
      </c>
      <c r="D28" s="203">
        <v>41611</v>
      </c>
      <c r="E28" s="203">
        <v>37492</v>
      </c>
      <c r="F28" s="204">
        <v>-9.8988248299728383</v>
      </c>
    </row>
    <row r="29" spans="1:7" ht="15.6" customHeight="1" x14ac:dyDescent="0.25">
      <c r="A29" s="202" t="s">
        <v>178</v>
      </c>
      <c r="B29" s="203">
        <v>11385</v>
      </c>
      <c r="C29" s="203">
        <v>12792</v>
      </c>
      <c r="D29" s="203">
        <v>11385</v>
      </c>
      <c r="E29" s="203">
        <v>12792</v>
      </c>
      <c r="F29" s="204">
        <v>12.35836627140975</v>
      </c>
    </row>
    <row r="30" spans="1:7" ht="15.6" customHeight="1" x14ac:dyDescent="0.25">
      <c r="A30" s="202" t="s">
        <v>179</v>
      </c>
      <c r="B30" s="203">
        <v>12377</v>
      </c>
      <c r="C30" s="203">
        <v>13346.75</v>
      </c>
      <c r="D30" s="203">
        <v>12377</v>
      </c>
      <c r="E30" s="203">
        <v>13346.75</v>
      </c>
      <c r="F30" s="204">
        <v>7.8350973580027414</v>
      </c>
    </row>
    <row r="31" spans="1:7" ht="15.6" customHeight="1" x14ac:dyDescent="0.25">
      <c r="A31" s="202" t="s">
        <v>180</v>
      </c>
      <c r="B31" s="203">
        <v>835</v>
      </c>
      <c r="C31" s="203">
        <v>642</v>
      </c>
      <c r="D31" s="203">
        <v>835</v>
      </c>
      <c r="E31" s="203">
        <v>642</v>
      </c>
      <c r="F31" s="204">
        <v>-23.113772455089819</v>
      </c>
    </row>
    <row r="32" spans="1:7" ht="15.6" customHeight="1" x14ac:dyDescent="0.25">
      <c r="A32" s="202" t="s">
        <v>181</v>
      </c>
      <c r="B32" s="203">
        <v>420262</v>
      </c>
      <c r="C32" s="203">
        <v>404006</v>
      </c>
      <c r="D32" s="203">
        <v>420262</v>
      </c>
      <c r="E32" s="203">
        <v>404006</v>
      </c>
      <c r="F32" s="204">
        <v>-3.8680632557785368</v>
      </c>
    </row>
    <row r="33" spans="1:6" ht="15.6" customHeight="1" x14ac:dyDescent="0.25">
      <c r="A33" s="202" t="s">
        <v>182</v>
      </c>
      <c r="B33" s="203">
        <v>18489</v>
      </c>
      <c r="C33" s="203">
        <v>18770</v>
      </c>
      <c r="D33" s="203">
        <v>18489</v>
      </c>
      <c r="E33" s="203">
        <v>18770</v>
      </c>
      <c r="F33" s="204">
        <v>1.519822597219971</v>
      </c>
    </row>
    <row r="34" spans="1:6" ht="15.6" customHeight="1" x14ac:dyDescent="0.25">
      <c r="A34" s="202" t="s">
        <v>183</v>
      </c>
      <c r="B34" s="203">
        <v>2579.75</v>
      </c>
      <c r="C34" s="203">
        <v>2784.75</v>
      </c>
      <c r="D34" s="203">
        <v>2579.75</v>
      </c>
      <c r="E34" s="203">
        <v>2784.75</v>
      </c>
      <c r="F34" s="204">
        <v>7.9465064444229094</v>
      </c>
    </row>
    <row r="35" spans="1:6" ht="15.6" customHeight="1" x14ac:dyDescent="0.25">
      <c r="A35" s="170" t="s">
        <v>153</v>
      </c>
      <c r="B35" s="90">
        <f>SUM(B7:B34)</f>
        <v>1416835.25</v>
      </c>
      <c r="C35" s="91">
        <f>SUM(C7:C34)</f>
        <v>1357000.25</v>
      </c>
      <c r="D35" s="90">
        <f>SUM(D7:D34)</f>
        <v>1416835.25</v>
      </c>
      <c r="E35" s="192">
        <f>SUM(E7:E34)</f>
        <v>1357000.25</v>
      </c>
      <c r="F35" s="154">
        <f>E35*100/D35-100</f>
        <v>-4.2231445046274843</v>
      </c>
    </row>
    <row r="36" spans="1:6" ht="15.6" customHeight="1" x14ac:dyDescent="0.25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9ECFC-3335-4BB9-AFC2-06C9B132D577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530</v>
      </c>
      <c r="C8" s="203">
        <v>940.75</v>
      </c>
      <c r="D8" s="203">
        <v>530</v>
      </c>
      <c r="E8" s="203">
        <v>940.75</v>
      </c>
      <c r="F8" s="204">
        <v>77.5</v>
      </c>
      <c r="G8" s="20"/>
    </row>
    <row r="9" spans="1:14" ht="15.6" customHeight="1" x14ac:dyDescent="0.25">
      <c r="A9" s="202" t="s">
        <v>8</v>
      </c>
      <c r="B9" s="203">
        <v>7</v>
      </c>
      <c r="C9" s="203">
        <v>0</v>
      </c>
      <c r="D9" s="203">
        <v>7</v>
      </c>
      <c r="E9" s="203">
        <v>0</v>
      </c>
      <c r="F9" s="204">
        <v>-100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308128</v>
      </c>
      <c r="C11" s="203">
        <v>297479</v>
      </c>
      <c r="D11" s="203">
        <v>308128</v>
      </c>
      <c r="E11" s="203">
        <v>297479</v>
      </c>
      <c r="F11" s="204">
        <v>-3.456031259736208</v>
      </c>
    </row>
    <row r="12" spans="1:14" ht="15.6" customHeight="1" x14ac:dyDescent="0.25">
      <c r="A12" s="202" t="s">
        <v>6</v>
      </c>
      <c r="B12" s="203">
        <v>1497.75</v>
      </c>
      <c r="C12" s="203">
        <v>1461.25</v>
      </c>
      <c r="D12" s="203">
        <v>1497.75</v>
      </c>
      <c r="E12" s="203">
        <v>1461.25</v>
      </c>
      <c r="F12" s="204">
        <v>-2.4369888165581699</v>
      </c>
    </row>
    <row r="13" spans="1:14" ht="15.6" customHeight="1" x14ac:dyDescent="0.25">
      <c r="A13" s="202" t="s">
        <v>175</v>
      </c>
      <c r="B13" s="203">
        <v>2</v>
      </c>
      <c r="C13" s="203">
        <v>0</v>
      </c>
      <c r="D13" s="203">
        <v>2</v>
      </c>
      <c r="E13" s="203">
        <v>0</v>
      </c>
      <c r="F13" s="204">
        <v>-100</v>
      </c>
    </row>
    <row r="14" spans="1:14" ht="15.6" customHeight="1" x14ac:dyDescent="0.25">
      <c r="A14" s="202" t="s">
        <v>148</v>
      </c>
      <c r="B14" s="203">
        <v>122508.5</v>
      </c>
      <c r="C14" s="203">
        <v>136372</v>
      </c>
      <c r="D14" s="203">
        <v>122508.5</v>
      </c>
      <c r="E14" s="203">
        <v>136372</v>
      </c>
      <c r="F14" s="204">
        <v>11.316357640490249</v>
      </c>
    </row>
    <row r="15" spans="1:14" ht="15.6" customHeight="1" x14ac:dyDescent="0.25">
      <c r="A15" s="202" t="s">
        <v>145</v>
      </c>
      <c r="B15" s="203">
        <v>389</v>
      </c>
      <c r="C15" s="203">
        <v>2060.5</v>
      </c>
      <c r="D15" s="203">
        <v>389</v>
      </c>
      <c r="E15" s="203">
        <v>2060.5</v>
      </c>
      <c r="F15" s="204">
        <v>429.69151670951157</v>
      </c>
    </row>
    <row r="16" spans="1:14" ht="15.6" customHeight="1" x14ac:dyDescent="0.5">
      <c r="A16" s="202" t="s">
        <v>144</v>
      </c>
      <c r="B16" s="203">
        <v>202</v>
      </c>
      <c r="C16" s="203">
        <v>0</v>
      </c>
      <c r="D16" s="203">
        <v>202</v>
      </c>
      <c r="E16" s="203">
        <v>0</v>
      </c>
      <c r="F16" s="204">
        <v>-100</v>
      </c>
      <c r="G16" s="15"/>
    </row>
    <row r="17" spans="1:7" ht="15.6" customHeight="1" x14ac:dyDescent="0.35">
      <c r="A17" s="202" t="s">
        <v>150</v>
      </c>
      <c r="B17" s="203">
        <v>20</v>
      </c>
      <c r="C17" s="203">
        <v>1783.25</v>
      </c>
      <c r="D17" s="203">
        <v>20</v>
      </c>
      <c r="E17" s="203">
        <v>1783.25</v>
      </c>
      <c r="F17" s="204">
        <v>8816.25</v>
      </c>
      <c r="G17" s="16"/>
    </row>
    <row r="18" spans="1:7" ht="15.6" customHeight="1" x14ac:dyDescent="0.25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 x14ac:dyDescent="0.25">
      <c r="A19" s="202" t="s">
        <v>143</v>
      </c>
      <c r="B19" s="203">
        <v>48.5</v>
      </c>
      <c r="C19" s="203">
        <v>0</v>
      </c>
      <c r="D19" s="203">
        <v>48.5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2</v>
      </c>
      <c r="C20" s="203">
        <v>8</v>
      </c>
      <c r="D20" s="203">
        <v>2</v>
      </c>
      <c r="E20" s="203">
        <v>8</v>
      </c>
      <c r="F20" s="204">
        <v>300</v>
      </c>
    </row>
    <row r="21" spans="1:7" ht="15.6" customHeight="1" x14ac:dyDescent="0.25">
      <c r="A21" s="202" t="s">
        <v>149</v>
      </c>
      <c r="B21" s="203">
        <v>838</v>
      </c>
      <c r="C21" s="203">
        <v>2231.75</v>
      </c>
      <c r="D21" s="203">
        <v>838</v>
      </c>
      <c r="E21" s="203">
        <v>2231.75</v>
      </c>
      <c r="F21" s="204">
        <v>166.31861575178999</v>
      </c>
    </row>
    <row r="22" spans="1:7" ht="15.6" customHeight="1" x14ac:dyDescent="0.25">
      <c r="A22" s="202" t="s">
        <v>146</v>
      </c>
      <c r="B22" s="203">
        <v>87312</v>
      </c>
      <c r="C22" s="203">
        <v>60019</v>
      </c>
      <c r="D22" s="203">
        <v>87312</v>
      </c>
      <c r="E22" s="203">
        <v>60019</v>
      </c>
      <c r="F22" s="204">
        <v>-31.259162543522081</v>
      </c>
    </row>
    <row r="23" spans="1:7" ht="15.6" customHeight="1" x14ac:dyDescent="0.25">
      <c r="A23" s="202" t="s">
        <v>165</v>
      </c>
      <c r="B23" s="203">
        <v>20081.25</v>
      </c>
      <c r="C23" s="203">
        <v>23995.5</v>
      </c>
      <c r="D23" s="203">
        <v>20081.25</v>
      </c>
      <c r="E23" s="203">
        <v>23995.5</v>
      </c>
      <c r="F23" s="204">
        <v>19.49206349206349</v>
      </c>
    </row>
    <row r="24" spans="1:7" ht="15.6" customHeight="1" x14ac:dyDescent="0.25">
      <c r="A24" s="202" t="s">
        <v>141</v>
      </c>
      <c r="B24" s="203">
        <v>0</v>
      </c>
      <c r="C24" s="203">
        <v>178</v>
      </c>
      <c r="D24" s="203">
        <v>0</v>
      </c>
      <c r="E24" s="203">
        <v>178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4778</v>
      </c>
      <c r="C28" s="203">
        <v>3695</v>
      </c>
      <c r="D28" s="203">
        <v>4778</v>
      </c>
      <c r="E28" s="203">
        <v>3695</v>
      </c>
      <c r="F28" s="204">
        <v>-22.666387609878608</v>
      </c>
    </row>
    <row r="29" spans="1:7" ht="15.6" customHeight="1" x14ac:dyDescent="0.25">
      <c r="A29" s="202" t="s">
        <v>178</v>
      </c>
      <c r="B29" s="203">
        <v>1826</v>
      </c>
      <c r="C29" s="203">
        <v>3315.75</v>
      </c>
      <c r="D29" s="203">
        <v>1826</v>
      </c>
      <c r="E29" s="203">
        <v>3315.75</v>
      </c>
      <c r="F29" s="204">
        <v>81.585432639649497</v>
      </c>
    </row>
    <row r="30" spans="1:7" ht="15.6" customHeight="1" x14ac:dyDescent="0.25">
      <c r="A30" s="202" t="s">
        <v>179</v>
      </c>
      <c r="B30" s="203">
        <v>0</v>
      </c>
      <c r="C30" s="203">
        <v>1</v>
      </c>
      <c r="D30" s="203">
        <v>0</v>
      </c>
      <c r="E30" s="203">
        <v>1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201058</v>
      </c>
      <c r="C32" s="203">
        <v>185057</v>
      </c>
      <c r="D32" s="203">
        <v>201058</v>
      </c>
      <c r="E32" s="203">
        <v>185057</v>
      </c>
      <c r="F32" s="204">
        <v>-7.9584000636632188</v>
      </c>
    </row>
    <row r="33" spans="1:6" ht="15.6" customHeight="1" x14ac:dyDescent="0.25">
      <c r="A33" s="202" t="s">
        <v>182</v>
      </c>
      <c r="B33" s="203">
        <v>1443</v>
      </c>
      <c r="C33" s="203">
        <v>1861</v>
      </c>
      <c r="D33" s="203">
        <v>1443</v>
      </c>
      <c r="E33" s="203">
        <v>1861</v>
      </c>
      <c r="F33" s="204">
        <v>28.967428967428958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750671</v>
      </c>
      <c r="C35" s="91">
        <f>SUM(C7:C34)</f>
        <v>720458.75</v>
      </c>
      <c r="D35" s="192">
        <f>SUM(D7:D34)</f>
        <v>750671</v>
      </c>
      <c r="E35" s="92">
        <f>SUM(E7:E34)</f>
        <v>720458.75</v>
      </c>
      <c r="F35" s="154">
        <f>E35*100/D35-100</f>
        <v>-4.0246992357504183</v>
      </c>
    </row>
    <row r="36" spans="1:6" ht="15.6" customHeight="1" x14ac:dyDescent="0.25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8691-FD22-486A-AC2B-5105164D7A0E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11820</v>
      </c>
      <c r="C8" s="203">
        <v>10080.75</v>
      </c>
      <c r="D8" s="203">
        <v>11820</v>
      </c>
      <c r="E8" s="203">
        <v>10080.75</v>
      </c>
      <c r="F8" s="204">
        <v>-14.714467005076139</v>
      </c>
      <c r="G8" s="20"/>
    </row>
    <row r="9" spans="1:14" ht="15.6" customHeight="1" x14ac:dyDescent="0.25">
      <c r="A9" s="202" t="s">
        <v>8</v>
      </c>
      <c r="B9" s="203">
        <v>340</v>
      </c>
      <c r="C9" s="203">
        <v>397</v>
      </c>
      <c r="D9" s="203">
        <v>340</v>
      </c>
      <c r="E9" s="203">
        <v>397</v>
      </c>
      <c r="F9" s="204">
        <v>16.764705882352938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14181.75</v>
      </c>
      <c r="C12" s="203">
        <v>12466.75</v>
      </c>
      <c r="D12" s="203">
        <v>14181.75</v>
      </c>
      <c r="E12" s="203">
        <v>12466.75</v>
      </c>
      <c r="F12" s="204">
        <v>-12.09300685740476</v>
      </c>
    </row>
    <row r="13" spans="1:14" ht="15.6" customHeight="1" x14ac:dyDescent="0.25">
      <c r="A13" s="202" t="s">
        <v>175</v>
      </c>
      <c r="B13" s="203">
        <v>6188</v>
      </c>
      <c r="C13" s="203">
        <v>5699</v>
      </c>
      <c r="D13" s="203">
        <v>6188</v>
      </c>
      <c r="E13" s="203">
        <v>5699</v>
      </c>
      <c r="F13" s="204">
        <v>-7.9023917259211336</v>
      </c>
    </row>
    <row r="14" spans="1:14" ht="15.6" customHeight="1" x14ac:dyDescent="0.25">
      <c r="A14" s="202" t="s">
        <v>148</v>
      </c>
      <c r="B14" s="203">
        <v>16296.5</v>
      </c>
      <c r="C14" s="203">
        <v>16860</v>
      </c>
      <c r="D14" s="203">
        <v>16296.5</v>
      </c>
      <c r="E14" s="203">
        <v>16860</v>
      </c>
      <c r="F14" s="204">
        <v>3.457797686619827</v>
      </c>
    </row>
    <row r="15" spans="1:14" ht="15.6" customHeight="1" x14ac:dyDescent="0.25">
      <c r="A15" s="202" t="s">
        <v>145</v>
      </c>
      <c r="B15" s="203">
        <v>1463.75</v>
      </c>
      <c r="C15" s="203">
        <v>1681</v>
      </c>
      <c r="D15" s="203">
        <v>1463.75</v>
      </c>
      <c r="E15" s="203">
        <v>1681</v>
      </c>
      <c r="F15" s="204">
        <v>14.84201537147737</v>
      </c>
    </row>
    <row r="16" spans="1:14" ht="15.6" customHeight="1" x14ac:dyDescent="0.5">
      <c r="A16" s="202" t="s">
        <v>144</v>
      </c>
      <c r="B16" s="203">
        <v>890</v>
      </c>
      <c r="C16" s="203">
        <v>116</v>
      </c>
      <c r="D16" s="203">
        <v>890</v>
      </c>
      <c r="E16" s="203">
        <v>116</v>
      </c>
      <c r="F16" s="204">
        <v>-86.966292134831463</v>
      </c>
      <c r="G16" s="15"/>
    </row>
    <row r="17" spans="1:7" ht="15.6" customHeight="1" x14ac:dyDescent="0.35">
      <c r="A17" s="202" t="s">
        <v>150</v>
      </c>
      <c r="B17" s="203">
        <v>201.5</v>
      </c>
      <c r="C17" s="203">
        <v>175</v>
      </c>
      <c r="D17" s="203">
        <v>201.5</v>
      </c>
      <c r="E17" s="203">
        <v>175</v>
      </c>
      <c r="F17" s="204">
        <v>-13.151364764267999</v>
      </c>
      <c r="G17" s="16"/>
    </row>
    <row r="18" spans="1:7" ht="15.6" customHeight="1" x14ac:dyDescent="0.25">
      <c r="A18" s="202" t="s">
        <v>147</v>
      </c>
      <c r="B18" s="203">
        <v>470</v>
      </c>
      <c r="C18" s="203">
        <v>481</v>
      </c>
      <c r="D18" s="203">
        <v>470</v>
      </c>
      <c r="E18" s="203">
        <v>481</v>
      </c>
      <c r="F18" s="204">
        <v>2.3404255319148888</v>
      </c>
    </row>
    <row r="19" spans="1:7" ht="15.6" customHeight="1" x14ac:dyDescent="0.25">
      <c r="A19" s="202" t="s">
        <v>143</v>
      </c>
      <c r="B19" s="203">
        <v>161.25</v>
      </c>
      <c r="C19" s="203">
        <v>0</v>
      </c>
      <c r="D19" s="203">
        <v>161.25</v>
      </c>
      <c r="E19" s="203">
        <v>0</v>
      </c>
      <c r="F19" s="204">
        <v>-100</v>
      </c>
    </row>
    <row r="20" spans="1:7" ht="15.6" customHeight="1" x14ac:dyDescent="0.25">
      <c r="A20" s="202" t="s">
        <v>142</v>
      </c>
      <c r="B20" s="203">
        <v>1375</v>
      </c>
      <c r="C20" s="203">
        <v>436</v>
      </c>
      <c r="D20" s="203">
        <v>1375</v>
      </c>
      <c r="E20" s="203">
        <v>436</v>
      </c>
      <c r="F20" s="204">
        <v>-68.290909090909082</v>
      </c>
    </row>
    <row r="21" spans="1:7" ht="15.6" customHeight="1" x14ac:dyDescent="0.25">
      <c r="A21" s="202" t="s">
        <v>149</v>
      </c>
      <c r="B21" s="203">
        <v>6691</v>
      </c>
      <c r="C21" s="203">
        <v>6596.5</v>
      </c>
      <c r="D21" s="203">
        <v>6691</v>
      </c>
      <c r="E21" s="203">
        <v>6596.5</v>
      </c>
      <c r="F21" s="204">
        <v>-1.412344940965482</v>
      </c>
    </row>
    <row r="22" spans="1:7" ht="15.6" customHeight="1" x14ac:dyDescent="0.25">
      <c r="A22" s="202" t="s">
        <v>146</v>
      </c>
      <c r="B22" s="203">
        <v>41330</v>
      </c>
      <c r="C22" s="203">
        <v>38230</v>
      </c>
      <c r="D22" s="203">
        <v>41330</v>
      </c>
      <c r="E22" s="203">
        <v>38230</v>
      </c>
      <c r="F22" s="204">
        <v>-7.5006048874909226</v>
      </c>
    </row>
    <row r="23" spans="1:7" ht="15.6" customHeight="1" x14ac:dyDescent="0.25">
      <c r="A23" s="202" t="s">
        <v>165</v>
      </c>
      <c r="B23" s="203">
        <v>624.5</v>
      </c>
      <c r="C23" s="203">
        <v>516</v>
      </c>
      <c r="D23" s="203">
        <v>624.5</v>
      </c>
      <c r="E23" s="203">
        <v>516</v>
      </c>
      <c r="F23" s="204">
        <v>-17.37389911929543</v>
      </c>
    </row>
    <row r="24" spans="1:7" ht="15.6" customHeight="1" x14ac:dyDescent="0.25">
      <c r="A24" s="202" t="s">
        <v>141</v>
      </c>
      <c r="B24" s="203">
        <v>790</v>
      </c>
      <c r="C24" s="203">
        <v>469.75</v>
      </c>
      <c r="D24" s="203">
        <v>790</v>
      </c>
      <c r="E24" s="203">
        <v>469.75</v>
      </c>
      <c r="F24" s="204">
        <v>-40.537974683544313</v>
      </c>
    </row>
    <row r="25" spans="1:7" ht="15.6" customHeight="1" x14ac:dyDescent="0.25">
      <c r="A25" s="202" t="s">
        <v>140</v>
      </c>
      <c r="B25" s="203">
        <v>482</v>
      </c>
      <c r="C25" s="203">
        <v>275</v>
      </c>
      <c r="D25" s="203">
        <v>482</v>
      </c>
      <c r="E25" s="203">
        <v>275</v>
      </c>
      <c r="F25" s="204">
        <v>-42.946058091286297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31745</v>
      </c>
      <c r="C28" s="203">
        <v>28933</v>
      </c>
      <c r="D28" s="203">
        <v>31745</v>
      </c>
      <c r="E28" s="203">
        <v>28933</v>
      </c>
      <c r="F28" s="204">
        <v>-8.8580878878563567</v>
      </c>
    </row>
    <row r="29" spans="1:7" ht="15.6" customHeight="1" x14ac:dyDescent="0.25">
      <c r="A29" s="202" t="s">
        <v>178</v>
      </c>
      <c r="B29" s="203">
        <v>1928.25</v>
      </c>
      <c r="C29" s="203">
        <v>2420.25</v>
      </c>
      <c r="D29" s="203">
        <v>1928.25</v>
      </c>
      <c r="E29" s="203">
        <v>2420.25</v>
      </c>
      <c r="F29" s="204">
        <v>25.515363671723069</v>
      </c>
    </row>
    <row r="30" spans="1:7" ht="15.6" customHeight="1" x14ac:dyDescent="0.25">
      <c r="A30" s="202" t="s">
        <v>179</v>
      </c>
      <c r="B30" s="203">
        <v>12219</v>
      </c>
      <c r="C30" s="203">
        <v>13320.75</v>
      </c>
      <c r="D30" s="203">
        <v>12219</v>
      </c>
      <c r="E30" s="203">
        <v>13320.75</v>
      </c>
      <c r="F30" s="204">
        <v>9.0166953105818806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16695</v>
      </c>
      <c r="C32" s="203">
        <v>13527</v>
      </c>
      <c r="D32" s="203">
        <v>16695</v>
      </c>
      <c r="E32" s="203">
        <v>13527</v>
      </c>
      <c r="F32" s="204">
        <v>-18.975741239892191</v>
      </c>
    </row>
    <row r="33" spans="1:6" ht="15.6" customHeight="1" x14ac:dyDescent="0.25">
      <c r="A33" s="202" t="s">
        <v>182</v>
      </c>
      <c r="B33" s="203">
        <v>1148</v>
      </c>
      <c r="C33" s="203">
        <v>1011</v>
      </c>
      <c r="D33" s="203">
        <v>1148</v>
      </c>
      <c r="E33" s="203">
        <v>1011</v>
      </c>
      <c r="F33" s="204">
        <v>-11.93379790940766</v>
      </c>
    </row>
    <row r="34" spans="1:6" ht="15.6" customHeight="1" x14ac:dyDescent="0.25">
      <c r="A34" s="202" t="s">
        <v>183</v>
      </c>
      <c r="B34" s="203">
        <v>2228.5</v>
      </c>
      <c r="C34" s="203">
        <v>2380</v>
      </c>
      <c r="D34" s="203">
        <v>2228.5</v>
      </c>
      <c r="E34" s="203">
        <v>2380</v>
      </c>
      <c r="F34" s="204">
        <v>6.7982948171415796</v>
      </c>
    </row>
    <row r="35" spans="1:6" ht="15.6" customHeight="1" x14ac:dyDescent="0.25">
      <c r="A35" s="170" t="s">
        <v>153</v>
      </c>
      <c r="B35" s="90">
        <f>SUM(B7:B34)</f>
        <v>169269</v>
      </c>
      <c r="C35" s="91">
        <f>SUM(C7:C34)</f>
        <v>156071.75</v>
      </c>
      <c r="D35" s="90">
        <f>SUM(D7:D34)</f>
        <v>169269</v>
      </c>
      <c r="E35" s="192">
        <f>SUM(E7:E34)</f>
        <v>156071.75</v>
      </c>
      <c r="F35" s="191">
        <f>E35*100/D35-100</f>
        <v>-7.7966136740927112</v>
      </c>
    </row>
    <row r="36" spans="1:6" ht="15.6" customHeight="1" x14ac:dyDescent="0.25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B65B0-ADBB-413B-965C-4A36255E3527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72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</v>
      </c>
      <c r="C7" s="203">
        <v>0</v>
      </c>
      <c r="D7" s="203">
        <v>2</v>
      </c>
      <c r="E7" s="203">
        <v>0</v>
      </c>
      <c r="F7" s="204">
        <v>-100</v>
      </c>
      <c r="G7" s="51"/>
    </row>
    <row r="8" spans="1:14" ht="15.6" customHeight="1" x14ac:dyDescent="0.25">
      <c r="A8" s="202" t="s">
        <v>11</v>
      </c>
      <c r="B8" s="203">
        <v>3345.25</v>
      </c>
      <c r="C8" s="203">
        <v>2008.25</v>
      </c>
      <c r="D8" s="203">
        <v>3345.25</v>
      </c>
      <c r="E8" s="203">
        <v>2008.25</v>
      </c>
      <c r="F8" s="204">
        <v>-39.967117554741797</v>
      </c>
      <c r="G8" s="20"/>
    </row>
    <row r="9" spans="1:14" ht="15.6" customHeight="1" x14ac:dyDescent="0.25">
      <c r="A9" s="202" t="s">
        <v>8</v>
      </c>
      <c r="B9" s="203">
        <v>1533</v>
      </c>
      <c r="C9" s="203">
        <v>820</v>
      </c>
      <c r="D9" s="203">
        <v>1533</v>
      </c>
      <c r="E9" s="203">
        <v>820</v>
      </c>
      <c r="F9" s="204">
        <v>-46.51011089367254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4</v>
      </c>
      <c r="D10" s="203">
        <v>0</v>
      </c>
      <c r="E10" s="203">
        <v>4</v>
      </c>
      <c r="F10" s="204" t="s">
        <v>151</v>
      </c>
    </row>
    <row r="11" spans="1:14" ht="15.6" customHeight="1" x14ac:dyDescent="0.25">
      <c r="A11" s="202" t="s">
        <v>9</v>
      </c>
      <c r="B11" s="203">
        <v>48831</v>
      </c>
      <c r="C11" s="203">
        <v>41709</v>
      </c>
      <c r="D11" s="203">
        <v>48831</v>
      </c>
      <c r="E11" s="203">
        <v>41709</v>
      </c>
      <c r="F11" s="204">
        <v>-14.584997235362779</v>
      </c>
    </row>
    <row r="12" spans="1:14" ht="15.6" customHeight="1" x14ac:dyDescent="0.25">
      <c r="A12" s="202" t="s">
        <v>6</v>
      </c>
      <c r="B12" s="203">
        <v>2113.5</v>
      </c>
      <c r="C12" s="203">
        <v>1212.5</v>
      </c>
      <c r="D12" s="203">
        <v>2113.5</v>
      </c>
      <c r="E12" s="203">
        <v>1212.5</v>
      </c>
      <c r="F12" s="204">
        <v>-42.630707357463919</v>
      </c>
    </row>
    <row r="13" spans="1:14" ht="15.6" customHeight="1" x14ac:dyDescent="0.25">
      <c r="A13" s="202" t="s">
        <v>175</v>
      </c>
      <c r="B13" s="203">
        <v>16</v>
      </c>
      <c r="C13" s="203">
        <v>14</v>
      </c>
      <c r="D13" s="203">
        <v>16</v>
      </c>
      <c r="E13" s="203">
        <v>14</v>
      </c>
      <c r="F13" s="204">
        <v>-12.5</v>
      </c>
    </row>
    <row r="14" spans="1:14" ht="15.6" customHeight="1" x14ac:dyDescent="0.25">
      <c r="A14" s="202" t="s">
        <v>148</v>
      </c>
      <c r="B14" s="203">
        <v>153402.5</v>
      </c>
      <c r="C14" s="203">
        <v>151471</v>
      </c>
      <c r="D14" s="203">
        <v>153402.5</v>
      </c>
      <c r="E14" s="203">
        <v>151471</v>
      </c>
      <c r="F14" s="204">
        <v>-1.259105946774014</v>
      </c>
    </row>
    <row r="15" spans="1:14" ht="15.6" customHeight="1" x14ac:dyDescent="0.25">
      <c r="A15" s="202" t="s">
        <v>145</v>
      </c>
      <c r="B15" s="203">
        <v>28670.25</v>
      </c>
      <c r="C15" s="203">
        <v>24239.5</v>
      </c>
      <c r="D15" s="203">
        <v>28670.25</v>
      </c>
      <c r="E15" s="203">
        <v>24239.5</v>
      </c>
      <c r="F15" s="204">
        <v>-15.454172879552839</v>
      </c>
    </row>
    <row r="16" spans="1:14" ht="15.6" customHeight="1" x14ac:dyDescent="0.5">
      <c r="A16" s="202" t="s">
        <v>144</v>
      </c>
      <c r="B16" s="203">
        <v>3111</v>
      </c>
      <c r="C16" s="203">
        <v>1432</v>
      </c>
      <c r="D16" s="203">
        <v>3111</v>
      </c>
      <c r="E16" s="203">
        <v>1432</v>
      </c>
      <c r="F16" s="204">
        <v>-53.969784635165539</v>
      </c>
      <c r="G16" s="15"/>
    </row>
    <row r="17" spans="1:7" ht="15.6" customHeight="1" x14ac:dyDescent="0.35">
      <c r="A17" s="202" t="s">
        <v>150</v>
      </c>
      <c r="B17" s="203">
        <v>7093</v>
      </c>
      <c r="C17" s="203">
        <v>5559</v>
      </c>
      <c r="D17" s="203">
        <v>7093</v>
      </c>
      <c r="E17" s="203">
        <v>5559</v>
      </c>
      <c r="F17" s="204">
        <v>-21.626956153954609</v>
      </c>
      <c r="G17" s="16"/>
    </row>
    <row r="18" spans="1:7" ht="15.6" customHeight="1" x14ac:dyDescent="0.25">
      <c r="A18" s="202" t="s">
        <v>147</v>
      </c>
      <c r="B18" s="203">
        <v>16</v>
      </c>
      <c r="C18" s="203">
        <v>18</v>
      </c>
      <c r="D18" s="203">
        <v>16</v>
      </c>
      <c r="E18" s="203">
        <v>18</v>
      </c>
      <c r="F18" s="204">
        <v>12.5</v>
      </c>
    </row>
    <row r="19" spans="1:7" ht="15.6" customHeight="1" x14ac:dyDescent="0.25">
      <c r="A19" s="202" t="s">
        <v>143</v>
      </c>
      <c r="B19" s="203">
        <v>616</v>
      </c>
      <c r="C19" s="203">
        <v>41</v>
      </c>
      <c r="D19" s="203">
        <v>616</v>
      </c>
      <c r="E19" s="203">
        <v>41</v>
      </c>
      <c r="F19" s="204">
        <v>-93.34415584415585</v>
      </c>
    </row>
    <row r="20" spans="1:7" ht="15.6" customHeight="1" x14ac:dyDescent="0.25">
      <c r="A20" s="202" t="s">
        <v>142</v>
      </c>
      <c r="B20" s="203">
        <v>4292</v>
      </c>
      <c r="C20" s="203">
        <v>3939</v>
      </c>
      <c r="D20" s="203">
        <v>4292</v>
      </c>
      <c r="E20" s="203">
        <v>3939</v>
      </c>
      <c r="F20" s="204">
        <v>-8.2246039142590917</v>
      </c>
    </row>
    <row r="21" spans="1:7" ht="15.6" customHeight="1" x14ac:dyDescent="0.25">
      <c r="A21" s="202" t="s">
        <v>149</v>
      </c>
      <c r="B21" s="203">
        <v>855</v>
      </c>
      <c r="C21" s="203">
        <v>394</v>
      </c>
      <c r="D21" s="203">
        <v>855</v>
      </c>
      <c r="E21" s="203">
        <v>394</v>
      </c>
      <c r="F21" s="204">
        <v>-53.918128654970758</v>
      </c>
    </row>
    <row r="22" spans="1:7" ht="15.6" customHeight="1" x14ac:dyDescent="0.25">
      <c r="A22" s="202" t="s">
        <v>146</v>
      </c>
      <c r="B22" s="203">
        <v>6181</v>
      </c>
      <c r="C22" s="203">
        <v>7307</v>
      </c>
      <c r="D22" s="203">
        <v>6181</v>
      </c>
      <c r="E22" s="203">
        <v>7307</v>
      </c>
      <c r="F22" s="204">
        <v>18.217116971363851</v>
      </c>
    </row>
    <row r="23" spans="1:7" ht="15.6" customHeight="1" x14ac:dyDescent="0.25">
      <c r="A23" s="202" t="s">
        <v>165</v>
      </c>
      <c r="B23" s="203">
        <v>1671</v>
      </c>
      <c r="C23" s="203">
        <v>3359</v>
      </c>
      <c r="D23" s="203">
        <v>1671</v>
      </c>
      <c r="E23" s="203">
        <v>3359</v>
      </c>
      <c r="F23" s="204">
        <v>101.01735487731899</v>
      </c>
    </row>
    <row r="24" spans="1:7" ht="15.6" customHeight="1" x14ac:dyDescent="0.25">
      <c r="A24" s="202" t="s">
        <v>141</v>
      </c>
      <c r="B24" s="203">
        <v>2672.75</v>
      </c>
      <c r="C24" s="203">
        <v>2630.75</v>
      </c>
      <c r="D24" s="203">
        <v>2672.75</v>
      </c>
      <c r="E24" s="203">
        <v>2630.75</v>
      </c>
      <c r="F24" s="204">
        <v>-1.5714152090543509</v>
      </c>
    </row>
    <row r="25" spans="1:7" ht="15.6" customHeight="1" x14ac:dyDescent="0.25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 x14ac:dyDescent="0.25">
      <c r="A26" s="202" t="s">
        <v>152</v>
      </c>
      <c r="B26" s="203">
        <v>4</v>
      </c>
      <c r="C26" s="203">
        <v>0</v>
      </c>
      <c r="D26" s="203">
        <v>4</v>
      </c>
      <c r="E26" s="203">
        <v>0</v>
      </c>
      <c r="F26" s="204">
        <v>-100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5088</v>
      </c>
      <c r="C28" s="203">
        <v>4864</v>
      </c>
      <c r="D28" s="203">
        <v>5088</v>
      </c>
      <c r="E28" s="203">
        <v>4864</v>
      </c>
      <c r="F28" s="204">
        <v>-4.4025157232704402</v>
      </c>
    </row>
    <row r="29" spans="1:7" ht="15.6" customHeight="1" x14ac:dyDescent="0.25">
      <c r="A29" s="202" t="s">
        <v>178</v>
      </c>
      <c r="B29" s="203">
        <v>7630.75</v>
      </c>
      <c r="C29" s="203">
        <v>7056</v>
      </c>
      <c r="D29" s="203">
        <v>7630.75</v>
      </c>
      <c r="E29" s="203">
        <v>7056</v>
      </c>
      <c r="F29" s="204">
        <v>-7.5320250303050216</v>
      </c>
    </row>
    <row r="30" spans="1:7" ht="15.6" customHeight="1" x14ac:dyDescent="0.25">
      <c r="A30" s="202" t="s">
        <v>179</v>
      </c>
      <c r="B30" s="203">
        <v>158</v>
      </c>
      <c r="C30" s="203">
        <v>25</v>
      </c>
      <c r="D30" s="203">
        <v>158</v>
      </c>
      <c r="E30" s="203">
        <v>25</v>
      </c>
      <c r="F30" s="204">
        <v>-84.177215189873422</v>
      </c>
    </row>
    <row r="31" spans="1:7" ht="15.6" customHeight="1" x14ac:dyDescent="0.25">
      <c r="A31" s="202" t="s">
        <v>180</v>
      </c>
      <c r="B31" s="203">
        <v>835</v>
      </c>
      <c r="C31" s="203">
        <v>642</v>
      </c>
      <c r="D31" s="203">
        <v>835</v>
      </c>
      <c r="E31" s="203">
        <v>642</v>
      </c>
      <c r="F31" s="204">
        <v>-23.113772455089819</v>
      </c>
    </row>
    <row r="32" spans="1:7" ht="15.6" customHeight="1" x14ac:dyDescent="0.25">
      <c r="A32" s="202" t="s">
        <v>181</v>
      </c>
      <c r="B32" s="203">
        <v>202509</v>
      </c>
      <c r="C32" s="203">
        <v>205422</v>
      </c>
      <c r="D32" s="203">
        <v>202509</v>
      </c>
      <c r="E32" s="203">
        <v>205422</v>
      </c>
      <c r="F32" s="204">
        <v>1.438454587203537</v>
      </c>
    </row>
    <row r="33" spans="1:6" ht="15.6" customHeight="1" x14ac:dyDescent="0.25">
      <c r="A33" s="202" t="s">
        <v>182</v>
      </c>
      <c r="B33" s="203">
        <v>15898</v>
      </c>
      <c r="C33" s="203">
        <v>15898</v>
      </c>
      <c r="D33" s="203">
        <v>15898</v>
      </c>
      <c r="E33" s="203">
        <v>15898</v>
      </c>
      <c r="F33" s="204">
        <v>0</v>
      </c>
    </row>
    <row r="34" spans="1:6" ht="15.6" customHeight="1" x14ac:dyDescent="0.25">
      <c r="A34" s="202" t="s">
        <v>183</v>
      </c>
      <c r="B34" s="203">
        <v>351.25</v>
      </c>
      <c r="C34" s="203">
        <v>404.75</v>
      </c>
      <c r="D34" s="203">
        <v>351.25</v>
      </c>
      <c r="E34" s="203">
        <v>404.75</v>
      </c>
      <c r="F34" s="204">
        <v>15.23131672597864</v>
      </c>
    </row>
    <row r="35" spans="1:6" ht="15.6" customHeight="1" x14ac:dyDescent="0.25">
      <c r="A35" s="170" t="s">
        <v>153</v>
      </c>
      <c r="B35" s="90">
        <f>SUM(B7:B34)</f>
        <v>496895.25</v>
      </c>
      <c r="C35" s="91">
        <f>SUM(C7:C34)</f>
        <v>480469.75</v>
      </c>
      <c r="D35" s="192">
        <f>SUM(D7:D34)</f>
        <v>496895.25</v>
      </c>
      <c r="E35" s="192">
        <f>SUM(E7:E34)</f>
        <v>480469.75</v>
      </c>
      <c r="F35" s="154">
        <f>E35*100/D35-100</f>
        <v>-3.3056262864255643</v>
      </c>
    </row>
    <row r="36" spans="1:6" ht="15.6" customHeight="1" x14ac:dyDescent="0.25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B006C-E66C-4E9F-A2ED-2767CDC24AEA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81</v>
      </c>
      <c r="C7" s="203">
        <v>67</v>
      </c>
      <c r="D7" s="203">
        <v>81</v>
      </c>
      <c r="E7" s="203">
        <v>67</v>
      </c>
      <c r="F7" s="204">
        <v>-17.283950617283949</v>
      </c>
      <c r="G7" s="51"/>
    </row>
    <row r="8" spans="1:14" ht="15.6" customHeight="1" x14ac:dyDescent="0.25">
      <c r="A8" s="202" t="s">
        <v>11</v>
      </c>
      <c r="B8" s="203">
        <v>64</v>
      </c>
      <c r="C8" s="203">
        <v>60</v>
      </c>
      <c r="D8" s="203">
        <v>64</v>
      </c>
      <c r="E8" s="203">
        <v>60</v>
      </c>
      <c r="F8" s="204">
        <v>-6.25</v>
      </c>
      <c r="G8" s="20"/>
    </row>
    <row r="9" spans="1:14" ht="15.6" customHeight="1" x14ac:dyDescent="0.25">
      <c r="A9" s="202" t="s">
        <v>8</v>
      </c>
      <c r="B9" s="203">
        <v>110</v>
      </c>
      <c r="C9" s="203">
        <v>104</v>
      </c>
      <c r="D9" s="203">
        <v>110</v>
      </c>
      <c r="E9" s="203">
        <v>104</v>
      </c>
      <c r="F9" s="204">
        <v>-5.4545454545454533</v>
      </c>
      <c r="G9" s="20"/>
    </row>
    <row r="10" spans="1:14" ht="15.6" customHeight="1" x14ac:dyDescent="0.25">
      <c r="A10" s="202" t="s">
        <v>10</v>
      </c>
      <c r="B10" s="203">
        <v>59</v>
      </c>
      <c r="C10" s="203">
        <v>52</v>
      </c>
      <c r="D10" s="203">
        <v>59</v>
      </c>
      <c r="E10" s="203">
        <v>52</v>
      </c>
      <c r="F10" s="204">
        <v>-11.86440677966101</v>
      </c>
    </row>
    <row r="11" spans="1:14" ht="15.6" customHeight="1" x14ac:dyDescent="0.25">
      <c r="A11" s="202" t="s">
        <v>9</v>
      </c>
      <c r="B11" s="203">
        <v>2467</v>
      </c>
      <c r="C11" s="203">
        <v>2128</v>
      </c>
      <c r="D11" s="203">
        <v>2467</v>
      </c>
      <c r="E11" s="203">
        <v>2128</v>
      </c>
      <c r="F11" s="204">
        <v>-13.741386299148759</v>
      </c>
    </row>
    <row r="12" spans="1:14" ht="15.6" customHeight="1" x14ac:dyDescent="0.25">
      <c r="A12" s="202" t="s">
        <v>6</v>
      </c>
      <c r="B12" s="203">
        <v>143</v>
      </c>
      <c r="C12" s="203">
        <v>149</v>
      </c>
      <c r="D12" s="203">
        <v>143</v>
      </c>
      <c r="E12" s="203">
        <v>149</v>
      </c>
      <c r="F12" s="204">
        <v>4.1958041958042003</v>
      </c>
    </row>
    <row r="13" spans="1:14" ht="15.6" customHeight="1" x14ac:dyDescent="0.25">
      <c r="A13" s="202" t="s">
        <v>175</v>
      </c>
      <c r="B13" s="203">
        <v>2982</v>
      </c>
      <c r="C13" s="203">
        <v>2467</v>
      </c>
      <c r="D13" s="203">
        <v>2982</v>
      </c>
      <c r="E13" s="203">
        <v>2467</v>
      </c>
      <c r="F13" s="204">
        <v>-17.270288397048962</v>
      </c>
    </row>
    <row r="14" spans="1:14" ht="15.6" customHeight="1" x14ac:dyDescent="0.25">
      <c r="A14" s="202" t="s">
        <v>148</v>
      </c>
      <c r="B14" s="203">
        <v>553</v>
      </c>
      <c r="C14" s="203">
        <v>567</v>
      </c>
      <c r="D14" s="203">
        <v>553</v>
      </c>
      <c r="E14" s="203">
        <v>567</v>
      </c>
      <c r="F14" s="204">
        <v>2.531645569620252</v>
      </c>
    </row>
    <row r="15" spans="1:14" ht="15.6" customHeight="1" x14ac:dyDescent="0.25">
      <c r="A15" s="202" t="s">
        <v>145</v>
      </c>
      <c r="B15" s="203">
        <v>189</v>
      </c>
      <c r="C15" s="203">
        <v>169</v>
      </c>
      <c r="D15" s="203">
        <v>189</v>
      </c>
      <c r="E15" s="203">
        <v>169</v>
      </c>
      <c r="F15" s="204">
        <v>-10.582010582010581</v>
      </c>
    </row>
    <row r="16" spans="1:14" ht="15.6" customHeight="1" x14ac:dyDescent="0.5">
      <c r="A16" s="202" t="s">
        <v>144</v>
      </c>
      <c r="B16" s="203">
        <v>168</v>
      </c>
      <c r="C16" s="203">
        <v>184</v>
      </c>
      <c r="D16" s="203">
        <v>168</v>
      </c>
      <c r="E16" s="203">
        <v>184</v>
      </c>
      <c r="F16" s="204">
        <v>9.5238095238095184</v>
      </c>
      <c r="G16" s="15"/>
    </row>
    <row r="17" spans="1:7" ht="15.6" customHeight="1" x14ac:dyDescent="0.35">
      <c r="A17" s="202" t="s">
        <v>150</v>
      </c>
      <c r="B17" s="203">
        <v>100</v>
      </c>
      <c r="C17" s="203">
        <v>95</v>
      </c>
      <c r="D17" s="203">
        <v>100</v>
      </c>
      <c r="E17" s="203">
        <v>95</v>
      </c>
      <c r="F17" s="204">
        <v>-5</v>
      </c>
      <c r="G17" s="16"/>
    </row>
    <row r="18" spans="1:7" ht="15.6" customHeight="1" x14ac:dyDescent="0.25">
      <c r="A18" s="202" t="s">
        <v>147</v>
      </c>
      <c r="B18" s="203">
        <v>870</v>
      </c>
      <c r="C18" s="203">
        <v>778</v>
      </c>
      <c r="D18" s="203">
        <v>870</v>
      </c>
      <c r="E18" s="203">
        <v>778</v>
      </c>
      <c r="F18" s="204">
        <v>-10.574712643678151</v>
      </c>
    </row>
    <row r="19" spans="1:7" ht="15.6" customHeight="1" x14ac:dyDescent="0.25">
      <c r="A19" s="202" t="s">
        <v>143</v>
      </c>
      <c r="B19" s="203">
        <v>54</v>
      </c>
      <c r="C19" s="203">
        <v>51</v>
      </c>
      <c r="D19" s="203">
        <v>54</v>
      </c>
      <c r="E19" s="203">
        <v>51</v>
      </c>
      <c r="F19" s="204">
        <v>-5.5555555555555571</v>
      </c>
    </row>
    <row r="20" spans="1:7" ht="15.6" customHeight="1" x14ac:dyDescent="0.25">
      <c r="A20" s="202" t="s">
        <v>142</v>
      </c>
      <c r="B20" s="203">
        <v>86</v>
      </c>
      <c r="C20" s="203">
        <v>70</v>
      </c>
      <c r="D20" s="203">
        <v>86</v>
      </c>
      <c r="E20" s="203">
        <v>70</v>
      </c>
      <c r="F20" s="204">
        <v>-18.604651162790699</v>
      </c>
    </row>
    <row r="21" spans="1:7" ht="15.6" customHeight="1" x14ac:dyDescent="0.25">
      <c r="A21" s="202" t="s">
        <v>149</v>
      </c>
      <c r="B21" s="203">
        <v>167</v>
      </c>
      <c r="C21" s="203">
        <v>165</v>
      </c>
      <c r="D21" s="203">
        <v>167</v>
      </c>
      <c r="E21" s="203">
        <v>165</v>
      </c>
      <c r="F21" s="204">
        <v>-1.1976047904191629</v>
      </c>
    </row>
    <row r="22" spans="1:7" ht="15.6" customHeight="1" x14ac:dyDescent="0.25">
      <c r="A22" s="202" t="s">
        <v>146</v>
      </c>
      <c r="B22" s="203">
        <v>1260</v>
      </c>
      <c r="C22" s="203">
        <v>1205</v>
      </c>
      <c r="D22" s="203">
        <v>1260</v>
      </c>
      <c r="E22" s="203">
        <v>1205</v>
      </c>
      <c r="F22" s="204">
        <v>-4.3650793650793673</v>
      </c>
    </row>
    <row r="23" spans="1:7" ht="15.6" customHeight="1" x14ac:dyDescent="0.25">
      <c r="A23" s="202" t="s">
        <v>165</v>
      </c>
      <c r="B23" s="203">
        <v>94</v>
      </c>
      <c r="C23" s="203">
        <v>115</v>
      </c>
      <c r="D23" s="203">
        <v>94</v>
      </c>
      <c r="E23" s="203">
        <v>115</v>
      </c>
      <c r="F23" s="204">
        <v>22.340425531914889</v>
      </c>
    </row>
    <row r="24" spans="1:7" ht="15.6" customHeight="1" x14ac:dyDescent="0.25">
      <c r="A24" s="202" t="s">
        <v>141</v>
      </c>
      <c r="B24" s="203">
        <v>36</v>
      </c>
      <c r="C24" s="203">
        <v>56</v>
      </c>
      <c r="D24" s="203">
        <v>36</v>
      </c>
      <c r="E24" s="203">
        <v>56</v>
      </c>
      <c r="F24" s="204">
        <v>55.555555555555543</v>
      </c>
    </row>
    <row r="25" spans="1:7" ht="15.6" customHeight="1" x14ac:dyDescent="0.25">
      <c r="A25" s="202" t="s">
        <v>140</v>
      </c>
      <c r="B25" s="203">
        <v>69</v>
      </c>
      <c r="C25" s="203">
        <v>61</v>
      </c>
      <c r="D25" s="203">
        <v>69</v>
      </c>
      <c r="E25" s="203">
        <v>61</v>
      </c>
      <c r="F25" s="204">
        <v>-11.594202898550719</v>
      </c>
    </row>
    <row r="26" spans="1:7" ht="15.6" customHeight="1" x14ac:dyDescent="0.25">
      <c r="A26" s="202" t="s">
        <v>152</v>
      </c>
      <c r="B26" s="203">
        <v>71</v>
      </c>
      <c r="C26" s="203">
        <v>40</v>
      </c>
      <c r="D26" s="203">
        <v>71</v>
      </c>
      <c r="E26" s="203">
        <v>40</v>
      </c>
      <c r="F26" s="204">
        <v>-43.661971830985912</v>
      </c>
    </row>
    <row r="27" spans="1:7" ht="15.6" customHeight="1" x14ac:dyDescent="0.25">
      <c r="A27" s="202" t="s">
        <v>173</v>
      </c>
      <c r="B27" s="203">
        <v>51</v>
      </c>
      <c r="C27" s="203">
        <v>65</v>
      </c>
      <c r="D27" s="203">
        <v>51</v>
      </c>
      <c r="E27" s="203">
        <v>65</v>
      </c>
      <c r="F27" s="204">
        <v>27.450980392156861</v>
      </c>
    </row>
    <row r="28" spans="1:7" ht="15.6" customHeight="1" x14ac:dyDescent="0.25">
      <c r="A28" s="202" t="s">
        <v>177</v>
      </c>
      <c r="B28" s="203">
        <v>1503</v>
      </c>
      <c r="C28" s="203">
        <v>1498</v>
      </c>
      <c r="D28" s="203">
        <v>1503</v>
      </c>
      <c r="E28" s="203">
        <v>1498</v>
      </c>
      <c r="F28" s="204">
        <v>-0.33266799733866043</v>
      </c>
    </row>
    <row r="29" spans="1:7" ht="15.6" customHeight="1" x14ac:dyDescent="0.25">
      <c r="A29" s="202" t="s">
        <v>178</v>
      </c>
      <c r="B29" s="203">
        <v>103</v>
      </c>
      <c r="C29" s="203">
        <v>97</v>
      </c>
      <c r="D29" s="203">
        <v>103</v>
      </c>
      <c r="E29" s="203">
        <v>97</v>
      </c>
      <c r="F29" s="204">
        <v>-5.8252427184466038</v>
      </c>
    </row>
    <row r="30" spans="1:7" ht="15.6" customHeight="1" x14ac:dyDescent="0.25">
      <c r="A30" s="202" t="s">
        <v>179</v>
      </c>
      <c r="B30" s="203">
        <v>56</v>
      </c>
      <c r="C30" s="203">
        <v>70</v>
      </c>
      <c r="D30" s="203">
        <v>56</v>
      </c>
      <c r="E30" s="203">
        <v>70</v>
      </c>
      <c r="F30" s="204">
        <v>25</v>
      </c>
    </row>
    <row r="31" spans="1:7" ht="15.6" customHeight="1" x14ac:dyDescent="0.25">
      <c r="A31" s="202" t="s">
        <v>180</v>
      </c>
      <c r="B31" s="203">
        <v>175</v>
      </c>
      <c r="C31" s="203">
        <v>146</v>
      </c>
      <c r="D31" s="203">
        <v>175</v>
      </c>
      <c r="E31" s="203">
        <v>146</v>
      </c>
      <c r="F31" s="204">
        <v>-16.571428571428569</v>
      </c>
    </row>
    <row r="32" spans="1:7" ht="15.6" customHeight="1" x14ac:dyDescent="0.25">
      <c r="A32" s="202" t="s">
        <v>181</v>
      </c>
      <c r="B32" s="203">
        <v>556</v>
      </c>
      <c r="C32" s="203">
        <v>592</v>
      </c>
      <c r="D32" s="203">
        <v>556</v>
      </c>
      <c r="E32" s="203">
        <v>592</v>
      </c>
      <c r="F32" s="204">
        <v>6.4748201438848989</v>
      </c>
    </row>
    <row r="33" spans="1:6" ht="15.6" customHeight="1" x14ac:dyDescent="0.25">
      <c r="A33" s="202" t="s">
        <v>182</v>
      </c>
      <c r="B33" s="203">
        <v>124</v>
      </c>
      <c r="C33" s="203">
        <v>115</v>
      </c>
      <c r="D33" s="203">
        <v>124</v>
      </c>
      <c r="E33" s="203">
        <v>115</v>
      </c>
      <c r="F33" s="204">
        <v>-7.2580645161290391</v>
      </c>
    </row>
    <row r="34" spans="1:6" ht="15.6" customHeight="1" x14ac:dyDescent="0.25">
      <c r="A34" s="202" t="s">
        <v>183</v>
      </c>
      <c r="B34" s="203">
        <v>27</v>
      </c>
      <c r="C34" s="203">
        <v>24</v>
      </c>
      <c r="D34" s="203">
        <v>27</v>
      </c>
      <c r="E34" s="203">
        <v>24</v>
      </c>
      <c r="F34" s="204">
        <v>-11.111111111111111</v>
      </c>
    </row>
    <row r="35" spans="1:6" ht="15.6" customHeight="1" x14ac:dyDescent="0.25">
      <c r="A35" s="170" t="s">
        <v>153</v>
      </c>
      <c r="B35" s="90">
        <f>SUM(B7:B34)</f>
        <v>12218</v>
      </c>
      <c r="C35" s="91">
        <f>SUM(C7:C34)</f>
        <v>11190</v>
      </c>
      <c r="D35" s="192">
        <f>SUM(D7:D34)</f>
        <v>12218</v>
      </c>
      <c r="E35" s="92">
        <f>SUM(E7:E34)</f>
        <v>11190</v>
      </c>
      <c r="F35" s="154">
        <f>E35*100/D35-100</f>
        <v>-8.4138156817809744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0F6B-8DC1-4A52-876F-E13801A8C560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1209395</v>
      </c>
      <c r="C7" s="203">
        <v>1300271</v>
      </c>
      <c r="D7" s="203">
        <v>1209395</v>
      </c>
      <c r="E7" s="203">
        <v>1300271</v>
      </c>
      <c r="F7" s="204">
        <v>7.5141703082946378</v>
      </c>
      <c r="G7" s="51"/>
    </row>
    <row r="8" spans="1:14" ht="15.6" customHeight="1" x14ac:dyDescent="0.25">
      <c r="A8" s="202" t="s">
        <v>11</v>
      </c>
      <c r="B8" s="203">
        <v>702046</v>
      </c>
      <c r="C8" s="203">
        <v>1351065</v>
      </c>
      <c r="D8" s="203">
        <v>702046</v>
      </c>
      <c r="E8" s="203">
        <v>1351065</v>
      </c>
      <c r="F8" s="204">
        <v>92.446791235901912</v>
      </c>
      <c r="G8" s="20"/>
    </row>
    <row r="9" spans="1:14" ht="15.6" customHeight="1" x14ac:dyDescent="0.25">
      <c r="A9" s="202" t="s">
        <v>8</v>
      </c>
      <c r="B9" s="203">
        <v>2016323</v>
      </c>
      <c r="C9" s="203">
        <v>1708964</v>
      </c>
      <c r="D9" s="203">
        <v>2016323</v>
      </c>
      <c r="E9" s="203">
        <v>1708964</v>
      </c>
      <c r="F9" s="204">
        <v>-15.243539849518161</v>
      </c>
      <c r="G9" s="20"/>
    </row>
    <row r="10" spans="1:14" ht="15.6" customHeight="1" x14ac:dyDescent="0.25">
      <c r="A10" s="202" t="s">
        <v>10</v>
      </c>
      <c r="B10" s="203">
        <v>469747</v>
      </c>
      <c r="C10" s="203">
        <v>429744</v>
      </c>
      <c r="D10" s="203">
        <v>469747</v>
      </c>
      <c r="E10" s="203">
        <v>429744</v>
      </c>
      <c r="F10" s="204">
        <v>-8.515860665422025</v>
      </c>
    </row>
    <row r="11" spans="1:14" ht="15.6" customHeight="1" x14ac:dyDescent="0.25">
      <c r="A11" s="202" t="s">
        <v>9</v>
      </c>
      <c r="B11" s="203">
        <v>43900764</v>
      </c>
      <c r="C11" s="203">
        <v>37295952</v>
      </c>
      <c r="D11" s="203">
        <v>43900764</v>
      </c>
      <c r="E11" s="203">
        <v>37295952</v>
      </c>
      <c r="F11" s="204">
        <v>-15.04486801186421</v>
      </c>
    </row>
    <row r="12" spans="1:14" ht="15.6" customHeight="1" x14ac:dyDescent="0.25">
      <c r="A12" s="202" t="s">
        <v>6</v>
      </c>
      <c r="B12" s="203">
        <v>1878269</v>
      </c>
      <c r="C12" s="203">
        <v>2012634</v>
      </c>
      <c r="D12" s="203">
        <v>1878269</v>
      </c>
      <c r="E12" s="203">
        <v>2012634</v>
      </c>
      <c r="F12" s="204">
        <v>7.153661163550054</v>
      </c>
    </row>
    <row r="13" spans="1:14" ht="15.6" customHeight="1" x14ac:dyDescent="0.25">
      <c r="A13" s="202" t="s">
        <v>175</v>
      </c>
      <c r="B13" s="203">
        <v>16795202</v>
      </c>
      <c r="C13" s="203">
        <v>14300264</v>
      </c>
      <c r="D13" s="203">
        <v>16795202</v>
      </c>
      <c r="E13" s="203">
        <v>14300264</v>
      </c>
      <c r="F13" s="204">
        <v>-14.855063964101181</v>
      </c>
    </row>
    <row r="14" spans="1:14" ht="15.6" customHeight="1" x14ac:dyDescent="0.25">
      <c r="A14" s="202" t="s">
        <v>148</v>
      </c>
      <c r="B14" s="203">
        <v>22236443</v>
      </c>
      <c r="C14" s="203">
        <v>23819433</v>
      </c>
      <c r="D14" s="203">
        <v>22236443</v>
      </c>
      <c r="E14" s="203">
        <v>23819433</v>
      </c>
      <c r="F14" s="204">
        <v>7.1188993671334941</v>
      </c>
    </row>
    <row r="15" spans="1:14" ht="15.6" customHeight="1" x14ac:dyDescent="0.25">
      <c r="A15" s="202" t="s">
        <v>145</v>
      </c>
      <c r="B15" s="203">
        <v>3527561</v>
      </c>
      <c r="C15" s="203">
        <v>3312239</v>
      </c>
      <c r="D15" s="203">
        <v>3527561</v>
      </c>
      <c r="E15" s="203">
        <v>3312239</v>
      </c>
      <c r="F15" s="204">
        <v>-6.1039908310586242</v>
      </c>
    </row>
    <row r="16" spans="1:14" ht="15.6" customHeight="1" x14ac:dyDescent="0.5">
      <c r="A16" s="202" t="s">
        <v>144</v>
      </c>
      <c r="B16" s="203">
        <v>3916813</v>
      </c>
      <c r="C16" s="203">
        <v>3530272</v>
      </c>
      <c r="D16" s="203">
        <v>3916813</v>
      </c>
      <c r="E16" s="203">
        <v>3530272</v>
      </c>
      <c r="F16" s="204">
        <v>-9.8687632011025244</v>
      </c>
      <c r="G16" s="15"/>
    </row>
    <row r="17" spans="1:7" ht="15.6" customHeight="1" x14ac:dyDescent="0.35">
      <c r="A17" s="202" t="s">
        <v>150</v>
      </c>
      <c r="B17" s="203">
        <v>1633351</v>
      </c>
      <c r="C17" s="203">
        <v>1544872</v>
      </c>
      <c r="D17" s="203">
        <v>1633351</v>
      </c>
      <c r="E17" s="203">
        <v>1544872</v>
      </c>
      <c r="F17" s="204">
        <v>-5.4170230403630342</v>
      </c>
      <c r="G17" s="16"/>
    </row>
    <row r="18" spans="1:7" ht="15.6" customHeight="1" x14ac:dyDescent="0.25">
      <c r="A18" s="202" t="s">
        <v>147</v>
      </c>
      <c r="B18" s="203">
        <v>6302361</v>
      </c>
      <c r="C18" s="203">
        <v>5679004</v>
      </c>
      <c r="D18" s="203">
        <v>6302361</v>
      </c>
      <c r="E18" s="203">
        <v>5679004</v>
      </c>
      <c r="F18" s="204">
        <v>-9.8908488422037379</v>
      </c>
    </row>
    <row r="19" spans="1:7" ht="15.6" customHeight="1" x14ac:dyDescent="0.25">
      <c r="A19" s="202" t="s">
        <v>143</v>
      </c>
      <c r="B19" s="203">
        <v>678852</v>
      </c>
      <c r="C19" s="203">
        <v>986288</v>
      </c>
      <c r="D19" s="203">
        <v>678852</v>
      </c>
      <c r="E19" s="203">
        <v>986288</v>
      </c>
      <c r="F19" s="204">
        <v>45.287632650415702</v>
      </c>
    </row>
    <row r="20" spans="1:7" ht="15.6" customHeight="1" x14ac:dyDescent="0.25">
      <c r="A20" s="202" t="s">
        <v>142</v>
      </c>
      <c r="B20" s="203">
        <v>1397922</v>
      </c>
      <c r="C20" s="203">
        <v>1153705</v>
      </c>
      <c r="D20" s="203">
        <v>1397922</v>
      </c>
      <c r="E20" s="203">
        <v>1153705</v>
      </c>
      <c r="F20" s="204">
        <v>-17.47000190282434</v>
      </c>
    </row>
    <row r="21" spans="1:7" ht="15.6" customHeight="1" x14ac:dyDescent="0.25">
      <c r="A21" s="202" t="s">
        <v>149</v>
      </c>
      <c r="B21" s="203">
        <v>3120988</v>
      </c>
      <c r="C21" s="203">
        <v>2966115</v>
      </c>
      <c r="D21" s="203">
        <v>3120988</v>
      </c>
      <c r="E21" s="203">
        <v>2966115</v>
      </c>
      <c r="F21" s="204">
        <v>-4.9623068079723538</v>
      </c>
    </row>
    <row r="22" spans="1:7" ht="15.6" customHeight="1" x14ac:dyDescent="0.25">
      <c r="A22" s="202" t="s">
        <v>146</v>
      </c>
      <c r="B22" s="203">
        <v>32113990</v>
      </c>
      <c r="C22" s="203">
        <v>30117398</v>
      </c>
      <c r="D22" s="203">
        <v>32113990</v>
      </c>
      <c r="E22" s="203">
        <v>30117398</v>
      </c>
      <c r="F22" s="204">
        <v>-6.2172031566304904</v>
      </c>
    </row>
    <row r="23" spans="1:7" ht="15.6" customHeight="1" x14ac:dyDescent="0.25">
      <c r="A23" s="202" t="s">
        <v>165</v>
      </c>
      <c r="B23" s="203">
        <v>4116828</v>
      </c>
      <c r="C23" s="203">
        <v>5548573</v>
      </c>
      <c r="D23" s="203">
        <v>4116828</v>
      </c>
      <c r="E23" s="203">
        <v>5548573</v>
      </c>
      <c r="F23" s="204">
        <v>34.777867814735032</v>
      </c>
    </row>
    <row r="24" spans="1:7" ht="15.6" customHeight="1" x14ac:dyDescent="0.25">
      <c r="A24" s="202" t="s">
        <v>141</v>
      </c>
      <c r="B24" s="203">
        <v>279013</v>
      </c>
      <c r="C24" s="203">
        <v>336334</v>
      </c>
      <c r="D24" s="203">
        <v>279013</v>
      </c>
      <c r="E24" s="203">
        <v>336334</v>
      </c>
      <c r="F24" s="204">
        <v>20.544204033503821</v>
      </c>
    </row>
    <row r="25" spans="1:7" ht="15.6" customHeight="1" x14ac:dyDescent="0.25">
      <c r="A25" s="202" t="s">
        <v>140</v>
      </c>
      <c r="B25" s="203">
        <v>1912089</v>
      </c>
      <c r="C25" s="203">
        <v>1721232</v>
      </c>
      <c r="D25" s="203">
        <v>1912089</v>
      </c>
      <c r="E25" s="203">
        <v>1721232</v>
      </c>
      <c r="F25" s="204">
        <v>-9.9815960449539745</v>
      </c>
    </row>
    <row r="26" spans="1:7" ht="15.6" customHeight="1" x14ac:dyDescent="0.25">
      <c r="A26" s="202" t="s">
        <v>152</v>
      </c>
      <c r="B26" s="203">
        <v>1112336</v>
      </c>
      <c r="C26" s="203">
        <v>575904</v>
      </c>
      <c r="D26" s="203">
        <v>1112336</v>
      </c>
      <c r="E26" s="203">
        <v>575904</v>
      </c>
      <c r="F26" s="204">
        <v>-48.225715970713892</v>
      </c>
    </row>
    <row r="27" spans="1:7" ht="15.6" customHeight="1" x14ac:dyDescent="0.25">
      <c r="A27" s="202" t="s">
        <v>173</v>
      </c>
      <c r="B27" s="203">
        <v>411650</v>
      </c>
      <c r="C27" s="203">
        <v>444773</v>
      </c>
      <c r="D27" s="203">
        <v>411650</v>
      </c>
      <c r="E27" s="203">
        <v>444773</v>
      </c>
      <c r="F27" s="204">
        <v>8.0463986396210316</v>
      </c>
    </row>
    <row r="28" spans="1:7" ht="15.6" customHeight="1" x14ac:dyDescent="0.25">
      <c r="A28" s="202" t="s">
        <v>177</v>
      </c>
      <c r="B28" s="203">
        <v>21464567</v>
      </c>
      <c r="C28" s="203">
        <v>23989167</v>
      </c>
      <c r="D28" s="203">
        <v>21464567</v>
      </c>
      <c r="E28" s="203">
        <v>23989167</v>
      </c>
      <c r="F28" s="204">
        <v>11.76170942558497</v>
      </c>
    </row>
    <row r="29" spans="1:7" ht="15.6" customHeight="1" x14ac:dyDescent="0.25">
      <c r="A29" s="202" t="s">
        <v>178</v>
      </c>
      <c r="B29" s="203">
        <v>1617738</v>
      </c>
      <c r="C29" s="203">
        <v>1660765</v>
      </c>
      <c r="D29" s="203">
        <v>1617738</v>
      </c>
      <c r="E29" s="203">
        <v>1660765</v>
      </c>
      <c r="F29" s="204">
        <v>2.6597013855148361</v>
      </c>
    </row>
    <row r="30" spans="1:7" ht="15.6" customHeight="1" x14ac:dyDescent="0.25">
      <c r="A30" s="202" t="s">
        <v>179</v>
      </c>
      <c r="B30" s="203">
        <v>419906</v>
      </c>
      <c r="C30" s="203">
        <v>413024</v>
      </c>
      <c r="D30" s="203">
        <v>419906</v>
      </c>
      <c r="E30" s="203">
        <v>413024</v>
      </c>
      <c r="F30" s="204">
        <v>-1.6389382385581539</v>
      </c>
    </row>
    <row r="31" spans="1:7" ht="15.6" customHeight="1" x14ac:dyDescent="0.25">
      <c r="A31" s="202" t="s">
        <v>180</v>
      </c>
      <c r="B31" s="203">
        <v>3355802</v>
      </c>
      <c r="C31" s="203">
        <v>3079411</v>
      </c>
      <c r="D31" s="203">
        <v>3355802</v>
      </c>
      <c r="E31" s="203">
        <v>3079411</v>
      </c>
      <c r="F31" s="204">
        <v>-8.2362129827683503</v>
      </c>
    </row>
    <row r="32" spans="1:7" ht="15.6" customHeight="1" x14ac:dyDescent="0.25">
      <c r="A32" s="202" t="s">
        <v>181</v>
      </c>
      <c r="B32" s="203">
        <v>21690169</v>
      </c>
      <c r="C32" s="203">
        <v>22290606</v>
      </c>
      <c r="D32" s="203">
        <v>21690169</v>
      </c>
      <c r="E32" s="203">
        <v>22290606</v>
      </c>
      <c r="F32" s="204">
        <v>2.768244913167806</v>
      </c>
    </row>
    <row r="33" spans="1:6" ht="15.6" customHeight="1" x14ac:dyDescent="0.25">
      <c r="A33" s="202" t="s">
        <v>182</v>
      </c>
      <c r="B33" s="203">
        <v>2990120</v>
      </c>
      <c r="C33" s="203">
        <v>2638459</v>
      </c>
      <c r="D33" s="203">
        <v>2990120</v>
      </c>
      <c r="E33" s="203">
        <v>2638459</v>
      </c>
      <c r="F33" s="204">
        <v>-11.76076545422926</v>
      </c>
    </row>
    <row r="34" spans="1:6" ht="15.6" customHeight="1" x14ac:dyDescent="0.25">
      <c r="A34" s="202" t="s">
        <v>183</v>
      </c>
      <c r="B34" s="203">
        <v>161592</v>
      </c>
      <c r="C34" s="203">
        <v>276333</v>
      </c>
      <c r="D34" s="203">
        <v>161592</v>
      </c>
      <c r="E34" s="203">
        <v>276333</v>
      </c>
      <c r="F34" s="204">
        <v>71.006609238081097</v>
      </c>
    </row>
    <row r="35" spans="1:6" ht="15.6" customHeight="1" x14ac:dyDescent="0.25">
      <c r="A35" s="170" t="s">
        <v>153</v>
      </c>
      <c r="B35" s="90">
        <f>SUM(B7:B34)</f>
        <v>201431837</v>
      </c>
      <c r="C35" s="91">
        <f>SUM(C7:C34)</f>
        <v>194482801</v>
      </c>
      <c r="D35" s="192">
        <f>SUM(D7:D34)</f>
        <v>201431837</v>
      </c>
      <c r="E35" s="92">
        <f>SUM(E7:E34)</f>
        <v>194482801</v>
      </c>
      <c r="F35" s="154">
        <f>E35*100/D35-100</f>
        <v>-3.4498200996896031</v>
      </c>
    </row>
    <row r="36" spans="1:6" ht="15.6" customHeight="1" x14ac:dyDescent="0.25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DAB8B-6A28-418E-818F-F211A078C6E0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</v>
      </c>
      <c r="C7" s="203">
        <v>4</v>
      </c>
      <c r="D7" s="203">
        <v>2</v>
      </c>
      <c r="E7" s="203">
        <v>4</v>
      </c>
      <c r="F7" s="204">
        <v>100</v>
      </c>
      <c r="G7" s="51"/>
    </row>
    <row r="8" spans="1:14" ht="15.6" customHeight="1" x14ac:dyDescent="0.25">
      <c r="A8" s="202" t="s">
        <v>11</v>
      </c>
      <c r="B8" s="203">
        <v>0</v>
      </c>
      <c r="C8" s="203">
        <v>2</v>
      </c>
      <c r="D8" s="203">
        <v>0</v>
      </c>
      <c r="E8" s="203">
        <v>2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9</v>
      </c>
      <c r="C12" s="203">
        <v>13</v>
      </c>
      <c r="D12" s="203">
        <v>9</v>
      </c>
      <c r="E12" s="203">
        <v>13</v>
      </c>
      <c r="F12" s="204">
        <v>44.444444444444457</v>
      </c>
    </row>
    <row r="13" spans="1:14" ht="15.6" customHeight="1" x14ac:dyDescent="0.25">
      <c r="A13" s="202" t="s">
        <v>175</v>
      </c>
      <c r="B13" s="203">
        <v>15</v>
      </c>
      <c r="C13" s="203">
        <v>9</v>
      </c>
      <c r="D13" s="203">
        <v>15</v>
      </c>
      <c r="E13" s="203">
        <v>9</v>
      </c>
      <c r="F13" s="204">
        <v>-40</v>
      </c>
    </row>
    <row r="14" spans="1:14" ht="15.6" customHeight="1" x14ac:dyDescent="0.25">
      <c r="A14" s="202" t="s">
        <v>148</v>
      </c>
      <c r="B14" s="203">
        <v>23</v>
      </c>
      <c r="C14" s="203">
        <v>32</v>
      </c>
      <c r="D14" s="203">
        <v>23</v>
      </c>
      <c r="E14" s="203">
        <v>32</v>
      </c>
      <c r="F14" s="204">
        <v>39.130434782608688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6</v>
      </c>
      <c r="C16" s="203">
        <v>5</v>
      </c>
      <c r="D16" s="203">
        <v>6</v>
      </c>
      <c r="E16" s="203">
        <v>5</v>
      </c>
      <c r="F16" s="204">
        <v>-16.666666666666671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</v>
      </c>
      <c r="C18" s="203">
        <v>0</v>
      </c>
      <c r="D18" s="203">
        <v>1</v>
      </c>
      <c r="E18" s="203">
        <v>0</v>
      </c>
      <c r="F18" s="204">
        <v>-100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110</v>
      </c>
      <c r="C22" s="203">
        <v>122</v>
      </c>
      <c r="D22" s="203">
        <v>110</v>
      </c>
      <c r="E22" s="203">
        <v>122</v>
      </c>
      <c r="F22" s="204">
        <v>10.90909090909091</v>
      </c>
    </row>
    <row r="23" spans="1:7" ht="15.6" customHeight="1" x14ac:dyDescent="0.25">
      <c r="A23" s="202" t="s">
        <v>165</v>
      </c>
      <c r="B23" s="203">
        <v>9</v>
      </c>
      <c r="C23" s="203">
        <v>15</v>
      </c>
      <c r="D23" s="203">
        <v>9</v>
      </c>
      <c r="E23" s="203">
        <v>15</v>
      </c>
      <c r="F23" s="204">
        <v>66.666666666666657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1</v>
      </c>
      <c r="D25" s="203">
        <v>0</v>
      </c>
      <c r="E25" s="203">
        <v>1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90</v>
      </c>
      <c r="C28" s="203">
        <v>109</v>
      </c>
      <c r="D28" s="203">
        <v>90</v>
      </c>
      <c r="E28" s="203">
        <v>109</v>
      </c>
      <c r="F28" s="204">
        <v>21.111111111111111</v>
      </c>
    </row>
    <row r="29" spans="1:7" ht="15.6" customHeight="1" x14ac:dyDescent="0.25">
      <c r="A29" s="202" t="s">
        <v>178</v>
      </c>
      <c r="B29" s="203">
        <v>0</v>
      </c>
      <c r="C29" s="203">
        <v>1</v>
      </c>
      <c r="D29" s="203">
        <v>0</v>
      </c>
      <c r="E29" s="203">
        <v>1</v>
      </c>
      <c r="F29" s="204" t="s">
        <v>151</v>
      </c>
    </row>
    <row r="30" spans="1:7" ht="15.6" customHeight="1" x14ac:dyDescent="0.25">
      <c r="A30" s="202" t="s">
        <v>179</v>
      </c>
      <c r="B30" s="203">
        <v>1</v>
      </c>
      <c r="C30" s="203">
        <v>1</v>
      </c>
      <c r="D30" s="203">
        <v>1</v>
      </c>
      <c r="E30" s="203">
        <v>1</v>
      </c>
      <c r="F30" s="204">
        <v>0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10</v>
      </c>
      <c r="C32" s="203">
        <v>15</v>
      </c>
      <c r="D32" s="203">
        <v>10</v>
      </c>
      <c r="E32" s="203">
        <v>15</v>
      </c>
      <c r="F32" s="204">
        <v>50</v>
      </c>
    </row>
    <row r="33" spans="1:6" ht="15.6" customHeight="1" x14ac:dyDescent="0.25">
      <c r="A33" s="202" t="s">
        <v>182</v>
      </c>
      <c r="B33" s="203">
        <v>6</v>
      </c>
      <c r="C33" s="203">
        <v>3</v>
      </c>
      <c r="D33" s="203">
        <v>6</v>
      </c>
      <c r="E33" s="203">
        <v>3</v>
      </c>
      <c r="F33" s="204">
        <v>-50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282</v>
      </c>
      <c r="C35" s="91">
        <f>SUM(C7:C34)</f>
        <v>332</v>
      </c>
      <c r="D35" s="192">
        <f>SUM(D7:D34)</f>
        <v>282</v>
      </c>
      <c r="E35" s="192">
        <f>SUM(E7:E34)</f>
        <v>332</v>
      </c>
      <c r="F35" s="154">
        <f>E35*100/D35-100</f>
        <v>17.730496453900713</v>
      </c>
    </row>
    <row r="36" spans="1:6" ht="15.6" customHeight="1" x14ac:dyDescent="0.25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2B19-0A8A-43EE-BBF4-6CB1683D8ABD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5677</v>
      </c>
      <c r="C7" s="203">
        <v>5529</v>
      </c>
      <c r="D7" s="203">
        <v>5677</v>
      </c>
      <c r="E7" s="203">
        <v>5529</v>
      </c>
      <c r="F7" s="204">
        <v>-2.6070107451118498</v>
      </c>
      <c r="G7" s="51"/>
    </row>
    <row r="8" spans="1:14" ht="15.6" customHeight="1" x14ac:dyDescent="0.25">
      <c r="A8" s="202" t="s">
        <v>11</v>
      </c>
      <c r="B8" s="203">
        <v>10267</v>
      </c>
      <c r="C8" s="203">
        <v>24213</v>
      </c>
      <c r="D8" s="203">
        <v>10267</v>
      </c>
      <c r="E8" s="203">
        <v>24213</v>
      </c>
      <c r="F8" s="204">
        <v>135.8332521671374</v>
      </c>
      <c r="G8" s="20"/>
    </row>
    <row r="9" spans="1:14" ht="15.6" customHeight="1" x14ac:dyDescent="0.25">
      <c r="A9" s="202" t="s">
        <v>8</v>
      </c>
      <c r="B9" s="203">
        <v>40956</v>
      </c>
      <c r="C9" s="203">
        <v>36766</v>
      </c>
      <c r="D9" s="203">
        <v>40956</v>
      </c>
      <c r="E9" s="203">
        <v>36766</v>
      </c>
      <c r="F9" s="204">
        <v>-10.230491258912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399875</v>
      </c>
      <c r="C11" s="203">
        <v>384350</v>
      </c>
      <c r="D11" s="203">
        <v>399875</v>
      </c>
      <c r="E11" s="203">
        <v>384350</v>
      </c>
      <c r="F11" s="204">
        <v>-3.882463269771804</v>
      </c>
    </row>
    <row r="12" spans="1:14" ht="15.6" customHeight="1" x14ac:dyDescent="0.25">
      <c r="A12" s="202" t="s">
        <v>6</v>
      </c>
      <c r="B12" s="203">
        <v>15114</v>
      </c>
      <c r="C12" s="203">
        <v>20312</v>
      </c>
      <c r="D12" s="203">
        <v>15114</v>
      </c>
      <c r="E12" s="203">
        <v>20312</v>
      </c>
      <c r="F12" s="204">
        <v>34.391954479290717</v>
      </c>
    </row>
    <row r="13" spans="1:14" ht="15.6" customHeight="1" x14ac:dyDescent="0.25">
      <c r="A13" s="202" t="s">
        <v>175</v>
      </c>
      <c r="B13" s="203">
        <v>308099</v>
      </c>
      <c r="C13" s="203">
        <v>244907</v>
      </c>
      <c r="D13" s="203">
        <v>308099</v>
      </c>
      <c r="E13" s="203">
        <v>244907</v>
      </c>
      <c r="F13" s="204">
        <v>-20.510290523500561</v>
      </c>
    </row>
    <row r="14" spans="1:14" ht="15.6" customHeight="1" x14ac:dyDescent="0.25">
      <c r="A14" s="202" t="s">
        <v>148</v>
      </c>
      <c r="B14" s="203">
        <v>179492</v>
      </c>
      <c r="C14" s="203">
        <v>208160</v>
      </c>
      <c r="D14" s="203">
        <v>179492</v>
      </c>
      <c r="E14" s="203">
        <v>208160</v>
      </c>
      <c r="F14" s="204">
        <v>15.97174247320214</v>
      </c>
    </row>
    <row r="15" spans="1:14" ht="15.6" customHeight="1" x14ac:dyDescent="0.25">
      <c r="A15" s="202" t="s">
        <v>145</v>
      </c>
      <c r="B15" s="203">
        <v>4367</v>
      </c>
      <c r="C15" s="203">
        <v>3843</v>
      </c>
      <c r="D15" s="203">
        <v>4367</v>
      </c>
      <c r="E15" s="203">
        <v>3843</v>
      </c>
      <c r="F15" s="204">
        <v>-11.9990840393863</v>
      </c>
    </row>
    <row r="16" spans="1:14" ht="15.6" customHeight="1" x14ac:dyDescent="0.5">
      <c r="A16" s="202" t="s">
        <v>144</v>
      </c>
      <c r="B16" s="203">
        <v>8115</v>
      </c>
      <c r="C16" s="203">
        <v>4125</v>
      </c>
      <c r="D16" s="203">
        <v>8115</v>
      </c>
      <c r="E16" s="203">
        <v>4125</v>
      </c>
      <c r="F16" s="204">
        <v>-49.168207024029577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147737</v>
      </c>
      <c r="C18" s="203">
        <v>124506</v>
      </c>
      <c r="D18" s="203">
        <v>147737</v>
      </c>
      <c r="E18" s="203">
        <v>124506</v>
      </c>
      <c r="F18" s="204">
        <v>-15.724564597900329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2894</v>
      </c>
      <c r="C21" s="203">
        <v>2836</v>
      </c>
      <c r="D21" s="203">
        <v>2894</v>
      </c>
      <c r="E21" s="203">
        <v>2836</v>
      </c>
      <c r="F21" s="204">
        <v>-2.0041465100207319</v>
      </c>
    </row>
    <row r="22" spans="1:7" ht="15.6" customHeight="1" x14ac:dyDescent="0.25">
      <c r="A22" s="202" t="s">
        <v>146</v>
      </c>
      <c r="B22" s="203">
        <v>416063</v>
      </c>
      <c r="C22" s="203">
        <v>456455</v>
      </c>
      <c r="D22" s="203">
        <v>416063</v>
      </c>
      <c r="E22" s="203">
        <v>456455</v>
      </c>
      <c r="F22" s="204">
        <v>9.7081451607088383</v>
      </c>
    </row>
    <row r="23" spans="1:7" ht="15.6" customHeight="1" x14ac:dyDescent="0.25">
      <c r="A23" s="202" t="s">
        <v>165</v>
      </c>
      <c r="B23" s="203">
        <v>38904</v>
      </c>
      <c r="C23" s="203">
        <v>55706</v>
      </c>
      <c r="D23" s="203">
        <v>38904</v>
      </c>
      <c r="E23" s="203">
        <v>55706</v>
      </c>
      <c r="F23" s="204">
        <v>43.188361093974919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42318</v>
      </c>
      <c r="C25" s="203">
        <v>47821</v>
      </c>
      <c r="D25" s="203">
        <v>42318</v>
      </c>
      <c r="E25" s="203">
        <v>47821</v>
      </c>
      <c r="F25" s="204">
        <v>13.00392268065599</v>
      </c>
    </row>
    <row r="26" spans="1:7" ht="15.6" customHeight="1" x14ac:dyDescent="0.25">
      <c r="A26" s="202" t="s">
        <v>152</v>
      </c>
      <c r="B26" s="203">
        <v>7749</v>
      </c>
      <c r="C26" s="203">
        <v>9283</v>
      </c>
      <c r="D26" s="203">
        <v>7749</v>
      </c>
      <c r="E26" s="203">
        <v>9283</v>
      </c>
      <c r="F26" s="204">
        <v>19.796102722931991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685942</v>
      </c>
      <c r="C28" s="203">
        <v>694320</v>
      </c>
      <c r="D28" s="203">
        <v>685942</v>
      </c>
      <c r="E28" s="203">
        <v>694320</v>
      </c>
      <c r="F28" s="204">
        <v>1.221386064711012</v>
      </c>
    </row>
    <row r="29" spans="1:7" ht="15.6" customHeight="1" x14ac:dyDescent="0.25">
      <c r="A29" s="202" t="s">
        <v>178</v>
      </c>
      <c r="B29" s="203">
        <v>6048</v>
      </c>
      <c r="C29" s="203">
        <v>6256</v>
      </c>
      <c r="D29" s="203">
        <v>6048</v>
      </c>
      <c r="E29" s="203">
        <v>6256</v>
      </c>
      <c r="F29" s="204">
        <v>3.4391534391534431</v>
      </c>
    </row>
    <row r="30" spans="1:7" ht="15.6" customHeight="1" x14ac:dyDescent="0.25">
      <c r="A30" s="202" t="s">
        <v>179</v>
      </c>
      <c r="B30" s="203">
        <v>295</v>
      </c>
      <c r="C30" s="203">
        <v>0</v>
      </c>
      <c r="D30" s="203">
        <v>295</v>
      </c>
      <c r="E30" s="203">
        <v>0</v>
      </c>
      <c r="F30" s="204">
        <v>-100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69434</v>
      </c>
      <c r="C32" s="203">
        <v>77777</v>
      </c>
      <c r="D32" s="203">
        <v>69434</v>
      </c>
      <c r="E32" s="203">
        <v>77777</v>
      </c>
      <c r="F32" s="204">
        <v>12.01572716536567</v>
      </c>
    </row>
    <row r="33" spans="1:6" ht="15.6" customHeight="1" x14ac:dyDescent="0.25">
      <c r="A33" s="202" t="s">
        <v>182</v>
      </c>
      <c r="B33" s="203">
        <v>9809</v>
      </c>
      <c r="C33" s="203">
        <v>5495</v>
      </c>
      <c r="D33" s="203">
        <v>9809</v>
      </c>
      <c r="E33" s="203">
        <v>5495</v>
      </c>
      <c r="F33" s="204">
        <v>-43.980018350494447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2399155</v>
      </c>
      <c r="C35" s="91">
        <f>SUM(C7:C34)</f>
        <v>2412660</v>
      </c>
      <c r="D35" s="90">
        <f>SUM(D7:D34)</f>
        <v>2399155</v>
      </c>
      <c r="E35" s="92">
        <f>SUM(E7:E34)</f>
        <v>2412660</v>
      </c>
      <c r="F35" s="154">
        <f>E35*100/D35-100</f>
        <v>0.56290652333842672</v>
      </c>
    </row>
    <row r="36" spans="1:6" ht="15.6" customHeight="1" x14ac:dyDescent="0.25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0846C-07C2-49FD-96A1-6CA9FA8235C9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10267</v>
      </c>
      <c r="C8" s="203">
        <v>13049</v>
      </c>
      <c r="D8" s="203">
        <v>10267</v>
      </c>
      <c r="E8" s="203">
        <v>13049</v>
      </c>
      <c r="F8" s="204">
        <v>27.09652284016752</v>
      </c>
      <c r="G8" s="20"/>
    </row>
    <row r="9" spans="1:14" ht="15.6" customHeight="1" x14ac:dyDescent="0.25">
      <c r="A9" s="202" t="s">
        <v>8</v>
      </c>
      <c r="B9" s="203">
        <v>40956</v>
      </c>
      <c r="C9" s="203">
        <v>36766</v>
      </c>
      <c r="D9" s="203">
        <v>40956</v>
      </c>
      <c r="E9" s="203">
        <v>36766</v>
      </c>
      <c r="F9" s="204">
        <v>-10.230491258912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399875</v>
      </c>
      <c r="C11" s="203">
        <v>384350</v>
      </c>
      <c r="D11" s="203">
        <v>399875</v>
      </c>
      <c r="E11" s="203">
        <v>384350</v>
      </c>
      <c r="F11" s="204">
        <v>-3.882463269771804</v>
      </c>
    </row>
    <row r="12" spans="1:14" ht="15.6" customHeight="1" x14ac:dyDescent="0.25">
      <c r="A12" s="202" t="s">
        <v>6</v>
      </c>
      <c r="B12" s="203">
        <v>2595</v>
      </c>
      <c r="C12" s="203">
        <v>2991</v>
      </c>
      <c r="D12" s="203">
        <v>2595</v>
      </c>
      <c r="E12" s="203">
        <v>2991</v>
      </c>
      <c r="F12" s="204">
        <v>15.260115606936409</v>
      </c>
    </row>
    <row r="13" spans="1:14" ht="15.6" customHeight="1" x14ac:dyDescent="0.25">
      <c r="A13" s="202" t="s">
        <v>175</v>
      </c>
      <c r="B13" s="203">
        <v>256861</v>
      </c>
      <c r="C13" s="203">
        <v>224815</v>
      </c>
      <c r="D13" s="203">
        <v>256861</v>
      </c>
      <c r="E13" s="203">
        <v>224815</v>
      </c>
      <c r="F13" s="204">
        <v>-12.47600842479007</v>
      </c>
    </row>
    <row r="14" spans="1:14" ht="15.6" customHeight="1" x14ac:dyDescent="0.25">
      <c r="A14" s="202" t="s">
        <v>148</v>
      </c>
      <c r="B14" s="203">
        <v>68438</v>
      </c>
      <c r="C14" s="203">
        <v>71304</v>
      </c>
      <c r="D14" s="203">
        <v>68438</v>
      </c>
      <c r="E14" s="203">
        <v>71304</v>
      </c>
      <c r="F14" s="204">
        <v>4.1877319617756257</v>
      </c>
    </row>
    <row r="15" spans="1:14" ht="15.6" customHeight="1" x14ac:dyDescent="0.25">
      <c r="A15" s="202" t="s">
        <v>145</v>
      </c>
      <c r="B15" s="203">
        <v>4367</v>
      </c>
      <c r="C15" s="203">
        <v>3843</v>
      </c>
      <c r="D15" s="203">
        <v>4367</v>
      </c>
      <c r="E15" s="203">
        <v>3843</v>
      </c>
      <c r="F15" s="204">
        <v>-11.9990840393863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146889</v>
      </c>
      <c r="C18" s="203">
        <v>124506</v>
      </c>
      <c r="D18" s="203">
        <v>146889</v>
      </c>
      <c r="E18" s="203">
        <v>124506</v>
      </c>
      <c r="F18" s="204">
        <v>-15.2380368849948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2894</v>
      </c>
      <c r="C21" s="203">
        <v>2836</v>
      </c>
      <c r="D21" s="203">
        <v>2894</v>
      </c>
      <c r="E21" s="203">
        <v>2836</v>
      </c>
      <c r="F21" s="204">
        <v>-2.0041465100207319</v>
      </c>
    </row>
    <row r="22" spans="1:7" ht="15.6" customHeight="1" x14ac:dyDescent="0.25">
      <c r="A22" s="202" t="s">
        <v>146</v>
      </c>
      <c r="B22" s="203">
        <v>97332</v>
      </c>
      <c r="C22" s="203">
        <v>85833</v>
      </c>
      <c r="D22" s="203">
        <v>97332</v>
      </c>
      <c r="E22" s="203">
        <v>85833</v>
      </c>
      <c r="F22" s="204">
        <v>-11.81420293428677</v>
      </c>
    </row>
    <row r="23" spans="1:7" ht="15.6" customHeight="1" x14ac:dyDescent="0.25">
      <c r="A23" s="202" t="s">
        <v>165</v>
      </c>
      <c r="B23" s="203">
        <v>26476</v>
      </c>
      <c r="C23" s="203">
        <v>27632</v>
      </c>
      <c r="D23" s="203">
        <v>26476</v>
      </c>
      <c r="E23" s="203">
        <v>27632</v>
      </c>
      <c r="F23" s="204">
        <v>4.3662184620033173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42318</v>
      </c>
      <c r="C25" s="203">
        <v>46784</v>
      </c>
      <c r="D25" s="203">
        <v>42318</v>
      </c>
      <c r="E25" s="203">
        <v>46784</v>
      </c>
      <c r="F25" s="204">
        <v>10.553428800983029</v>
      </c>
    </row>
    <row r="26" spans="1:7" ht="15.6" customHeight="1" x14ac:dyDescent="0.25">
      <c r="A26" s="202" t="s">
        <v>152</v>
      </c>
      <c r="B26" s="203">
        <v>7749</v>
      </c>
      <c r="C26" s="203">
        <v>9283</v>
      </c>
      <c r="D26" s="203">
        <v>7749</v>
      </c>
      <c r="E26" s="203">
        <v>9283</v>
      </c>
      <c r="F26" s="204">
        <v>19.796102722931991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430337</v>
      </c>
      <c r="C28" s="203">
        <v>412389</v>
      </c>
      <c r="D28" s="203">
        <v>430337</v>
      </c>
      <c r="E28" s="203">
        <v>412389</v>
      </c>
      <c r="F28" s="204">
        <v>-4.1706848353732084</v>
      </c>
    </row>
    <row r="29" spans="1:7" ht="15.6" customHeight="1" x14ac:dyDescent="0.25">
      <c r="A29" s="202" t="s">
        <v>178</v>
      </c>
      <c r="B29" s="203">
        <v>6048</v>
      </c>
      <c r="C29" s="203">
        <v>5378</v>
      </c>
      <c r="D29" s="203">
        <v>6048</v>
      </c>
      <c r="E29" s="203">
        <v>5378</v>
      </c>
      <c r="F29" s="204">
        <v>-11.078042328042329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50706</v>
      </c>
      <c r="C32" s="203">
        <v>53787</v>
      </c>
      <c r="D32" s="203">
        <v>50706</v>
      </c>
      <c r="E32" s="203">
        <v>53787</v>
      </c>
      <c r="F32" s="204">
        <v>6.0762039995266832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192">
        <f>SUM(B7:B34)</f>
        <v>1594108</v>
      </c>
      <c r="C35" s="91">
        <f>SUM(C7:C34)</f>
        <v>1505546</v>
      </c>
      <c r="D35" s="90">
        <f>SUM(D7:D34)</f>
        <v>1594108</v>
      </c>
      <c r="E35" s="92">
        <f>SUM(E7:E34)</f>
        <v>1505546</v>
      </c>
      <c r="F35" s="154">
        <f>E35*100/D35-100</f>
        <v>-5.5555834360030758</v>
      </c>
    </row>
    <row r="36" spans="1:6" ht="15.6" customHeight="1" x14ac:dyDescent="0.25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4228D-4027-4D11-943E-3759E6B983A5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76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5677</v>
      </c>
      <c r="C7" s="203">
        <v>5529</v>
      </c>
      <c r="D7" s="203">
        <v>5677</v>
      </c>
      <c r="E7" s="203">
        <v>5529</v>
      </c>
      <c r="F7" s="204">
        <v>-2.6070107451118498</v>
      </c>
      <c r="G7" s="27"/>
    </row>
    <row r="8" spans="1:14" ht="15.6" customHeight="1" x14ac:dyDescent="0.25">
      <c r="A8" s="202" t="s">
        <v>11</v>
      </c>
      <c r="B8" s="203">
        <v>0</v>
      </c>
      <c r="C8" s="203">
        <v>11164</v>
      </c>
      <c r="D8" s="203">
        <v>0</v>
      </c>
      <c r="E8" s="203">
        <v>11164</v>
      </c>
      <c r="F8" s="204" t="s">
        <v>151</v>
      </c>
      <c r="G8" s="20"/>
    </row>
    <row r="9" spans="1:14" ht="15.6" customHeight="1" x14ac:dyDescent="0.25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 x14ac:dyDescent="0.25">
      <c r="A12" s="202" t="s">
        <v>6</v>
      </c>
      <c r="B12" s="203">
        <v>12519</v>
      </c>
      <c r="C12" s="203">
        <v>17321</v>
      </c>
      <c r="D12" s="203">
        <v>12519</v>
      </c>
      <c r="E12" s="203">
        <v>17321</v>
      </c>
      <c r="F12" s="204">
        <v>38.35769630162153</v>
      </c>
    </row>
    <row r="13" spans="1:14" ht="15.6" customHeight="1" x14ac:dyDescent="0.25">
      <c r="A13" s="202" t="s">
        <v>175</v>
      </c>
      <c r="B13" s="203">
        <v>51238</v>
      </c>
      <c r="C13" s="203">
        <v>20092</v>
      </c>
      <c r="D13" s="203">
        <v>51238</v>
      </c>
      <c r="E13" s="203">
        <v>20092</v>
      </c>
      <c r="F13" s="204">
        <v>-60.786915960810333</v>
      </c>
    </row>
    <row r="14" spans="1:14" ht="15.6" customHeight="1" x14ac:dyDescent="0.25">
      <c r="A14" s="202" t="s">
        <v>148</v>
      </c>
      <c r="B14" s="203">
        <v>111054</v>
      </c>
      <c r="C14" s="203">
        <v>136856</v>
      </c>
      <c r="D14" s="203">
        <v>111054</v>
      </c>
      <c r="E14" s="203">
        <v>136856</v>
      </c>
      <c r="F14" s="204">
        <v>23.23374214346174</v>
      </c>
    </row>
    <row r="15" spans="1:14" ht="15.6" customHeight="1" x14ac:dyDescent="0.25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 x14ac:dyDescent="0.5">
      <c r="A16" s="202" t="s">
        <v>144</v>
      </c>
      <c r="B16" s="203">
        <v>8115</v>
      </c>
      <c r="C16" s="203">
        <v>4125</v>
      </c>
      <c r="D16" s="203">
        <v>8115</v>
      </c>
      <c r="E16" s="203">
        <v>4125</v>
      </c>
      <c r="F16" s="204">
        <v>-49.168207024029577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848</v>
      </c>
      <c r="C18" s="203">
        <v>0</v>
      </c>
      <c r="D18" s="203">
        <v>848</v>
      </c>
      <c r="E18" s="203">
        <v>0</v>
      </c>
      <c r="F18" s="204">
        <v>-100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 x14ac:dyDescent="0.25">
      <c r="A22" s="202" t="s">
        <v>146</v>
      </c>
      <c r="B22" s="203">
        <v>318731</v>
      </c>
      <c r="C22" s="203">
        <v>370622</v>
      </c>
      <c r="D22" s="203">
        <v>318731</v>
      </c>
      <c r="E22" s="203">
        <v>370622</v>
      </c>
      <c r="F22" s="204">
        <v>16.280499857246401</v>
      </c>
    </row>
    <row r="23" spans="1:7" ht="15.6" customHeight="1" x14ac:dyDescent="0.25">
      <c r="A23" s="202" t="s">
        <v>165</v>
      </c>
      <c r="B23" s="203">
        <v>12428</v>
      </c>
      <c r="C23" s="203">
        <v>28074</v>
      </c>
      <c r="D23" s="203">
        <v>12428</v>
      </c>
      <c r="E23" s="203">
        <v>28074</v>
      </c>
      <c r="F23" s="204">
        <v>125.8931445123914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0</v>
      </c>
      <c r="C25" s="203">
        <v>1037</v>
      </c>
      <c r="D25" s="203">
        <v>0</v>
      </c>
      <c r="E25" s="203">
        <v>1037</v>
      </c>
      <c r="F25" s="204" t="s">
        <v>151</v>
      </c>
    </row>
    <row r="26" spans="1:7" ht="15.6" customHeight="1" x14ac:dyDescent="0.25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255605</v>
      </c>
      <c r="C28" s="203">
        <v>281931</v>
      </c>
      <c r="D28" s="203">
        <v>255605</v>
      </c>
      <c r="E28" s="203">
        <v>281931</v>
      </c>
      <c r="F28" s="204">
        <v>10.29948553432054</v>
      </c>
    </row>
    <row r="29" spans="1:7" ht="15.6" customHeight="1" x14ac:dyDescent="0.25">
      <c r="A29" s="202" t="s">
        <v>178</v>
      </c>
      <c r="B29" s="203">
        <v>0</v>
      </c>
      <c r="C29" s="203">
        <v>878</v>
      </c>
      <c r="D29" s="203">
        <v>0</v>
      </c>
      <c r="E29" s="203">
        <v>878</v>
      </c>
      <c r="F29" s="204" t="s">
        <v>151</v>
      </c>
    </row>
    <row r="30" spans="1:7" ht="15.6" customHeight="1" x14ac:dyDescent="0.25">
      <c r="A30" s="202" t="s">
        <v>179</v>
      </c>
      <c r="B30" s="203">
        <v>295</v>
      </c>
      <c r="C30" s="203">
        <v>0</v>
      </c>
      <c r="D30" s="203">
        <v>295</v>
      </c>
      <c r="E30" s="203">
        <v>0</v>
      </c>
      <c r="F30" s="204">
        <v>-100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18728</v>
      </c>
      <c r="C32" s="203">
        <v>23990</v>
      </c>
      <c r="D32" s="203">
        <v>18728</v>
      </c>
      <c r="E32" s="203">
        <v>23990</v>
      </c>
      <c r="F32" s="204">
        <v>28.096967108073471</v>
      </c>
    </row>
    <row r="33" spans="1:6" ht="15.6" customHeight="1" x14ac:dyDescent="0.25">
      <c r="A33" s="202" t="s">
        <v>182</v>
      </c>
      <c r="B33" s="203">
        <v>9809</v>
      </c>
      <c r="C33" s="203">
        <v>5495</v>
      </c>
      <c r="D33" s="203">
        <v>9809</v>
      </c>
      <c r="E33" s="203">
        <v>5495</v>
      </c>
      <c r="F33" s="204">
        <v>-43.980018350494447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93" t="s">
        <v>153</v>
      </c>
      <c r="B35" s="90">
        <f>SUM(B7:B34)</f>
        <v>805047</v>
      </c>
      <c r="C35" s="91">
        <f>SUM(C7:C34)</f>
        <v>907114</v>
      </c>
      <c r="D35" s="90">
        <f>SUM(D7:D34)</f>
        <v>805047</v>
      </c>
      <c r="E35" s="192">
        <f>SUM(E7:E34)</f>
        <v>907114</v>
      </c>
      <c r="F35" s="154">
        <f>E35*100/D35-100</f>
        <v>12.678390205789228</v>
      </c>
    </row>
    <row r="36" spans="1:6" ht="15.6" customHeight="1" x14ac:dyDescent="0.25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7573-F7CC-4C58-9247-43821437BB13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 x14ac:dyDescent="0.3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 x14ac:dyDescent="0.25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 x14ac:dyDescent="0.25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 x14ac:dyDescent="0.25">
      <c r="A6" s="10"/>
      <c r="B6" s="10"/>
      <c r="C6" s="10"/>
      <c r="D6" s="178">
        <v>2025</v>
      </c>
      <c r="E6" s="178">
        <v>2026</v>
      </c>
      <c r="F6" s="178">
        <v>2025</v>
      </c>
      <c r="G6" s="178">
        <v>2026</v>
      </c>
      <c r="H6" s="178" t="s">
        <v>13</v>
      </c>
      <c r="I6" s="184" t="s">
        <v>14</v>
      </c>
      <c r="J6" s="180"/>
      <c r="K6" s="27"/>
    </row>
    <row r="7" spans="1:15" ht="15" customHeight="1" x14ac:dyDescent="0.25">
      <c r="A7" s="8" t="s">
        <v>16</v>
      </c>
      <c r="B7" s="169" t="s">
        <v>21</v>
      </c>
      <c r="C7" s="162" t="s">
        <v>2</v>
      </c>
      <c r="D7" s="67" cm="1">
        <f t="array" ref="D7:G7">Líquidos!B35:E35</f>
        <v>14040455</v>
      </c>
      <c r="E7" s="67">
        <v>13699878</v>
      </c>
      <c r="F7" s="67">
        <v>14040455</v>
      </c>
      <c r="G7" s="67">
        <v>13699878</v>
      </c>
      <c r="H7" s="179">
        <f>G7-F7</f>
        <v>-340577</v>
      </c>
      <c r="I7" s="156">
        <f>((G7*100/F7)-100)</f>
        <v>-2.425683498148743</v>
      </c>
      <c r="J7" s="185"/>
      <c r="K7" s="27"/>
    </row>
    <row r="8" spans="1:15" ht="15" customHeight="1" x14ac:dyDescent="0.25">
      <c r="A8" s="8"/>
      <c r="B8" s="56" t="s">
        <v>22</v>
      </c>
      <c r="C8" s="56" t="s">
        <v>2</v>
      </c>
      <c r="D8" s="67" cm="1">
        <f t="array" ref="D8:G8">Sólidos!B35:E35</f>
        <v>6164452</v>
      </c>
      <c r="E8" s="67">
        <v>6249065</v>
      </c>
      <c r="F8" s="69">
        <v>6164452</v>
      </c>
      <c r="G8" s="67">
        <v>6249065</v>
      </c>
      <c r="H8" s="61">
        <f t="shared" ref="H8:H18" si="0">G8-F8</f>
        <v>84613</v>
      </c>
      <c r="I8" s="155">
        <f>((G8*100/F8)-100)</f>
        <v>1.372595650026966</v>
      </c>
      <c r="J8" s="51"/>
      <c r="K8" s="27"/>
    </row>
    <row r="9" spans="1:15" ht="15" customHeight="1" x14ac:dyDescent="0.25">
      <c r="A9" s="8"/>
      <c r="B9" s="9" t="s">
        <v>23</v>
      </c>
      <c r="C9" s="57" t="s">
        <v>2</v>
      </c>
      <c r="D9" s="67" cm="1">
        <f t="array" ref="D9:G9">'Mercancía general'!B35:E35</f>
        <v>21729965</v>
      </c>
      <c r="E9" s="80">
        <v>19970899</v>
      </c>
      <c r="F9" s="67">
        <v>21729965</v>
      </c>
      <c r="G9" s="81">
        <v>19970899</v>
      </c>
      <c r="H9" s="61">
        <f t="shared" si="0"/>
        <v>-1759066</v>
      </c>
      <c r="I9" s="156">
        <f t="shared" ref="I9:I30" si="1">((G9*100/F9)-100)</f>
        <v>-8.0951165821021789</v>
      </c>
      <c r="J9" s="51"/>
      <c r="K9" s="27"/>
    </row>
    <row r="10" spans="1:15" ht="15" customHeight="1" x14ac:dyDescent="0.25">
      <c r="A10" s="8"/>
      <c r="B10" s="9"/>
      <c r="C10" s="50" t="s">
        <v>24</v>
      </c>
      <c r="D10" s="70" cm="1">
        <f t="array" ref="D10:G10">'Mercancías contenedores'!B35:E35</f>
        <v>15061523</v>
      </c>
      <c r="E10" s="70">
        <v>13821553</v>
      </c>
      <c r="F10" s="82">
        <v>15061523</v>
      </c>
      <c r="G10" s="70">
        <v>13821553</v>
      </c>
      <c r="H10" s="62">
        <f t="shared" si="0"/>
        <v>-1239970</v>
      </c>
      <c r="I10" s="157">
        <f t="shared" si="1"/>
        <v>-8.2326999733028288</v>
      </c>
      <c r="J10" s="51"/>
      <c r="K10" s="27"/>
    </row>
    <row r="11" spans="1:15" ht="15" customHeight="1" x14ac:dyDescent="0.25">
      <c r="A11" s="8"/>
      <c r="B11" s="9"/>
      <c r="C11" s="50" t="s">
        <v>25</v>
      </c>
      <c r="D11" s="83">
        <f>D9-D10</f>
        <v>6668442</v>
      </c>
      <c r="E11" s="83">
        <f t="shared" ref="E11:G11" si="2">E9-E10</f>
        <v>6149346</v>
      </c>
      <c r="F11" s="84">
        <f t="shared" si="2"/>
        <v>6668442</v>
      </c>
      <c r="G11" s="85">
        <f t="shared" si="2"/>
        <v>6149346</v>
      </c>
      <c r="H11" s="62">
        <f t="shared" si="0"/>
        <v>-519096</v>
      </c>
      <c r="I11" s="158">
        <f t="shared" si="1"/>
        <v>-7.7843670230617619</v>
      </c>
      <c r="J11" s="51"/>
      <c r="K11" s="27"/>
    </row>
    <row r="12" spans="1:15" ht="15" customHeight="1" x14ac:dyDescent="0.25">
      <c r="A12" s="8"/>
      <c r="B12" s="54"/>
      <c r="C12" s="55" t="s">
        <v>26</v>
      </c>
      <c r="D12" s="63">
        <f>SUM(D7,D8,D9)</f>
        <v>41934872</v>
      </c>
      <c r="E12" s="63">
        <f>SUM(E7,E8,E9)</f>
        <v>39919842</v>
      </c>
      <c r="F12" s="63">
        <f>SUM(F7,F8,F9)</f>
        <v>41934872</v>
      </c>
      <c r="G12" s="63">
        <f>SUM(G7,G8,G9)</f>
        <v>39919842</v>
      </c>
      <c r="H12" s="64">
        <f t="shared" si="0"/>
        <v>-2015030</v>
      </c>
      <c r="I12" s="159">
        <f t="shared" si="1"/>
        <v>-4.805141649174459</v>
      </c>
      <c r="J12" s="51"/>
      <c r="K12" s="27"/>
    </row>
    <row r="13" spans="1:15" ht="15" customHeight="1" x14ac:dyDescent="0.25">
      <c r="A13" s="7" t="s">
        <v>17</v>
      </c>
      <c r="B13" s="56" t="s">
        <v>27</v>
      </c>
      <c r="C13" s="57" t="s">
        <v>2</v>
      </c>
      <c r="D13" s="65" cm="1">
        <f t="array" ref="D13:G13">Pesca!B35:E35</f>
        <v>6578.8369999999995</v>
      </c>
      <c r="E13" s="66">
        <v>5586.3490000000002</v>
      </c>
      <c r="F13" s="67">
        <v>6578.8369999999995</v>
      </c>
      <c r="G13" s="68">
        <v>5586.3490000000002</v>
      </c>
      <c r="H13" s="67">
        <f>G13-F13</f>
        <v>-992.48799999999937</v>
      </c>
      <c r="I13" s="160">
        <f t="shared" si="1"/>
        <v>-15.08607068392179</v>
      </c>
      <c r="J13" s="52"/>
      <c r="K13" s="27"/>
    </row>
    <row r="14" spans="1:15" ht="15" customHeight="1" x14ac:dyDescent="0.25">
      <c r="A14" s="7"/>
      <c r="B14" s="9" t="s">
        <v>28</v>
      </c>
      <c r="C14" s="57" t="s">
        <v>2</v>
      </c>
      <c r="D14" s="69" cm="1">
        <f t="array" ref="D14:G14">Avituallamiento!B35:E35</f>
        <v>878254</v>
      </c>
      <c r="E14" s="67">
        <v>861293</v>
      </c>
      <c r="F14" s="67">
        <v>878254</v>
      </c>
      <c r="G14" s="66">
        <v>861293</v>
      </c>
      <c r="H14" s="67">
        <f>G14-F14</f>
        <v>-16961</v>
      </c>
      <c r="I14" s="156">
        <f t="shared" si="1"/>
        <v>-1.9312180758641517</v>
      </c>
      <c r="J14" s="27"/>
      <c r="K14" s="27"/>
    </row>
    <row r="15" spans="1:15" ht="15" customHeight="1" x14ac:dyDescent="0.25">
      <c r="A15" s="7"/>
      <c r="B15" s="9"/>
      <c r="C15" s="50" t="s">
        <v>29</v>
      </c>
      <c r="D15" s="70" cm="1">
        <f t="array" ref="D15:G15">'Avi. combustibles'!B35:E35</f>
        <v>727400</v>
      </c>
      <c r="E15" s="71">
        <v>699801</v>
      </c>
      <c r="F15" s="72">
        <v>727400</v>
      </c>
      <c r="G15" s="72">
        <v>699801</v>
      </c>
      <c r="H15" s="70">
        <f>G15-F15</f>
        <v>-27599</v>
      </c>
      <c r="I15" s="161">
        <f t="shared" si="1"/>
        <v>-3.7941985152598363</v>
      </c>
      <c r="J15" s="27"/>
      <c r="K15" s="27"/>
      <c r="L15" s="53"/>
      <c r="O15" s="53"/>
    </row>
    <row r="16" spans="1:15" ht="15" customHeight="1" x14ac:dyDescent="0.25">
      <c r="A16" s="7"/>
      <c r="B16" s="56" t="s">
        <v>30</v>
      </c>
      <c r="C16" s="57" t="s">
        <v>2</v>
      </c>
      <c r="D16" s="73" cm="1">
        <f t="array" ref="D16:G16">'Tráfico interior'!B35:E35</f>
        <v>313242</v>
      </c>
      <c r="E16" s="74">
        <v>410535</v>
      </c>
      <c r="F16" s="65">
        <v>313242</v>
      </c>
      <c r="G16" s="66">
        <v>410535</v>
      </c>
      <c r="H16" s="67">
        <f>G16-F16</f>
        <v>97293</v>
      </c>
      <c r="I16" s="155">
        <f t="shared" si="1"/>
        <v>31.060011109621314</v>
      </c>
      <c r="J16" s="27"/>
      <c r="K16" s="27"/>
    </row>
    <row r="17" spans="1:14" ht="15" customHeight="1" x14ac:dyDescent="0.25">
      <c r="A17" s="7"/>
      <c r="B17" s="59"/>
      <c r="C17" s="59" t="s">
        <v>26</v>
      </c>
      <c r="D17" s="171">
        <f>SUM(D13,D14,D16)</f>
        <v>1198074.8370000001</v>
      </c>
      <c r="E17" s="172">
        <f t="shared" ref="E17:G17" si="3">SUM(E13,E14,E16)</f>
        <v>1277414.3489999999</v>
      </c>
      <c r="F17" s="172">
        <f t="shared" si="3"/>
        <v>1198074.8370000001</v>
      </c>
      <c r="G17" s="172">
        <f t="shared" si="3"/>
        <v>1277414.3489999999</v>
      </c>
      <c r="H17" s="173">
        <f>G17-F17</f>
        <v>79339.511999999871</v>
      </c>
      <c r="I17" s="159">
        <f t="shared" si="1"/>
        <v>6.6222500923788203</v>
      </c>
      <c r="J17" s="27"/>
      <c r="K17" s="27"/>
    </row>
    <row r="18" spans="1:14" ht="15" customHeight="1" x14ac:dyDescent="0.25">
      <c r="A18" s="6" t="s">
        <v>31</v>
      </c>
      <c r="B18" s="6"/>
      <c r="C18" s="6"/>
      <c r="D18" s="167">
        <f>D12+D17</f>
        <v>43132946.836999997</v>
      </c>
      <c r="E18" s="186">
        <f>E12+E17</f>
        <v>41197256.348999999</v>
      </c>
      <c r="F18" s="186">
        <f>F12+F17</f>
        <v>43132946.836999997</v>
      </c>
      <c r="G18" s="186">
        <f>G12+G17</f>
        <v>41197256.348999999</v>
      </c>
      <c r="H18" s="188">
        <f t="shared" si="0"/>
        <v>-1935690.487999998</v>
      </c>
      <c r="I18" s="187">
        <f t="shared" si="1"/>
        <v>-4.4877306790908591</v>
      </c>
      <c r="J18" s="51"/>
      <c r="K18" s="27"/>
    </row>
    <row r="19" spans="1:14" ht="15" customHeight="1" x14ac:dyDescent="0.25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 x14ac:dyDescent="0.25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11421302</v>
      </c>
      <c r="E20" s="67">
        <v>11028069</v>
      </c>
      <c r="F20" s="67">
        <v>11421302</v>
      </c>
      <c r="G20" s="67">
        <v>11028069</v>
      </c>
      <c r="H20" s="75">
        <f>G20-F20</f>
        <v>-393233</v>
      </c>
      <c r="I20" s="76">
        <f t="shared" si="1"/>
        <v>-3.4429787427037724</v>
      </c>
      <c r="J20" s="27"/>
      <c r="K20" s="27"/>
      <c r="L20" s="27"/>
      <c r="M20" s="27"/>
    </row>
    <row r="21" spans="1:14" ht="15" customHeight="1" x14ac:dyDescent="0.25">
      <c r="A21" s="5"/>
      <c r="B21" s="9"/>
      <c r="C21" s="49" t="s">
        <v>24</v>
      </c>
      <c r="D21" s="77" cm="1">
        <f t="array" ref="D21:G21">'Mercan. contene. tránsito'!B35:E35</f>
        <v>9111675</v>
      </c>
      <c r="E21" s="77">
        <v>8368520</v>
      </c>
      <c r="F21" s="77">
        <v>9111675</v>
      </c>
      <c r="G21" s="77">
        <v>8368520</v>
      </c>
      <c r="H21" s="78">
        <f>G21-F21</f>
        <v>-743155</v>
      </c>
      <c r="I21" s="79">
        <f t="shared" si="1"/>
        <v>-8.1560744868533988</v>
      </c>
      <c r="J21" s="27"/>
      <c r="K21" s="27"/>
      <c r="L21" s="27"/>
      <c r="M21" s="27"/>
    </row>
    <row r="22" spans="1:14" ht="15" customHeight="1" x14ac:dyDescent="0.25">
      <c r="A22" s="5"/>
      <c r="B22" s="9" t="s">
        <v>33</v>
      </c>
      <c r="C22" s="56" t="s">
        <v>34</v>
      </c>
      <c r="D22" s="67" cm="1">
        <f t="array" ref="D22:G22">'Ro-Ro'!B35:E35</f>
        <v>5753203</v>
      </c>
      <c r="E22" s="67">
        <v>5239300</v>
      </c>
      <c r="F22" s="67">
        <v>5753203</v>
      </c>
      <c r="G22" s="67">
        <v>5239300</v>
      </c>
      <c r="H22" s="75">
        <f t="shared" ref="H22:H30" si="4">G22-F22</f>
        <v>-513903</v>
      </c>
      <c r="I22" s="76">
        <f t="shared" si="1"/>
        <v>-8.9324677053808159</v>
      </c>
      <c r="J22" s="27"/>
      <c r="K22" s="27"/>
      <c r="L22" s="27"/>
      <c r="M22" s="27"/>
    </row>
    <row r="23" spans="1:14" ht="15" customHeight="1" x14ac:dyDescent="0.25">
      <c r="A23" s="5"/>
      <c r="B23" s="9"/>
      <c r="C23" s="58" t="s">
        <v>35</v>
      </c>
      <c r="D23" s="77" cm="1">
        <f t="array" ref="D23:G23">'Ro-Ro UTIS'!B35:E35</f>
        <v>245478</v>
      </c>
      <c r="E23" s="77">
        <v>224488</v>
      </c>
      <c r="F23" s="77">
        <v>245478</v>
      </c>
      <c r="G23" s="77">
        <v>224488</v>
      </c>
      <c r="H23" s="78">
        <f t="shared" si="4"/>
        <v>-20990</v>
      </c>
      <c r="I23" s="79">
        <f t="shared" si="1"/>
        <v>-8.5506644179926496</v>
      </c>
      <c r="J23" s="27"/>
      <c r="K23" s="27"/>
      <c r="L23" s="27"/>
      <c r="M23" s="27"/>
    </row>
    <row r="24" spans="1:14" ht="15" customHeight="1" x14ac:dyDescent="0.25">
      <c r="A24" s="5"/>
      <c r="B24" s="9" t="s">
        <v>36</v>
      </c>
      <c r="C24" s="56" t="s">
        <v>2</v>
      </c>
      <c r="D24" s="67" cm="1">
        <f t="array" ref="D24:G24">TEUS!B35:E35</f>
        <v>1416835.25</v>
      </c>
      <c r="E24" s="67">
        <v>1357000.25</v>
      </c>
      <c r="F24" s="67">
        <v>1416835.25</v>
      </c>
      <c r="G24" s="67">
        <v>1357000.25</v>
      </c>
      <c r="H24" s="75">
        <f t="shared" si="4"/>
        <v>-59835</v>
      </c>
      <c r="I24" s="76">
        <f t="shared" si="1"/>
        <v>-4.2231445046274843</v>
      </c>
      <c r="J24" s="27"/>
      <c r="K24" s="27"/>
      <c r="L24" s="27"/>
      <c r="M24" s="27"/>
    </row>
    <row r="25" spans="1:14" ht="15" customHeight="1" x14ac:dyDescent="0.25">
      <c r="A25" s="5"/>
      <c r="B25" s="9"/>
      <c r="C25" s="49" t="s">
        <v>40</v>
      </c>
      <c r="D25" s="77" cm="1">
        <f t="array" ref="D25:G25">'TEUS tránsito'!B35:E35</f>
        <v>750671</v>
      </c>
      <c r="E25" s="77">
        <v>720458.75</v>
      </c>
      <c r="F25" s="77">
        <v>750671</v>
      </c>
      <c r="G25" s="77">
        <v>720458.75</v>
      </c>
      <c r="H25" s="78">
        <f t="shared" si="4"/>
        <v>-30212.25</v>
      </c>
      <c r="I25" s="79">
        <f t="shared" si="1"/>
        <v>-4.0246992357504183</v>
      </c>
      <c r="J25" s="27"/>
      <c r="K25" s="27"/>
      <c r="L25" s="27"/>
      <c r="M25" s="27"/>
    </row>
    <row r="26" spans="1:14" ht="15" customHeight="1" x14ac:dyDescent="0.25">
      <c r="A26" s="5"/>
      <c r="B26" s="9"/>
      <c r="C26" s="49" t="s">
        <v>171</v>
      </c>
      <c r="D26" s="77" cm="1">
        <f t="array" ref="D26:G26">'TEUS nacional'!B35:E35</f>
        <v>169269</v>
      </c>
      <c r="E26" s="77">
        <v>156071.75</v>
      </c>
      <c r="F26" s="77">
        <v>169269</v>
      </c>
      <c r="G26" s="77">
        <v>156071.75</v>
      </c>
      <c r="H26" s="78">
        <f t="shared" si="4"/>
        <v>-13197.25</v>
      </c>
      <c r="I26" s="79">
        <f t="shared" si="1"/>
        <v>-7.7966136740927112</v>
      </c>
      <c r="J26" s="27"/>
      <c r="K26" s="27"/>
      <c r="L26" s="27"/>
      <c r="M26" s="27"/>
    </row>
    <row r="27" spans="1:14" ht="15" customHeight="1" x14ac:dyDescent="0.25">
      <c r="A27" s="5"/>
      <c r="B27" s="9"/>
      <c r="C27" s="49" t="s">
        <v>170</v>
      </c>
      <c r="D27" s="77" cm="1">
        <f t="array" ref="D27:G27">'TEUS exterior'!B35:E35</f>
        <v>496895.25</v>
      </c>
      <c r="E27" s="77">
        <v>480469.75</v>
      </c>
      <c r="F27" s="77">
        <v>496895.25</v>
      </c>
      <c r="G27" s="77">
        <v>480469.75</v>
      </c>
      <c r="H27" s="78">
        <f t="shared" si="4"/>
        <v>-16425.5</v>
      </c>
      <c r="I27" s="79">
        <f t="shared" si="1"/>
        <v>-3.3056262864255643</v>
      </c>
      <c r="J27" s="27"/>
      <c r="K27" s="27"/>
      <c r="L27" s="27"/>
      <c r="M27" s="27"/>
    </row>
    <row r="28" spans="1:14" ht="15" customHeight="1" x14ac:dyDescent="0.25">
      <c r="A28" s="5"/>
      <c r="B28" s="9" t="s">
        <v>37</v>
      </c>
      <c r="C28" s="56" t="s">
        <v>41</v>
      </c>
      <c r="D28" s="67" cm="1">
        <f t="array" ref="D28:G28">'Buques número'!B35:E35</f>
        <v>12218</v>
      </c>
      <c r="E28" s="67">
        <v>11190</v>
      </c>
      <c r="F28" s="67">
        <v>12218</v>
      </c>
      <c r="G28" s="67">
        <v>11190</v>
      </c>
      <c r="H28" s="75">
        <f t="shared" si="4"/>
        <v>-1028</v>
      </c>
      <c r="I28" s="76">
        <f t="shared" si="1"/>
        <v>-8.4138156817809744</v>
      </c>
      <c r="J28" s="27"/>
      <c r="K28" s="27"/>
      <c r="L28" s="27"/>
      <c r="M28" s="27"/>
    </row>
    <row r="29" spans="1:14" ht="15" customHeight="1" x14ac:dyDescent="0.25">
      <c r="A29" s="5"/>
      <c r="B29" s="9"/>
      <c r="C29" s="56" t="s">
        <v>42</v>
      </c>
      <c r="D29" s="67" cm="1">
        <f t="array" ref="D29:G29">'Buques GT'!B35:E35</f>
        <v>201431837</v>
      </c>
      <c r="E29" s="67">
        <v>194482801</v>
      </c>
      <c r="F29" s="67">
        <v>201431837</v>
      </c>
      <c r="G29" s="67">
        <v>194482801</v>
      </c>
      <c r="H29" s="75">
        <f t="shared" si="4"/>
        <v>-6949036</v>
      </c>
      <c r="I29" s="76">
        <f t="shared" si="1"/>
        <v>-3.4498200996896031</v>
      </c>
      <c r="J29" s="27"/>
      <c r="K29" s="27"/>
      <c r="L29" s="27"/>
      <c r="M29" s="27"/>
    </row>
    <row r="30" spans="1:14" ht="15" customHeight="1" x14ac:dyDescent="0.25">
      <c r="A30" s="5"/>
      <c r="B30" s="9"/>
      <c r="C30" s="49" t="s">
        <v>43</v>
      </c>
      <c r="D30" s="77" cm="1">
        <f t="array" ref="D30:G30">Cruceros!B35:E35</f>
        <v>282</v>
      </c>
      <c r="E30" s="77">
        <v>332</v>
      </c>
      <c r="F30" s="77">
        <v>282</v>
      </c>
      <c r="G30" s="77">
        <v>332</v>
      </c>
      <c r="H30" s="78">
        <f t="shared" si="4"/>
        <v>50</v>
      </c>
      <c r="I30" s="79">
        <f t="shared" si="1"/>
        <v>17.730496453900713</v>
      </c>
      <c r="J30" s="27"/>
      <c r="K30" s="27"/>
      <c r="L30" s="27"/>
      <c r="M30" s="27"/>
    </row>
    <row r="31" spans="1:14" ht="15" customHeight="1" x14ac:dyDescent="0.25">
      <c r="A31" s="5"/>
      <c r="B31" s="9" t="s">
        <v>38</v>
      </c>
      <c r="C31" s="56" t="s">
        <v>2</v>
      </c>
      <c r="D31" s="67" cm="1">
        <f t="array" ref="D31:G31">'Pasajeros total'!B35:E35</f>
        <v>2399155</v>
      </c>
      <c r="E31" s="67">
        <v>2412660</v>
      </c>
      <c r="F31" s="67">
        <v>2399155</v>
      </c>
      <c r="G31" s="67">
        <v>2412660</v>
      </c>
      <c r="H31" s="75">
        <f>G31-F31</f>
        <v>13505</v>
      </c>
      <c r="I31" s="76">
        <f>((G31*100/F31)-100)</f>
        <v>0.56290652333842672</v>
      </c>
      <c r="J31" s="27"/>
      <c r="K31" s="27"/>
      <c r="L31" s="27"/>
      <c r="M31" s="27"/>
    </row>
    <row r="32" spans="1:14" ht="15" customHeight="1" x14ac:dyDescent="0.25">
      <c r="A32" s="5"/>
      <c r="B32" s="9"/>
      <c r="C32" s="49" t="s">
        <v>44</v>
      </c>
      <c r="D32" s="77" cm="1">
        <f t="array" ref="D32:G32">'Pasajeros regulares'!B35:E35</f>
        <v>1594108</v>
      </c>
      <c r="E32" s="77">
        <v>1505546</v>
      </c>
      <c r="F32" s="77">
        <v>1594108</v>
      </c>
      <c r="G32" s="77">
        <v>1505546</v>
      </c>
      <c r="H32" s="78">
        <f>G32-F32</f>
        <v>-88562</v>
      </c>
      <c r="I32" s="79">
        <f>((G32*100/F32)-100)</f>
        <v>-5.5555834360030758</v>
      </c>
      <c r="J32" s="27"/>
      <c r="K32" s="27"/>
      <c r="L32" s="27"/>
      <c r="M32" s="27"/>
    </row>
    <row r="33" spans="1:13" ht="15" customHeight="1" x14ac:dyDescent="0.25">
      <c r="A33" s="5"/>
      <c r="B33" s="9"/>
      <c r="C33" s="49" t="s">
        <v>45</v>
      </c>
      <c r="D33" s="77" cm="1">
        <f t="array" ref="D33:G33">'Pasajeros crucero'!B35:E35</f>
        <v>805047</v>
      </c>
      <c r="E33" s="77">
        <v>907114</v>
      </c>
      <c r="F33" s="77">
        <v>805047</v>
      </c>
      <c r="G33" s="77">
        <v>907114</v>
      </c>
      <c r="H33" s="78">
        <f>G33-F33</f>
        <v>102067</v>
      </c>
      <c r="I33" s="79">
        <f>((G33*100/F33)-100)</f>
        <v>12.678390205789228</v>
      </c>
      <c r="J33" s="27"/>
      <c r="K33" s="27"/>
      <c r="L33" s="27"/>
      <c r="M33" s="27"/>
    </row>
    <row r="34" spans="1:13" ht="15" customHeight="1" x14ac:dyDescent="0.25">
      <c r="A34" s="5"/>
      <c r="B34" s="9" t="s">
        <v>39</v>
      </c>
      <c r="C34" s="56" t="s">
        <v>46</v>
      </c>
      <c r="D34" s="67" cm="1">
        <f t="array" ref="D34:G34">'Automóviles régimen pasaje'!B35:E35</f>
        <v>454864</v>
      </c>
      <c r="E34" s="67">
        <v>437753</v>
      </c>
      <c r="F34" s="67">
        <v>454864</v>
      </c>
      <c r="G34" s="67">
        <v>437753</v>
      </c>
      <c r="H34" s="75">
        <f>G34-F34</f>
        <v>-17111</v>
      </c>
      <c r="I34" s="76">
        <f>((G34*100/F34)-100)</f>
        <v>-3.7617837419536357</v>
      </c>
      <c r="J34" s="27"/>
      <c r="K34" s="27"/>
      <c r="L34" s="27"/>
      <c r="M34" s="27"/>
    </row>
    <row r="35" spans="1:13" ht="15" customHeight="1" x14ac:dyDescent="0.25">
      <c r="A35" s="5"/>
      <c r="B35" s="9"/>
      <c r="C35" s="56" t="s">
        <v>164</v>
      </c>
      <c r="D35" s="67" cm="1">
        <f t="array" ref="D35:G35">'Automóviles régimen mercancía'!B35:E35</f>
        <v>211624</v>
      </c>
      <c r="E35" s="67">
        <v>217472</v>
      </c>
      <c r="F35" s="67">
        <v>211624</v>
      </c>
      <c r="G35" s="67">
        <v>217472</v>
      </c>
      <c r="H35" s="75">
        <f>G35-F35</f>
        <v>5848</v>
      </c>
      <c r="I35" s="76">
        <f>((G35*100/F35)-100)</f>
        <v>2.7633916758023673</v>
      </c>
      <c r="J35" s="27"/>
      <c r="K35" s="27"/>
      <c r="L35" s="27"/>
      <c r="M35" s="27"/>
    </row>
    <row r="36" spans="1:13" ht="15" customHeight="1" x14ac:dyDescent="0.25">
      <c r="A36" s="87" t="s">
        <v>49</v>
      </c>
      <c r="J36" s="27"/>
      <c r="K36" s="27"/>
      <c r="L36" s="27"/>
      <c r="M36" s="27"/>
    </row>
    <row r="37" spans="1:13" x14ac:dyDescent="0.25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 x14ac:dyDescent="0.25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3A67-F3EB-4D56-865D-CFAA56675D44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 x14ac:dyDescent="0.25">
      <c r="A8" s="202" t="s">
        <v>11</v>
      </c>
      <c r="B8" s="203">
        <v>3946</v>
      </c>
      <c r="C8" s="203">
        <v>6195</v>
      </c>
      <c r="D8" s="203">
        <v>3946</v>
      </c>
      <c r="E8" s="203">
        <v>6195</v>
      </c>
      <c r="F8" s="204">
        <v>56.994424733907749</v>
      </c>
      <c r="G8" s="20"/>
    </row>
    <row r="9" spans="1:14" ht="15.6" customHeight="1" x14ac:dyDescent="0.25">
      <c r="A9" s="202" t="s">
        <v>8</v>
      </c>
      <c r="B9" s="203">
        <v>12275</v>
      </c>
      <c r="C9" s="203">
        <v>11030</v>
      </c>
      <c r="D9" s="203">
        <v>12275</v>
      </c>
      <c r="E9" s="203">
        <v>11030</v>
      </c>
      <c r="F9" s="204">
        <v>-10.14256619144602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92495</v>
      </c>
      <c r="C11" s="203">
        <v>89935</v>
      </c>
      <c r="D11" s="203">
        <v>92495</v>
      </c>
      <c r="E11" s="203">
        <v>89935</v>
      </c>
      <c r="F11" s="204">
        <v>-2.7677171739012891</v>
      </c>
    </row>
    <row r="12" spans="1:14" ht="15.6" customHeight="1" x14ac:dyDescent="0.25">
      <c r="A12" s="202" t="s">
        <v>6</v>
      </c>
      <c r="B12" s="203">
        <v>1569</v>
      </c>
      <c r="C12" s="203">
        <v>1817</v>
      </c>
      <c r="D12" s="203">
        <v>1569</v>
      </c>
      <c r="E12" s="203">
        <v>1817</v>
      </c>
      <c r="F12" s="204">
        <v>15.80624601657107</v>
      </c>
    </row>
    <row r="13" spans="1:14" ht="15.6" customHeight="1" x14ac:dyDescent="0.25">
      <c r="A13" s="202" t="s">
        <v>175</v>
      </c>
      <c r="B13" s="203">
        <v>65907</v>
      </c>
      <c r="C13" s="203">
        <v>60530</v>
      </c>
      <c r="D13" s="203">
        <v>65907</v>
      </c>
      <c r="E13" s="203">
        <v>60530</v>
      </c>
      <c r="F13" s="204">
        <v>-8.1584657168434376</v>
      </c>
    </row>
    <row r="14" spans="1:14" ht="15.6" customHeight="1" x14ac:dyDescent="0.25">
      <c r="A14" s="202" t="s">
        <v>148</v>
      </c>
      <c r="B14" s="203">
        <v>23870</v>
      </c>
      <c r="C14" s="203">
        <v>24957</v>
      </c>
      <c r="D14" s="203">
        <v>23870</v>
      </c>
      <c r="E14" s="203">
        <v>24957</v>
      </c>
      <c r="F14" s="204">
        <v>4.5538332635106826</v>
      </c>
    </row>
    <row r="15" spans="1:14" ht="15.6" customHeight="1" x14ac:dyDescent="0.25">
      <c r="A15" s="202" t="s">
        <v>145</v>
      </c>
      <c r="B15" s="203">
        <v>1952</v>
      </c>
      <c r="C15" s="203">
        <v>1966</v>
      </c>
      <c r="D15" s="203">
        <v>1952</v>
      </c>
      <c r="E15" s="203">
        <v>1966</v>
      </c>
      <c r="F15" s="204">
        <v>0.71721311475410232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 x14ac:dyDescent="0.25">
      <c r="A18" s="202" t="s">
        <v>147</v>
      </c>
      <c r="B18" s="203">
        <v>39466</v>
      </c>
      <c r="C18" s="203">
        <v>30557</v>
      </c>
      <c r="D18" s="203">
        <v>39466</v>
      </c>
      <c r="E18" s="203">
        <v>30557</v>
      </c>
      <c r="F18" s="204">
        <v>-22.573861044950078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 x14ac:dyDescent="0.25">
      <c r="A21" s="202" t="s">
        <v>149</v>
      </c>
      <c r="B21" s="203">
        <v>1759</v>
      </c>
      <c r="C21" s="203">
        <v>1818</v>
      </c>
      <c r="D21" s="203">
        <v>1759</v>
      </c>
      <c r="E21" s="203">
        <v>1818</v>
      </c>
      <c r="F21" s="204">
        <v>3.3541785105173432</v>
      </c>
    </row>
    <row r="22" spans="1:7" ht="15.6" customHeight="1" x14ac:dyDescent="0.25">
      <c r="A22" s="202" t="s">
        <v>146</v>
      </c>
      <c r="B22" s="203">
        <v>43718</v>
      </c>
      <c r="C22" s="203">
        <v>40388</v>
      </c>
      <c r="D22" s="203">
        <v>43718</v>
      </c>
      <c r="E22" s="203">
        <v>40388</v>
      </c>
      <c r="F22" s="204">
        <v>-7.6169998627567574</v>
      </c>
    </row>
    <row r="23" spans="1:7" ht="15.6" customHeight="1" x14ac:dyDescent="0.25">
      <c r="A23" s="202" t="s">
        <v>165</v>
      </c>
      <c r="B23" s="203">
        <v>5891</v>
      </c>
      <c r="C23" s="203">
        <v>6543</v>
      </c>
      <c r="D23" s="203">
        <v>5891</v>
      </c>
      <c r="E23" s="203">
        <v>6543</v>
      </c>
      <c r="F23" s="204">
        <v>11.067730436258699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10620</v>
      </c>
      <c r="C25" s="203">
        <v>12688</v>
      </c>
      <c r="D25" s="203">
        <v>10620</v>
      </c>
      <c r="E25" s="203">
        <v>12688</v>
      </c>
      <c r="F25" s="204">
        <v>19.472693032015069</v>
      </c>
    </row>
    <row r="26" spans="1:7" ht="15.6" customHeight="1" x14ac:dyDescent="0.25">
      <c r="A26" s="202" t="s">
        <v>152</v>
      </c>
      <c r="B26" s="203">
        <v>2112</v>
      </c>
      <c r="C26" s="203">
        <v>3096</v>
      </c>
      <c r="D26" s="203">
        <v>2112</v>
      </c>
      <c r="E26" s="203">
        <v>3096</v>
      </c>
      <c r="F26" s="204">
        <v>46.590909090909093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130692</v>
      </c>
      <c r="C28" s="203">
        <v>126302</v>
      </c>
      <c r="D28" s="203">
        <v>130692</v>
      </c>
      <c r="E28" s="203">
        <v>126302</v>
      </c>
      <c r="F28" s="204">
        <v>-3.3590426345912472</v>
      </c>
    </row>
    <row r="29" spans="1:7" ht="15.6" customHeight="1" x14ac:dyDescent="0.25">
      <c r="A29" s="202" t="s">
        <v>178</v>
      </c>
      <c r="B29" s="203">
        <v>2872</v>
      </c>
      <c r="C29" s="203">
        <v>2506</v>
      </c>
      <c r="D29" s="203">
        <v>2872</v>
      </c>
      <c r="E29" s="203">
        <v>2506</v>
      </c>
      <c r="F29" s="204">
        <v>-12.74373259052925</v>
      </c>
    </row>
    <row r="30" spans="1:7" ht="15.6" customHeight="1" x14ac:dyDescent="0.25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 x14ac:dyDescent="0.25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 x14ac:dyDescent="0.25">
      <c r="A32" s="202" t="s">
        <v>181</v>
      </c>
      <c r="B32" s="203">
        <v>15720</v>
      </c>
      <c r="C32" s="203">
        <v>17425</v>
      </c>
      <c r="D32" s="203">
        <v>15720</v>
      </c>
      <c r="E32" s="203">
        <v>17425</v>
      </c>
      <c r="F32" s="204">
        <v>10.84605597964376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 x14ac:dyDescent="0.25">
      <c r="A35" s="170" t="s">
        <v>153</v>
      </c>
      <c r="B35" s="90">
        <f>SUM(B7:B34)</f>
        <v>454864</v>
      </c>
      <c r="C35" s="91">
        <f>SUM(C7:C34)</f>
        <v>437753</v>
      </c>
      <c r="D35" s="192">
        <f>SUM(D7:D34)</f>
        <v>454864</v>
      </c>
      <c r="E35" s="192">
        <f>SUM(E7:E34)</f>
        <v>437753</v>
      </c>
      <c r="F35" s="154">
        <f>E35*100/D35-100</f>
        <v>-3.7617837419536357</v>
      </c>
    </row>
    <row r="36" spans="1:6" ht="15.6" customHeight="1" x14ac:dyDescent="0.25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89EA0-C16A-4E98-90A3-5C0F759DD283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68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 x14ac:dyDescent="0.25">
      <c r="A8" s="202" t="s">
        <v>11</v>
      </c>
      <c r="B8" s="203">
        <v>544</v>
      </c>
      <c r="C8" s="203">
        <v>349</v>
      </c>
      <c r="D8" s="203">
        <v>544</v>
      </c>
      <c r="E8" s="203">
        <v>349</v>
      </c>
      <c r="F8" s="204">
        <v>-35.845588235294123</v>
      </c>
      <c r="G8" s="20"/>
    </row>
    <row r="9" spans="1:14" ht="15.6" customHeight="1" x14ac:dyDescent="0.25">
      <c r="A9" s="202" t="s">
        <v>8</v>
      </c>
      <c r="B9" s="203">
        <v>604</v>
      </c>
      <c r="C9" s="203">
        <v>191</v>
      </c>
      <c r="D9" s="203">
        <v>604</v>
      </c>
      <c r="E9" s="203">
        <v>191</v>
      </c>
      <c r="F9" s="204">
        <v>-68.377483443708613</v>
      </c>
      <c r="G9" s="20"/>
    </row>
    <row r="10" spans="1:14" ht="15.6" customHeight="1" x14ac:dyDescent="0.25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 x14ac:dyDescent="0.25">
      <c r="A11" s="202" t="s">
        <v>9</v>
      </c>
      <c r="B11" s="203">
        <v>449</v>
      </c>
      <c r="C11" s="203">
        <v>459</v>
      </c>
      <c r="D11" s="203">
        <v>449</v>
      </c>
      <c r="E11" s="203">
        <v>459</v>
      </c>
      <c r="F11" s="204">
        <v>2.2271714922049028</v>
      </c>
    </row>
    <row r="12" spans="1:14" ht="15.6" customHeight="1" x14ac:dyDescent="0.25">
      <c r="A12" s="202" t="s">
        <v>6</v>
      </c>
      <c r="B12" s="203">
        <v>1258</v>
      </c>
      <c r="C12" s="203">
        <v>1073</v>
      </c>
      <c r="D12" s="203">
        <v>1258</v>
      </c>
      <c r="E12" s="203">
        <v>1073</v>
      </c>
      <c r="F12" s="204">
        <v>-14.70588235294117</v>
      </c>
    </row>
    <row r="13" spans="1:14" ht="15.6" customHeight="1" x14ac:dyDescent="0.25">
      <c r="A13" s="202" t="s">
        <v>175</v>
      </c>
      <c r="B13" s="203">
        <v>5542</v>
      </c>
      <c r="C13" s="203">
        <v>5498</v>
      </c>
      <c r="D13" s="203">
        <v>5542</v>
      </c>
      <c r="E13" s="203">
        <v>5498</v>
      </c>
      <c r="F13" s="204">
        <v>-0.79393720678454827</v>
      </c>
    </row>
    <row r="14" spans="1:14" ht="15.6" customHeight="1" x14ac:dyDescent="0.25">
      <c r="A14" s="202" t="s">
        <v>148</v>
      </c>
      <c r="B14" s="203">
        <v>42823</v>
      </c>
      <c r="C14" s="203">
        <v>43768</v>
      </c>
      <c r="D14" s="203">
        <v>42823</v>
      </c>
      <c r="E14" s="203">
        <v>43768</v>
      </c>
      <c r="F14" s="204">
        <v>2.2067580505802908</v>
      </c>
    </row>
    <row r="15" spans="1:14" ht="15.6" customHeight="1" x14ac:dyDescent="0.25">
      <c r="A15" s="202" t="s">
        <v>145</v>
      </c>
      <c r="B15" s="203">
        <v>826</v>
      </c>
      <c r="C15" s="203">
        <v>689</v>
      </c>
      <c r="D15" s="203">
        <v>826</v>
      </c>
      <c r="E15" s="203">
        <v>689</v>
      </c>
      <c r="F15" s="204">
        <v>-16.585956416464899</v>
      </c>
    </row>
    <row r="16" spans="1:14" ht="15.6" customHeight="1" x14ac:dyDescent="0.5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 x14ac:dyDescent="0.35">
      <c r="A17" s="202" t="s">
        <v>150</v>
      </c>
      <c r="B17" s="203">
        <v>8</v>
      </c>
      <c r="C17" s="203">
        <v>39</v>
      </c>
      <c r="D17" s="203">
        <v>8</v>
      </c>
      <c r="E17" s="203">
        <v>39</v>
      </c>
      <c r="F17" s="204">
        <v>387.5</v>
      </c>
      <c r="G17" s="16"/>
    </row>
    <row r="18" spans="1:7" ht="15.6" customHeight="1" x14ac:dyDescent="0.25">
      <c r="A18" s="202" t="s">
        <v>147</v>
      </c>
      <c r="B18" s="203">
        <v>93</v>
      </c>
      <c r="C18" s="203">
        <v>408</v>
      </c>
      <c r="D18" s="203">
        <v>93</v>
      </c>
      <c r="E18" s="203">
        <v>408</v>
      </c>
      <c r="F18" s="204">
        <v>338.70967741935482</v>
      </c>
    </row>
    <row r="19" spans="1:7" ht="15.6" customHeight="1" x14ac:dyDescent="0.25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 x14ac:dyDescent="0.25">
      <c r="A20" s="202" t="s">
        <v>142</v>
      </c>
      <c r="B20" s="203">
        <v>13</v>
      </c>
      <c r="C20" s="203">
        <v>1</v>
      </c>
      <c r="D20" s="203">
        <v>13</v>
      </c>
      <c r="E20" s="203">
        <v>1</v>
      </c>
      <c r="F20" s="204">
        <v>-92.307692307692307</v>
      </c>
    </row>
    <row r="21" spans="1:7" ht="15.6" customHeight="1" x14ac:dyDescent="0.25">
      <c r="A21" s="202" t="s">
        <v>149</v>
      </c>
      <c r="B21" s="203">
        <v>840</v>
      </c>
      <c r="C21" s="203">
        <v>2882</v>
      </c>
      <c r="D21" s="203">
        <v>840</v>
      </c>
      <c r="E21" s="203">
        <v>2882</v>
      </c>
      <c r="F21" s="204">
        <v>243.0952380952381</v>
      </c>
    </row>
    <row r="22" spans="1:7" ht="15.6" customHeight="1" x14ac:dyDescent="0.25">
      <c r="A22" s="202" t="s">
        <v>146</v>
      </c>
      <c r="B22" s="203">
        <v>25400</v>
      </c>
      <c r="C22" s="203">
        <v>20498</v>
      </c>
      <c r="D22" s="203">
        <v>25400</v>
      </c>
      <c r="E22" s="203">
        <v>20498</v>
      </c>
      <c r="F22" s="204">
        <v>-19.2992125984252</v>
      </c>
    </row>
    <row r="23" spans="1:7" ht="15.6" customHeight="1" x14ac:dyDescent="0.25">
      <c r="A23" s="202" t="s">
        <v>165</v>
      </c>
      <c r="B23" s="203">
        <v>7890</v>
      </c>
      <c r="C23" s="203">
        <v>7621</v>
      </c>
      <c r="D23" s="203">
        <v>7890</v>
      </c>
      <c r="E23" s="203">
        <v>7621</v>
      </c>
      <c r="F23" s="204">
        <v>-3.40937896070976</v>
      </c>
    </row>
    <row r="24" spans="1:7" ht="15.6" customHeight="1" x14ac:dyDescent="0.25">
      <c r="A24" s="202" t="s">
        <v>141</v>
      </c>
      <c r="B24" s="203">
        <v>5</v>
      </c>
      <c r="C24" s="203">
        <v>135</v>
      </c>
      <c r="D24" s="203">
        <v>5</v>
      </c>
      <c r="E24" s="203">
        <v>135</v>
      </c>
      <c r="F24" s="204">
        <v>2600</v>
      </c>
    </row>
    <row r="25" spans="1:7" ht="15.6" customHeight="1" x14ac:dyDescent="0.25">
      <c r="A25" s="202" t="s">
        <v>140</v>
      </c>
      <c r="B25" s="203">
        <v>181</v>
      </c>
      <c r="C25" s="203">
        <v>133</v>
      </c>
      <c r="D25" s="203">
        <v>181</v>
      </c>
      <c r="E25" s="203">
        <v>133</v>
      </c>
      <c r="F25" s="204">
        <v>-26.519337016574578</v>
      </c>
    </row>
    <row r="26" spans="1:7" ht="15.6" customHeight="1" x14ac:dyDescent="0.25">
      <c r="A26" s="202" t="s">
        <v>152</v>
      </c>
      <c r="B26" s="203">
        <v>4</v>
      </c>
      <c r="C26" s="203">
        <v>1</v>
      </c>
      <c r="D26" s="203">
        <v>4</v>
      </c>
      <c r="E26" s="203">
        <v>1</v>
      </c>
      <c r="F26" s="204">
        <v>-75</v>
      </c>
    </row>
    <row r="27" spans="1:7" ht="15.6" customHeight="1" x14ac:dyDescent="0.25">
      <c r="A27" s="202" t="s">
        <v>173</v>
      </c>
      <c r="B27" s="203">
        <v>11380</v>
      </c>
      <c r="C27" s="203">
        <v>12460</v>
      </c>
      <c r="D27" s="203">
        <v>11380</v>
      </c>
      <c r="E27" s="203">
        <v>12460</v>
      </c>
      <c r="F27" s="204">
        <v>9.4903339191564129</v>
      </c>
    </row>
    <row r="28" spans="1:7" ht="15.6" customHeight="1" x14ac:dyDescent="0.25">
      <c r="A28" s="202" t="s">
        <v>177</v>
      </c>
      <c r="B28" s="203">
        <v>6878</v>
      </c>
      <c r="C28" s="203">
        <v>5338</v>
      </c>
      <c r="D28" s="203">
        <v>6878</v>
      </c>
      <c r="E28" s="203">
        <v>5338</v>
      </c>
      <c r="F28" s="204">
        <v>-22.390229717941271</v>
      </c>
    </row>
    <row r="29" spans="1:7" ht="15.6" customHeight="1" x14ac:dyDescent="0.25">
      <c r="A29" s="202" t="s">
        <v>178</v>
      </c>
      <c r="B29" s="203">
        <v>14737</v>
      </c>
      <c r="C29" s="203">
        <v>18290</v>
      </c>
      <c r="D29" s="203">
        <v>14737</v>
      </c>
      <c r="E29" s="203">
        <v>18290</v>
      </c>
      <c r="F29" s="204">
        <v>24.109384542308479</v>
      </c>
    </row>
    <row r="30" spans="1:7" ht="15.6" customHeight="1" x14ac:dyDescent="0.25">
      <c r="A30" s="202" t="s">
        <v>179</v>
      </c>
      <c r="B30" s="203">
        <v>479</v>
      </c>
      <c r="C30" s="203">
        <v>2090</v>
      </c>
      <c r="D30" s="203">
        <v>479</v>
      </c>
      <c r="E30" s="203">
        <v>2090</v>
      </c>
      <c r="F30" s="204">
        <v>336.32567849686848</v>
      </c>
    </row>
    <row r="31" spans="1:7" ht="15.6" customHeight="1" x14ac:dyDescent="0.25">
      <c r="A31" s="202" t="s">
        <v>180</v>
      </c>
      <c r="B31" s="203">
        <v>18942</v>
      </c>
      <c r="C31" s="203">
        <v>20523</v>
      </c>
      <c r="D31" s="203">
        <v>18942</v>
      </c>
      <c r="E31" s="203">
        <v>20523</v>
      </c>
      <c r="F31" s="204">
        <v>8.3465315172632302</v>
      </c>
    </row>
    <row r="32" spans="1:7" ht="15.6" customHeight="1" x14ac:dyDescent="0.25">
      <c r="A32" s="202" t="s">
        <v>181</v>
      </c>
      <c r="B32" s="203">
        <v>38523</v>
      </c>
      <c r="C32" s="203">
        <v>35796</v>
      </c>
      <c r="D32" s="203">
        <v>38523</v>
      </c>
      <c r="E32" s="203">
        <v>35796</v>
      </c>
      <c r="F32" s="204">
        <v>-7.0788879370765594</v>
      </c>
    </row>
    <row r="33" spans="1:6" ht="15.6" customHeight="1" x14ac:dyDescent="0.25">
      <c r="A33" s="202" t="s">
        <v>182</v>
      </c>
      <c r="B33" s="203">
        <v>34202</v>
      </c>
      <c r="C33" s="203">
        <v>39204</v>
      </c>
      <c r="D33" s="203">
        <v>34202</v>
      </c>
      <c r="E33" s="203">
        <v>39204</v>
      </c>
      <c r="F33" s="204">
        <v>14.624875738260929</v>
      </c>
    </row>
    <row r="34" spans="1:6" ht="15.6" customHeight="1" x14ac:dyDescent="0.25">
      <c r="A34" s="202" t="s">
        <v>183</v>
      </c>
      <c r="B34" s="203">
        <v>3</v>
      </c>
      <c r="C34" s="203">
        <v>26</v>
      </c>
      <c r="D34" s="203">
        <v>3</v>
      </c>
      <c r="E34" s="203">
        <v>26</v>
      </c>
      <c r="F34" s="204">
        <v>766.66666666666663</v>
      </c>
    </row>
    <row r="35" spans="1:6" ht="15.6" customHeight="1" x14ac:dyDescent="0.25">
      <c r="A35" s="170" t="s">
        <v>153</v>
      </c>
      <c r="B35" s="90">
        <f>SUM(B7:B34)</f>
        <v>211624</v>
      </c>
      <c r="C35" s="91">
        <f>SUM(C7:C34)</f>
        <v>217472</v>
      </c>
      <c r="D35" s="90">
        <f>SUM(D7:D34)</f>
        <v>211624</v>
      </c>
      <c r="E35" s="92">
        <f>SUM(E7:E34)</f>
        <v>217472</v>
      </c>
      <c r="F35" s="154">
        <f>E35*100/D35-100</f>
        <v>2.7633916758023673</v>
      </c>
    </row>
    <row r="36" spans="1:6" ht="15.6" customHeight="1" x14ac:dyDescent="0.25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39BF7-3113-4C7F-A262-D0CEE9BAC79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545BB-D250-4BDA-ACBE-9100E2AEEF53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27" ht="15.6" customHeight="1" x14ac:dyDescent="0.25">
      <c r="A7" s="236" t="s">
        <v>18</v>
      </c>
      <c r="B7" s="237">
        <v>484985</v>
      </c>
      <c r="C7" s="237">
        <v>509189</v>
      </c>
      <c r="D7" s="237">
        <v>484985</v>
      </c>
      <c r="E7" s="237">
        <v>509189</v>
      </c>
      <c r="F7" s="238">
        <v>4.9906698145303494</v>
      </c>
      <c r="G7" s="20"/>
    </row>
    <row r="8" spans="1:27" s="47" customFormat="1" ht="15.6" customHeight="1" x14ac:dyDescent="0.2">
      <c r="A8" s="236" t="s">
        <v>11</v>
      </c>
      <c r="B8" s="237">
        <v>78717</v>
      </c>
      <c r="C8" s="237">
        <v>21181</v>
      </c>
      <c r="D8" s="237">
        <v>78717</v>
      </c>
      <c r="E8" s="237">
        <v>21181</v>
      </c>
      <c r="F8" s="238">
        <v>-73.092216420849368</v>
      </c>
      <c r="G8" s="239"/>
    </row>
    <row r="9" spans="1:27" ht="15.6" customHeight="1" x14ac:dyDescent="0.25">
      <c r="A9" s="236" t="s">
        <v>8</v>
      </c>
      <c r="B9" s="237">
        <v>69081</v>
      </c>
      <c r="C9" s="237">
        <v>44772</v>
      </c>
      <c r="D9" s="237">
        <v>69081</v>
      </c>
      <c r="E9" s="237">
        <v>44772</v>
      </c>
      <c r="F9" s="238">
        <v>-35.189125808833111</v>
      </c>
      <c r="G9" s="20"/>
    </row>
    <row r="10" spans="1:27" ht="15.6" customHeight="1" x14ac:dyDescent="0.25">
      <c r="A10" s="236" t="s">
        <v>10</v>
      </c>
      <c r="B10" s="237">
        <v>159708</v>
      </c>
      <c r="C10" s="237">
        <v>264318</v>
      </c>
      <c r="D10" s="237">
        <v>159708</v>
      </c>
      <c r="E10" s="237">
        <v>264318</v>
      </c>
      <c r="F10" s="238">
        <v>65.500788939815152</v>
      </c>
    </row>
    <row r="11" spans="1:27" ht="15.6" customHeight="1" x14ac:dyDescent="0.25">
      <c r="A11" s="236" t="s">
        <v>9</v>
      </c>
      <c r="B11" s="237">
        <v>1383704</v>
      </c>
      <c r="C11" s="237">
        <v>1327987</v>
      </c>
      <c r="D11" s="237">
        <v>1383704</v>
      </c>
      <c r="E11" s="237">
        <v>1327987</v>
      </c>
      <c r="F11" s="238">
        <v>-4.0266559900094308</v>
      </c>
    </row>
    <row r="12" spans="1:27" ht="15.6" customHeight="1" x14ac:dyDescent="0.25">
      <c r="A12" s="236" t="s">
        <v>6</v>
      </c>
      <c r="B12" s="237">
        <v>131185</v>
      </c>
      <c r="C12" s="237">
        <v>87808</v>
      </c>
      <c r="D12" s="237">
        <v>131185</v>
      </c>
      <c r="E12" s="237">
        <v>87808</v>
      </c>
      <c r="F12" s="238">
        <v>-33.065518161375152</v>
      </c>
    </row>
    <row r="13" spans="1:27" ht="15.6" customHeight="1" x14ac:dyDescent="0.25">
      <c r="A13" s="236" t="s">
        <v>175</v>
      </c>
      <c r="B13" s="237">
        <v>16267</v>
      </c>
      <c r="C13" s="237">
        <v>6456</v>
      </c>
      <c r="D13" s="237">
        <v>16267</v>
      </c>
      <c r="E13" s="237">
        <v>6456</v>
      </c>
      <c r="F13" s="238">
        <v>-60.312288682608958</v>
      </c>
    </row>
    <row r="14" spans="1:27" ht="15.6" customHeight="1" x14ac:dyDescent="0.25">
      <c r="A14" s="236" t="s">
        <v>148</v>
      </c>
      <c r="B14" s="237">
        <v>1314973</v>
      </c>
      <c r="C14" s="237">
        <v>1377439</v>
      </c>
      <c r="D14" s="237">
        <v>1314973</v>
      </c>
      <c r="E14" s="237">
        <v>1377439</v>
      </c>
      <c r="F14" s="238">
        <v>4.7503636956804476</v>
      </c>
    </row>
    <row r="15" spans="1:27" ht="15.6" customHeight="1" x14ac:dyDescent="0.25">
      <c r="A15" s="236" t="s">
        <v>145</v>
      </c>
      <c r="B15" s="237">
        <v>1594245</v>
      </c>
      <c r="C15" s="237">
        <v>1385977</v>
      </c>
      <c r="D15" s="237">
        <v>1594245</v>
      </c>
      <c r="E15" s="237">
        <v>1385977</v>
      </c>
      <c r="F15" s="238">
        <v>-13.063738634902419</v>
      </c>
    </row>
    <row r="16" spans="1:27" ht="15.6" customHeight="1" x14ac:dyDescent="0.5">
      <c r="A16" s="236" t="s">
        <v>144</v>
      </c>
      <c r="B16" s="237">
        <v>2247940</v>
      </c>
      <c r="C16" s="237">
        <v>2115542</v>
      </c>
      <c r="D16" s="237">
        <v>2247940</v>
      </c>
      <c r="E16" s="237">
        <v>2115542</v>
      </c>
      <c r="F16" s="238">
        <v>-5.889747947009254</v>
      </c>
      <c r="G16" s="15"/>
    </row>
    <row r="17" spans="1:7" ht="15.6" customHeight="1" x14ac:dyDescent="0.35">
      <c r="A17" s="236" t="s">
        <v>150</v>
      </c>
      <c r="B17" s="237">
        <v>1074793</v>
      </c>
      <c r="C17" s="237">
        <v>1039804</v>
      </c>
      <c r="D17" s="237">
        <v>1074793</v>
      </c>
      <c r="E17" s="237">
        <v>1039804</v>
      </c>
      <c r="F17" s="238">
        <v>-3.2554175548221869</v>
      </c>
      <c r="G17" s="16"/>
    </row>
    <row r="18" spans="1:7" ht="15.6" customHeight="1" x14ac:dyDescent="0.25">
      <c r="A18" s="236" t="s">
        <v>147</v>
      </c>
      <c r="B18" s="237">
        <v>7125</v>
      </c>
      <c r="C18" s="237">
        <v>48492</v>
      </c>
      <c r="D18" s="237">
        <v>7125</v>
      </c>
      <c r="E18" s="237">
        <v>48492</v>
      </c>
      <c r="F18" s="238">
        <v>580.58947368421047</v>
      </c>
    </row>
    <row r="19" spans="1:7" ht="15.6" customHeight="1" x14ac:dyDescent="0.25">
      <c r="A19" s="236" t="s">
        <v>143</v>
      </c>
      <c r="B19" s="237">
        <v>245799</v>
      </c>
      <c r="C19" s="237">
        <v>328741</v>
      </c>
      <c r="D19" s="237">
        <v>245799</v>
      </c>
      <c r="E19" s="237">
        <v>328741</v>
      </c>
      <c r="F19" s="238">
        <v>33.74383134186877</v>
      </c>
    </row>
    <row r="20" spans="1:7" ht="15.6" customHeight="1" x14ac:dyDescent="0.25">
      <c r="A20" s="236" t="s">
        <v>142</v>
      </c>
      <c r="B20" s="237">
        <v>960951</v>
      </c>
      <c r="C20" s="237">
        <v>614226</v>
      </c>
      <c r="D20" s="237">
        <v>960951</v>
      </c>
      <c r="E20" s="237">
        <v>614226</v>
      </c>
      <c r="F20" s="238">
        <v>-36.081444319221269</v>
      </c>
    </row>
    <row r="21" spans="1:7" ht="15.6" customHeight="1" x14ac:dyDescent="0.25">
      <c r="A21" s="236" t="s">
        <v>149</v>
      </c>
      <c r="B21" s="237">
        <v>1469616</v>
      </c>
      <c r="C21" s="237">
        <v>1303444</v>
      </c>
      <c r="D21" s="237">
        <v>1469616</v>
      </c>
      <c r="E21" s="237">
        <v>1303444</v>
      </c>
      <c r="F21" s="238">
        <v>-11.307171397154089</v>
      </c>
    </row>
    <row r="22" spans="1:7" ht="15.6" customHeight="1" x14ac:dyDescent="0.25">
      <c r="A22" s="236" t="s">
        <v>146</v>
      </c>
      <c r="B22" s="237">
        <v>153293</v>
      </c>
      <c r="C22" s="237">
        <v>174417</v>
      </c>
      <c r="D22" s="237">
        <v>153293</v>
      </c>
      <c r="E22" s="237">
        <v>174417</v>
      </c>
      <c r="F22" s="238">
        <v>13.78014651680115</v>
      </c>
    </row>
    <row r="23" spans="1:7" ht="15.6" customHeight="1" x14ac:dyDescent="0.25">
      <c r="A23" s="236" t="s">
        <v>165</v>
      </c>
      <c r="B23" s="237">
        <v>93940</v>
      </c>
      <c r="C23" s="237">
        <v>31169</v>
      </c>
      <c r="D23" s="237">
        <v>93940</v>
      </c>
      <c r="E23" s="237">
        <v>31169</v>
      </c>
      <c r="F23" s="238">
        <v>-66.82031083670428</v>
      </c>
    </row>
    <row r="24" spans="1:7" ht="15.6" customHeight="1" x14ac:dyDescent="0.25">
      <c r="A24" s="236" t="s">
        <v>141</v>
      </c>
      <c r="B24" s="237">
        <v>124738</v>
      </c>
      <c r="C24" s="237">
        <v>113852</v>
      </c>
      <c r="D24" s="237">
        <v>124738</v>
      </c>
      <c r="E24" s="237">
        <v>113852</v>
      </c>
      <c r="F24" s="238">
        <v>-8.7270919848001398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119790</v>
      </c>
      <c r="C26" s="237">
        <v>96940</v>
      </c>
      <c r="D26" s="237">
        <v>119790</v>
      </c>
      <c r="E26" s="237">
        <v>96940</v>
      </c>
      <c r="F26" s="238">
        <v>-19.075048000667831</v>
      </c>
    </row>
    <row r="27" spans="1:7" ht="15.6" customHeight="1" x14ac:dyDescent="0.25">
      <c r="A27" s="236" t="s">
        <v>173</v>
      </c>
      <c r="B27" s="237">
        <v>155520</v>
      </c>
      <c r="C27" s="237">
        <v>165547</v>
      </c>
      <c r="D27" s="237">
        <v>155520</v>
      </c>
      <c r="E27" s="237">
        <v>165547</v>
      </c>
      <c r="F27" s="238">
        <v>6.4474022633744861</v>
      </c>
    </row>
    <row r="28" spans="1:7" ht="15.6" customHeight="1" x14ac:dyDescent="0.25">
      <c r="A28" s="236" t="s">
        <v>177</v>
      </c>
      <c r="B28" s="237">
        <v>99096</v>
      </c>
      <c r="C28" s="237">
        <v>95834</v>
      </c>
      <c r="D28" s="237">
        <v>99096</v>
      </c>
      <c r="E28" s="237">
        <v>95834</v>
      </c>
      <c r="F28" s="238">
        <v>-3.2917574876886988</v>
      </c>
    </row>
    <row r="29" spans="1:7" ht="15.6" customHeight="1" x14ac:dyDescent="0.25">
      <c r="A29" s="236" t="s">
        <v>178</v>
      </c>
      <c r="B29" s="237">
        <v>192448</v>
      </c>
      <c r="C29" s="237">
        <v>314361</v>
      </c>
      <c r="D29" s="237">
        <v>192448</v>
      </c>
      <c r="E29" s="237">
        <v>314361</v>
      </c>
      <c r="F29" s="238">
        <v>63.348540904556053</v>
      </c>
    </row>
    <row r="30" spans="1:7" ht="15.6" customHeight="1" x14ac:dyDescent="0.25">
      <c r="A30" s="236" t="s">
        <v>179</v>
      </c>
      <c r="B30" s="237">
        <v>134139</v>
      </c>
      <c r="C30" s="237">
        <v>119342</v>
      </c>
      <c r="D30" s="237">
        <v>134139</v>
      </c>
      <c r="E30" s="237">
        <v>119342</v>
      </c>
      <c r="F30" s="238">
        <v>-11.031094610814151</v>
      </c>
    </row>
    <row r="31" spans="1:7" ht="15.6" customHeight="1" x14ac:dyDescent="0.25">
      <c r="A31" s="236" t="s">
        <v>180</v>
      </c>
      <c r="B31" s="237">
        <v>1792370</v>
      </c>
      <c r="C31" s="237">
        <v>1721663</v>
      </c>
      <c r="D31" s="237">
        <v>1792370</v>
      </c>
      <c r="E31" s="237">
        <v>1721663</v>
      </c>
      <c r="F31" s="238">
        <v>-3.944888611168452</v>
      </c>
    </row>
    <row r="32" spans="1:7" ht="15.6" customHeight="1" x14ac:dyDescent="0.25">
      <c r="A32" s="236" t="s">
        <v>181</v>
      </c>
      <c r="B32" s="237">
        <v>1343317</v>
      </c>
      <c r="C32" s="237">
        <v>1298690</v>
      </c>
      <c r="D32" s="237">
        <v>1343317</v>
      </c>
      <c r="E32" s="237">
        <v>1298690</v>
      </c>
      <c r="F32" s="238">
        <v>-3.3221495745233649</v>
      </c>
    </row>
    <row r="33" spans="1:6" ht="15.6" customHeight="1" x14ac:dyDescent="0.25">
      <c r="A33" s="236" t="s">
        <v>182</v>
      </c>
      <c r="B33" s="237">
        <v>121603</v>
      </c>
      <c r="C33" s="237">
        <v>117011</v>
      </c>
      <c r="D33" s="237">
        <v>121603</v>
      </c>
      <c r="E33" s="237">
        <v>117011</v>
      </c>
      <c r="F33" s="238">
        <v>-3.7762226260865219</v>
      </c>
    </row>
    <row r="34" spans="1:6" ht="15.6" customHeight="1" x14ac:dyDescent="0.25">
      <c r="A34" s="236" t="s">
        <v>183</v>
      </c>
      <c r="B34" s="237">
        <v>33731</v>
      </c>
      <c r="C34" s="237">
        <v>55617</v>
      </c>
      <c r="D34" s="237">
        <v>33731</v>
      </c>
      <c r="E34" s="237">
        <v>55617</v>
      </c>
      <c r="F34" s="238">
        <v>64.883934659512022</v>
      </c>
    </row>
    <row r="35" spans="1:6" ht="15.6" customHeight="1" x14ac:dyDescent="0.25">
      <c r="A35" s="240" t="s">
        <v>153</v>
      </c>
      <c r="B35" s="241">
        <f>SUM(B7:B34)</f>
        <v>15603074</v>
      </c>
      <c r="C35" s="241">
        <f>SUM(C7:C34)</f>
        <v>14779819</v>
      </c>
      <c r="D35" s="241">
        <f>SUM(D7:D34)</f>
        <v>15603074</v>
      </c>
      <c r="E35" s="241">
        <f>SUM(E7:E34)</f>
        <v>14779819</v>
      </c>
      <c r="F35" s="242">
        <f>E35*100/D35-100</f>
        <v>-5.2762359519668962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3D0CF-F4B8-4C2E-B71F-345D89FCC83C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353040</v>
      </c>
      <c r="C7" s="237">
        <v>242663</v>
      </c>
      <c r="D7" s="237">
        <v>353040</v>
      </c>
      <c r="E7" s="237">
        <v>242663</v>
      </c>
      <c r="F7" s="238">
        <v>-31.264729209154769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2100</v>
      </c>
      <c r="D8" s="237">
        <v>0</v>
      </c>
      <c r="E8" s="237">
        <v>2100</v>
      </c>
      <c r="F8" s="238"/>
    </row>
    <row r="9" spans="1:14" ht="15.6" customHeight="1" x14ac:dyDescent="0.25">
      <c r="A9" s="236" t="s">
        <v>8</v>
      </c>
      <c r="B9" s="237">
        <v>0</v>
      </c>
      <c r="C9" s="237">
        <v>6600</v>
      </c>
      <c r="D9" s="237">
        <v>0</v>
      </c>
      <c r="E9" s="237">
        <v>6600</v>
      </c>
      <c r="F9" s="238"/>
      <c r="G9" s="20"/>
    </row>
    <row r="10" spans="1:14" ht="15.6" customHeight="1" x14ac:dyDescent="0.25">
      <c r="A10" s="236" t="s">
        <v>10</v>
      </c>
      <c r="B10" s="237">
        <v>27068</v>
      </c>
      <c r="C10" s="237">
        <v>15046</v>
      </c>
      <c r="D10" s="237">
        <v>27068</v>
      </c>
      <c r="E10" s="237">
        <v>15046</v>
      </c>
      <c r="F10" s="238">
        <v>-44.414068272498888</v>
      </c>
    </row>
    <row r="11" spans="1:14" ht="15.6" customHeight="1" x14ac:dyDescent="0.25">
      <c r="A11" s="236" t="s">
        <v>9</v>
      </c>
      <c r="B11" s="237">
        <v>868151</v>
      </c>
      <c r="C11" s="237">
        <v>874926</v>
      </c>
      <c r="D11" s="237">
        <v>868151</v>
      </c>
      <c r="E11" s="237">
        <v>874926</v>
      </c>
      <c r="F11" s="238">
        <v>0.78039419409756761</v>
      </c>
    </row>
    <row r="12" spans="1:14" ht="15.6" customHeight="1" x14ac:dyDescent="0.25">
      <c r="A12" s="236" t="s">
        <v>6</v>
      </c>
      <c r="B12" s="237">
        <v>6686</v>
      </c>
      <c r="C12" s="237">
        <v>0</v>
      </c>
      <c r="D12" s="237">
        <v>6686</v>
      </c>
      <c r="E12" s="237">
        <v>0</v>
      </c>
      <c r="F12" s="238">
        <v>-100</v>
      </c>
    </row>
    <row r="13" spans="1:14" ht="15.6" customHeight="1" x14ac:dyDescent="0.25">
      <c r="A13" s="236" t="s">
        <v>175</v>
      </c>
      <c r="B13" s="237">
        <v>9492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 x14ac:dyDescent="0.25">
      <c r="A14" s="236" t="s">
        <v>148</v>
      </c>
      <c r="B14" s="237">
        <v>455045</v>
      </c>
      <c r="C14" s="237">
        <v>628371</v>
      </c>
      <c r="D14" s="237">
        <v>455045</v>
      </c>
      <c r="E14" s="237">
        <v>628371</v>
      </c>
      <c r="F14" s="238">
        <v>38.089859244690082</v>
      </c>
    </row>
    <row r="15" spans="1:14" ht="15.6" customHeight="1" x14ac:dyDescent="0.25">
      <c r="A15" s="236" t="s">
        <v>145</v>
      </c>
      <c r="B15" s="237">
        <v>1196471</v>
      </c>
      <c r="C15" s="237">
        <v>982597</v>
      </c>
      <c r="D15" s="237">
        <v>1196471</v>
      </c>
      <c r="E15" s="237">
        <v>982597</v>
      </c>
      <c r="F15" s="238">
        <v>-17.875401911120289</v>
      </c>
    </row>
    <row r="16" spans="1:14" ht="15.6" customHeight="1" x14ac:dyDescent="0.5">
      <c r="A16" s="236" t="s">
        <v>144</v>
      </c>
      <c r="B16" s="237">
        <v>1829355</v>
      </c>
      <c r="C16" s="237">
        <v>1472030</v>
      </c>
      <c r="D16" s="237">
        <v>1829355</v>
      </c>
      <c r="E16" s="237">
        <v>1472030</v>
      </c>
      <c r="F16" s="238">
        <v>-19.532840810012271</v>
      </c>
      <c r="G16" s="15"/>
    </row>
    <row r="17" spans="1:7" ht="15.6" customHeight="1" x14ac:dyDescent="0.35">
      <c r="A17" s="236" t="s">
        <v>150</v>
      </c>
      <c r="B17" s="237">
        <v>603302</v>
      </c>
      <c r="C17" s="237">
        <v>551439</v>
      </c>
      <c r="D17" s="237">
        <v>603302</v>
      </c>
      <c r="E17" s="237">
        <v>551439</v>
      </c>
      <c r="F17" s="238">
        <v>-8.5965237973684765</v>
      </c>
      <c r="G17" s="16"/>
    </row>
    <row r="18" spans="1:7" ht="15.6" customHeight="1" x14ac:dyDescent="0.25">
      <c r="A18" s="236" t="s">
        <v>147</v>
      </c>
      <c r="B18" s="237">
        <v>6990</v>
      </c>
      <c r="C18" s="237">
        <v>48347</v>
      </c>
      <c r="D18" s="237">
        <v>6990</v>
      </c>
      <c r="E18" s="237">
        <v>48347</v>
      </c>
      <c r="F18" s="238">
        <v>591.65951359084409</v>
      </c>
    </row>
    <row r="19" spans="1:7" ht="15.6" customHeight="1" x14ac:dyDescent="0.25">
      <c r="A19" s="236" t="s">
        <v>143</v>
      </c>
      <c r="B19" s="237">
        <v>171157</v>
      </c>
      <c r="C19" s="237">
        <v>182954</v>
      </c>
      <c r="D19" s="237">
        <v>171157</v>
      </c>
      <c r="E19" s="237">
        <v>182954</v>
      </c>
      <c r="F19" s="238">
        <v>6.8925022055773297</v>
      </c>
    </row>
    <row r="20" spans="1:7" ht="15.6" customHeight="1" x14ac:dyDescent="0.25">
      <c r="A20" s="236" t="s">
        <v>142</v>
      </c>
      <c r="B20" s="237">
        <v>113352</v>
      </c>
      <c r="C20" s="237">
        <v>96558</v>
      </c>
      <c r="D20" s="237">
        <v>113352</v>
      </c>
      <c r="E20" s="237">
        <v>96558</v>
      </c>
      <c r="F20" s="238">
        <v>-14.815795045521909</v>
      </c>
    </row>
    <row r="21" spans="1:7" ht="15.6" customHeight="1" x14ac:dyDescent="0.25">
      <c r="A21" s="236" t="s">
        <v>149</v>
      </c>
      <c r="B21" s="237">
        <v>1064222</v>
      </c>
      <c r="C21" s="237">
        <v>1061248</v>
      </c>
      <c r="D21" s="237">
        <v>1064222</v>
      </c>
      <c r="E21" s="237">
        <v>1061248</v>
      </c>
      <c r="F21" s="238">
        <v>-0.27945297127854468</v>
      </c>
    </row>
    <row r="22" spans="1:7" ht="15.6" customHeight="1" x14ac:dyDescent="0.25">
      <c r="A22" s="236" t="s">
        <v>146</v>
      </c>
      <c r="B22" s="237">
        <v>94077</v>
      </c>
      <c r="C22" s="237">
        <v>113372</v>
      </c>
      <c r="D22" s="237">
        <v>94077</v>
      </c>
      <c r="E22" s="237">
        <v>113372</v>
      </c>
      <c r="F22" s="238">
        <v>20.509795167788081</v>
      </c>
    </row>
    <row r="23" spans="1:7" ht="15.6" customHeight="1" x14ac:dyDescent="0.25">
      <c r="A23" s="236" t="s">
        <v>165</v>
      </c>
      <c r="B23" s="237">
        <v>6376</v>
      </c>
      <c r="C23" s="237">
        <v>8594</v>
      </c>
      <c r="D23" s="237">
        <v>6376</v>
      </c>
      <c r="E23" s="237">
        <v>8594</v>
      </c>
      <c r="F23" s="238">
        <v>34.786700125470503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73422</v>
      </c>
      <c r="C26" s="237">
        <v>83803</v>
      </c>
      <c r="D26" s="237">
        <v>73422</v>
      </c>
      <c r="E26" s="237">
        <v>83803</v>
      </c>
      <c r="F26" s="238">
        <v>14.13881397946119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34817</v>
      </c>
      <c r="C28" s="237">
        <v>38748</v>
      </c>
      <c r="D28" s="237">
        <v>34817</v>
      </c>
      <c r="E28" s="237">
        <v>38748</v>
      </c>
      <c r="F28" s="238">
        <v>11.290461556136361</v>
      </c>
    </row>
    <row r="29" spans="1:7" ht="15.6" customHeight="1" x14ac:dyDescent="0.25">
      <c r="A29" s="236" t="s">
        <v>178</v>
      </c>
      <c r="B29" s="237">
        <v>21630</v>
      </c>
      <c r="C29" s="237">
        <v>14418</v>
      </c>
      <c r="D29" s="237">
        <v>21630</v>
      </c>
      <c r="E29" s="237">
        <v>14418</v>
      </c>
      <c r="F29" s="238">
        <v>-33.342579750346736</v>
      </c>
    </row>
    <row r="30" spans="1:7" ht="15.6" customHeight="1" x14ac:dyDescent="0.25">
      <c r="A30" s="236" t="s">
        <v>179</v>
      </c>
      <c r="B30" s="237">
        <v>18175</v>
      </c>
      <c r="C30" s="237">
        <v>40576</v>
      </c>
      <c r="D30" s="237">
        <v>18175</v>
      </c>
      <c r="E30" s="237">
        <v>40576</v>
      </c>
      <c r="F30" s="238">
        <v>123.251719394773</v>
      </c>
    </row>
    <row r="31" spans="1:7" ht="15.6" customHeight="1" x14ac:dyDescent="0.25">
      <c r="A31" s="236" t="s">
        <v>180</v>
      </c>
      <c r="B31" s="237">
        <v>1160306</v>
      </c>
      <c r="C31" s="237">
        <v>1001694</v>
      </c>
      <c r="D31" s="237">
        <v>1160306</v>
      </c>
      <c r="E31" s="237">
        <v>1001694</v>
      </c>
      <c r="F31" s="238">
        <v>-13.669842265747141</v>
      </c>
    </row>
    <row r="32" spans="1:7" ht="15.6" customHeight="1" x14ac:dyDescent="0.25">
      <c r="A32" s="236" t="s">
        <v>181</v>
      </c>
      <c r="B32" s="237">
        <v>262429</v>
      </c>
      <c r="C32" s="237">
        <v>270614</v>
      </c>
      <c r="D32" s="237">
        <v>262429</v>
      </c>
      <c r="E32" s="237">
        <v>270614</v>
      </c>
      <c r="F32" s="238">
        <v>3.1189388367901358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9277</v>
      </c>
      <c r="C34" s="237">
        <v>24280</v>
      </c>
      <c r="D34" s="237">
        <v>9277</v>
      </c>
      <c r="E34" s="237">
        <v>24280</v>
      </c>
      <c r="F34" s="238">
        <v>161.72253961409939</v>
      </c>
    </row>
    <row r="35" spans="1:6" ht="15.6" customHeight="1" x14ac:dyDescent="0.25">
      <c r="A35" s="240" t="s">
        <v>153</v>
      </c>
      <c r="B35" s="241">
        <f>SUM(B7:B34)</f>
        <v>8384840</v>
      </c>
      <c r="C35" s="241">
        <f>SUM(C7:C34)</f>
        <v>7760978</v>
      </c>
      <c r="D35" s="241">
        <f>SUM(D7:D34)</f>
        <v>8384840</v>
      </c>
      <c r="E35" s="241">
        <f>SUM(E7:E34)</f>
        <v>7760978</v>
      </c>
      <c r="F35" s="242">
        <f>E35*100/D35-100</f>
        <v>-7.4403566436568838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4FA1-C1F5-421C-B05A-B9DF1572CCB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120066</v>
      </c>
      <c r="C7" s="237">
        <v>241546</v>
      </c>
      <c r="D7" s="237">
        <v>120066</v>
      </c>
      <c r="E7" s="237">
        <v>241546</v>
      </c>
      <c r="F7" s="238">
        <v>101.1776856062499</v>
      </c>
      <c r="G7" s="20"/>
    </row>
    <row r="8" spans="1:14" ht="15.6" customHeight="1" x14ac:dyDescent="0.25">
      <c r="A8" s="236" t="s">
        <v>11</v>
      </c>
      <c r="B8" s="237">
        <v>59830</v>
      </c>
      <c r="C8" s="237">
        <v>4500</v>
      </c>
      <c r="D8" s="237">
        <v>59830</v>
      </c>
      <c r="E8" s="237">
        <v>4500</v>
      </c>
      <c r="F8" s="238">
        <v>-92.47868962059168</v>
      </c>
    </row>
    <row r="9" spans="1:14" ht="15.6" customHeight="1" x14ac:dyDescent="0.25">
      <c r="A9" s="236" t="s">
        <v>8</v>
      </c>
      <c r="B9" s="237">
        <v>8801</v>
      </c>
      <c r="C9" s="237">
        <v>6300</v>
      </c>
      <c r="D9" s="237">
        <v>8801</v>
      </c>
      <c r="E9" s="237">
        <v>6300</v>
      </c>
      <c r="F9" s="238">
        <v>-28.417225315305071</v>
      </c>
    </row>
    <row r="10" spans="1:14" ht="15.6" customHeight="1" x14ac:dyDescent="0.25">
      <c r="A10" s="236" t="s">
        <v>10</v>
      </c>
      <c r="B10" s="237">
        <v>125332</v>
      </c>
      <c r="C10" s="237">
        <v>151001</v>
      </c>
      <c r="D10" s="237">
        <v>125332</v>
      </c>
      <c r="E10" s="237">
        <v>151001</v>
      </c>
      <c r="F10" s="238">
        <v>20.480802987265822</v>
      </c>
    </row>
    <row r="11" spans="1:14" ht="15.6" customHeight="1" x14ac:dyDescent="0.25">
      <c r="A11" s="236" t="s">
        <v>9</v>
      </c>
      <c r="B11" s="237">
        <v>6679</v>
      </c>
      <c r="C11" s="237">
        <v>9343</v>
      </c>
      <c r="D11" s="237">
        <v>6679</v>
      </c>
      <c r="E11" s="237">
        <v>9343</v>
      </c>
      <c r="F11" s="238">
        <v>39.886210510555493</v>
      </c>
    </row>
    <row r="12" spans="1:14" ht="15.6" customHeight="1" x14ac:dyDescent="0.25">
      <c r="A12" s="236" t="s">
        <v>6</v>
      </c>
      <c r="B12" s="237">
        <v>119756</v>
      </c>
      <c r="C12" s="237">
        <v>83193</v>
      </c>
      <c r="D12" s="237">
        <v>119756</v>
      </c>
      <c r="E12" s="237">
        <v>83193</v>
      </c>
      <c r="F12" s="238">
        <v>-30.531246868632891</v>
      </c>
    </row>
    <row r="13" spans="1:14" ht="15.6" customHeight="1" x14ac:dyDescent="0.25">
      <c r="A13" s="236" t="s">
        <v>175</v>
      </c>
      <c r="B13" s="237">
        <v>6640</v>
      </c>
      <c r="C13" s="237">
        <v>5967</v>
      </c>
      <c r="D13" s="237">
        <v>6640</v>
      </c>
      <c r="E13" s="237">
        <v>5967</v>
      </c>
      <c r="F13" s="238">
        <v>-10.1355421686747</v>
      </c>
    </row>
    <row r="14" spans="1:14" ht="15.6" customHeight="1" x14ac:dyDescent="0.25">
      <c r="A14" s="236" t="s">
        <v>148</v>
      </c>
      <c r="B14" s="237">
        <v>217288</v>
      </c>
      <c r="C14" s="237">
        <v>129056</v>
      </c>
      <c r="D14" s="237">
        <v>217288</v>
      </c>
      <c r="E14" s="237">
        <v>129056</v>
      </c>
      <c r="F14" s="238">
        <v>-40.606015978793117</v>
      </c>
    </row>
    <row r="15" spans="1:14" ht="15.6" customHeight="1" x14ac:dyDescent="0.25">
      <c r="A15" s="236" t="s">
        <v>145</v>
      </c>
      <c r="B15" s="237">
        <v>122473</v>
      </c>
      <c r="C15" s="237">
        <v>172969</v>
      </c>
      <c r="D15" s="237">
        <v>122473</v>
      </c>
      <c r="E15" s="237">
        <v>172969</v>
      </c>
      <c r="F15" s="238">
        <v>41.23031198713187</v>
      </c>
    </row>
    <row r="16" spans="1:14" ht="15.6" customHeight="1" x14ac:dyDescent="0.5">
      <c r="A16" s="236" t="s">
        <v>144</v>
      </c>
      <c r="B16" s="237">
        <v>379159</v>
      </c>
      <c r="C16" s="237">
        <v>613264</v>
      </c>
      <c r="D16" s="237">
        <v>379159</v>
      </c>
      <c r="E16" s="237">
        <v>613264</v>
      </c>
      <c r="F16" s="238">
        <v>61.743226456447012</v>
      </c>
      <c r="G16" s="15"/>
    </row>
    <row r="17" spans="1:7" ht="15.6" customHeight="1" x14ac:dyDescent="0.35">
      <c r="A17" s="236" t="s">
        <v>150</v>
      </c>
      <c r="B17" s="237">
        <v>466698</v>
      </c>
      <c r="C17" s="237">
        <v>479300</v>
      </c>
      <c r="D17" s="237">
        <v>466698</v>
      </c>
      <c r="E17" s="237">
        <v>479300</v>
      </c>
      <c r="F17" s="238">
        <v>2.700247269111927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71161</v>
      </c>
      <c r="C19" s="237">
        <v>133695</v>
      </c>
      <c r="D19" s="237">
        <v>71161</v>
      </c>
      <c r="E19" s="237">
        <v>133695</v>
      </c>
      <c r="F19" s="238">
        <v>87.876786442011763</v>
      </c>
    </row>
    <row r="20" spans="1:7" ht="15.6" customHeight="1" x14ac:dyDescent="0.25">
      <c r="A20" s="236" t="s">
        <v>142</v>
      </c>
      <c r="B20" s="237">
        <v>806175</v>
      </c>
      <c r="C20" s="237">
        <v>479516</v>
      </c>
      <c r="D20" s="237">
        <v>806175</v>
      </c>
      <c r="E20" s="237">
        <v>479516</v>
      </c>
      <c r="F20" s="238">
        <v>-40.519614227680087</v>
      </c>
    </row>
    <row r="21" spans="1:7" ht="15.6" customHeight="1" x14ac:dyDescent="0.25">
      <c r="A21" s="236" t="s">
        <v>149</v>
      </c>
      <c r="B21" s="237">
        <v>403888</v>
      </c>
      <c r="C21" s="237">
        <v>210397</v>
      </c>
      <c r="D21" s="237">
        <v>403888</v>
      </c>
      <c r="E21" s="237">
        <v>210397</v>
      </c>
      <c r="F21" s="238">
        <v>-47.907093055500532</v>
      </c>
    </row>
    <row r="22" spans="1:7" ht="15.6" customHeight="1" x14ac:dyDescent="0.25">
      <c r="A22" s="236" t="s">
        <v>146</v>
      </c>
      <c r="B22" s="237">
        <v>27101</v>
      </c>
      <c r="C22" s="237">
        <v>29413</v>
      </c>
      <c r="D22" s="237">
        <v>27101</v>
      </c>
      <c r="E22" s="237">
        <v>29413</v>
      </c>
      <c r="F22" s="238">
        <v>8.5310505147411533</v>
      </c>
    </row>
    <row r="23" spans="1:7" ht="15.6" customHeight="1" x14ac:dyDescent="0.25">
      <c r="A23" s="236" t="s">
        <v>165</v>
      </c>
      <c r="B23" s="237">
        <v>78351</v>
      </c>
      <c r="C23" s="237">
        <v>3532</v>
      </c>
      <c r="D23" s="237">
        <v>78351</v>
      </c>
      <c r="E23" s="237">
        <v>3532</v>
      </c>
      <c r="F23" s="238">
        <v>-95.492080509502117</v>
      </c>
    </row>
    <row r="24" spans="1:7" ht="15.6" customHeight="1" x14ac:dyDescent="0.25">
      <c r="A24" s="236" t="s">
        <v>141</v>
      </c>
      <c r="B24" s="237">
        <v>92996</v>
      </c>
      <c r="C24" s="237">
        <v>69920</v>
      </c>
      <c r="D24" s="237">
        <v>92996</v>
      </c>
      <c r="E24" s="237">
        <v>69920</v>
      </c>
      <c r="F24" s="238">
        <v>-24.81397049335455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13973</v>
      </c>
      <c r="C26" s="237">
        <v>9531</v>
      </c>
      <c r="D26" s="237">
        <v>13973</v>
      </c>
      <c r="E26" s="237">
        <v>9531</v>
      </c>
      <c r="F26" s="238">
        <v>-31.789880483790171</v>
      </c>
    </row>
    <row r="27" spans="1:7" ht="15.6" customHeight="1" x14ac:dyDescent="0.25">
      <c r="A27" s="236" t="s">
        <v>173</v>
      </c>
      <c r="B27" s="237">
        <v>91379</v>
      </c>
      <c r="C27" s="237">
        <v>76323</v>
      </c>
      <c r="D27" s="237">
        <v>91379</v>
      </c>
      <c r="E27" s="237">
        <v>76323</v>
      </c>
      <c r="F27" s="238">
        <v>-16.476433316188619</v>
      </c>
    </row>
    <row r="28" spans="1:7" ht="15.6" customHeight="1" x14ac:dyDescent="0.25">
      <c r="A28" s="236" t="s">
        <v>177</v>
      </c>
      <c r="B28" s="237">
        <v>18359</v>
      </c>
      <c r="C28" s="237">
        <v>14198</v>
      </c>
      <c r="D28" s="237">
        <v>18359</v>
      </c>
      <c r="E28" s="237">
        <v>14198</v>
      </c>
      <c r="F28" s="238">
        <v>-22.664633149953701</v>
      </c>
    </row>
    <row r="29" spans="1:7" ht="15.6" customHeight="1" x14ac:dyDescent="0.25">
      <c r="A29" s="236" t="s">
        <v>178</v>
      </c>
      <c r="B29" s="237">
        <v>124833</v>
      </c>
      <c r="C29" s="237">
        <v>250499</v>
      </c>
      <c r="D29" s="237">
        <v>124833</v>
      </c>
      <c r="E29" s="237">
        <v>250499</v>
      </c>
      <c r="F29" s="238">
        <v>100.6672915014459</v>
      </c>
    </row>
    <row r="30" spans="1:7" ht="15.6" customHeight="1" x14ac:dyDescent="0.25">
      <c r="A30" s="236" t="s">
        <v>179</v>
      </c>
      <c r="B30" s="237">
        <v>114127</v>
      </c>
      <c r="C30" s="237">
        <v>72777</v>
      </c>
      <c r="D30" s="237">
        <v>114127</v>
      </c>
      <c r="E30" s="237">
        <v>72777</v>
      </c>
      <c r="F30" s="238">
        <v>-36.23156658809922</v>
      </c>
    </row>
    <row r="31" spans="1:7" ht="15.6" customHeight="1" x14ac:dyDescent="0.25">
      <c r="A31" s="236" t="s">
        <v>180</v>
      </c>
      <c r="B31" s="237">
        <v>549599</v>
      </c>
      <c r="C31" s="237">
        <v>642105</v>
      </c>
      <c r="D31" s="237">
        <v>549599</v>
      </c>
      <c r="E31" s="237">
        <v>642105</v>
      </c>
      <c r="F31" s="238">
        <v>16.831544453319609</v>
      </c>
    </row>
    <row r="32" spans="1:7" ht="15.6" customHeight="1" x14ac:dyDescent="0.25">
      <c r="A32" s="236" t="s">
        <v>181</v>
      </c>
      <c r="B32" s="237">
        <v>112829</v>
      </c>
      <c r="C32" s="237">
        <v>115916</v>
      </c>
      <c r="D32" s="237">
        <v>112829</v>
      </c>
      <c r="E32" s="237">
        <v>115916</v>
      </c>
      <c r="F32" s="238">
        <v>2.7359987237323788</v>
      </c>
    </row>
    <row r="33" spans="1:7" ht="15.6" customHeight="1" x14ac:dyDescent="0.25">
      <c r="A33" s="236" t="s">
        <v>182</v>
      </c>
      <c r="B33" s="237">
        <v>4346</v>
      </c>
      <c r="C33" s="237">
        <v>0</v>
      </c>
      <c r="D33" s="237">
        <v>4346</v>
      </c>
      <c r="E33" s="237">
        <v>0</v>
      </c>
      <c r="F33" s="238">
        <v>-100</v>
      </c>
    </row>
    <row r="34" spans="1:7" ht="15.6" customHeight="1" x14ac:dyDescent="0.25">
      <c r="A34" s="236" t="s">
        <v>183</v>
      </c>
      <c r="B34" s="237">
        <v>5510</v>
      </c>
      <c r="C34" s="237">
        <v>15498</v>
      </c>
      <c r="D34" s="237">
        <v>5510</v>
      </c>
      <c r="E34" s="237">
        <v>15498</v>
      </c>
      <c r="F34" s="238">
        <v>181.2704174228675</v>
      </c>
    </row>
    <row r="35" spans="1:7" s="47" customFormat="1" ht="15.6" customHeight="1" x14ac:dyDescent="0.2">
      <c r="A35" s="240" t="s">
        <v>153</v>
      </c>
      <c r="B35" s="241">
        <f>SUM(B7:B34)</f>
        <v>4147349</v>
      </c>
      <c r="C35" s="241">
        <f>SUM(C7:C34)</f>
        <v>4019759</v>
      </c>
      <c r="D35" s="241">
        <f>SUM(D7:D34)</f>
        <v>4147349</v>
      </c>
      <c r="E35" s="241">
        <f>SUM(E7:E34)</f>
        <v>4019759</v>
      </c>
      <c r="F35" s="242">
        <f>E35*100/D35-100</f>
        <v>-3.0764230355342619</v>
      </c>
      <c r="G35" s="239"/>
    </row>
    <row r="36" spans="1:7" ht="15.6" customHeight="1" x14ac:dyDescent="0.25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708E-AD47-4571-939E-8B563978FAD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11879</v>
      </c>
      <c r="C7" s="237">
        <v>24980</v>
      </c>
      <c r="D7" s="237">
        <v>11879</v>
      </c>
      <c r="E7" s="237">
        <v>24980</v>
      </c>
      <c r="F7" s="238">
        <v>110.28706120043771</v>
      </c>
      <c r="G7" s="20"/>
    </row>
    <row r="8" spans="1:14" s="47" customFormat="1" ht="15.6" customHeight="1" x14ac:dyDescent="0.2">
      <c r="A8" s="236" t="s">
        <v>11</v>
      </c>
      <c r="B8" s="237">
        <v>18887</v>
      </c>
      <c r="C8" s="237">
        <v>14581</v>
      </c>
      <c r="D8" s="237">
        <v>18887</v>
      </c>
      <c r="E8" s="237">
        <v>14581</v>
      </c>
      <c r="F8" s="238">
        <v>-22.798750463281621</v>
      </c>
      <c r="G8" s="239"/>
    </row>
    <row r="9" spans="1:14" ht="15.6" customHeight="1" x14ac:dyDescent="0.25">
      <c r="A9" s="236" t="s">
        <v>8</v>
      </c>
      <c r="B9" s="237">
        <v>60280</v>
      </c>
      <c r="C9" s="237">
        <v>31872</v>
      </c>
      <c r="D9" s="237">
        <v>60280</v>
      </c>
      <c r="E9" s="237">
        <v>31872</v>
      </c>
      <c r="F9" s="238">
        <v>-47.12674187126742</v>
      </c>
      <c r="G9" s="243"/>
    </row>
    <row r="10" spans="1:14" ht="15.6" customHeight="1" x14ac:dyDescent="0.25">
      <c r="A10" s="236" t="s">
        <v>10</v>
      </c>
      <c r="B10" s="237">
        <v>7308</v>
      </c>
      <c r="C10" s="237">
        <v>98271</v>
      </c>
      <c r="D10" s="237">
        <v>7308</v>
      </c>
      <c r="E10" s="237">
        <v>98271</v>
      </c>
      <c r="F10" s="238">
        <v>1244.7044334975369</v>
      </c>
      <c r="G10" s="244"/>
    </row>
    <row r="11" spans="1:14" ht="15.6" customHeight="1" x14ac:dyDescent="0.25">
      <c r="A11" s="236" t="s">
        <v>9</v>
      </c>
      <c r="B11" s="237">
        <v>508874</v>
      </c>
      <c r="C11" s="237">
        <v>443718</v>
      </c>
      <c r="D11" s="237">
        <v>508874</v>
      </c>
      <c r="E11" s="237">
        <v>443718</v>
      </c>
      <c r="F11" s="238">
        <v>-12.803955399568469</v>
      </c>
    </row>
    <row r="12" spans="1:14" ht="15.6" customHeight="1" x14ac:dyDescent="0.25">
      <c r="A12" s="236" t="s">
        <v>6</v>
      </c>
      <c r="B12" s="237">
        <v>4743</v>
      </c>
      <c r="C12" s="237">
        <v>4615</v>
      </c>
      <c r="D12" s="237">
        <v>4743</v>
      </c>
      <c r="E12" s="237">
        <v>4615</v>
      </c>
      <c r="F12" s="238">
        <v>-2.698713894159809</v>
      </c>
    </row>
    <row r="13" spans="1:14" ht="15.6" customHeight="1" x14ac:dyDescent="0.25">
      <c r="A13" s="236" t="s">
        <v>175</v>
      </c>
      <c r="B13" s="237">
        <v>135</v>
      </c>
      <c r="C13" s="237">
        <v>489</v>
      </c>
      <c r="D13" s="237">
        <v>135</v>
      </c>
      <c r="E13" s="237">
        <v>489</v>
      </c>
      <c r="F13" s="238">
        <v>262.22222222222217</v>
      </c>
    </row>
    <row r="14" spans="1:14" ht="15.6" customHeight="1" x14ac:dyDescent="0.25">
      <c r="A14" s="236" t="s">
        <v>148</v>
      </c>
      <c r="B14" s="237">
        <v>642640</v>
      </c>
      <c r="C14" s="237">
        <v>620012</v>
      </c>
      <c r="D14" s="237">
        <v>642640</v>
      </c>
      <c r="E14" s="237">
        <v>620012</v>
      </c>
      <c r="F14" s="238">
        <v>-3.521100460600024</v>
      </c>
    </row>
    <row r="15" spans="1:14" ht="15.6" customHeight="1" x14ac:dyDescent="0.25">
      <c r="A15" s="236" t="s">
        <v>145</v>
      </c>
      <c r="B15" s="237">
        <v>275301</v>
      </c>
      <c r="C15" s="237">
        <v>230411</v>
      </c>
      <c r="D15" s="237">
        <v>275301</v>
      </c>
      <c r="E15" s="237">
        <v>230411</v>
      </c>
      <c r="F15" s="238">
        <v>-16.30578893647316</v>
      </c>
    </row>
    <row r="16" spans="1:14" ht="15.6" customHeight="1" x14ac:dyDescent="0.5">
      <c r="A16" s="236" t="s">
        <v>144</v>
      </c>
      <c r="B16" s="237">
        <v>39426</v>
      </c>
      <c r="C16" s="237">
        <v>30248</v>
      </c>
      <c r="D16" s="237">
        <v>39426</v>
      </c>
      <c r="E16" s="237">
        <v>30248</v>
      </c>
      <c r="F16" s="238">
        <v>-23.279054431086081</v>
      </c>
      <c r="G16" s="15"/>
    </row>
    <row r="17" spans="1:7" ht="15.6" customHeight="1" x14ac:dyDescent="0.35">
      <c r="A17" s="236" t="s">
        <v>150</v>
      </c>
      <c r="B17" s="237">
        <v>4793</v>
      </c>
      <c r="C17" s="237">
        <v>9065</v>
      </c>
      <c r="D17" s="237">
        <v>4793</v>
      </c>
      <c r="E17" s="237">
        <v>9065</v>
      </c>
      <c r="F17" s="238">
        <v>89.129981222616323</v>
      </c>
      <c r="G17" s="16"/>
    </row>
    <row r="18" spans="1:7" ht="15.6" customHeight="1" x14ac:dyDescent="0.25">
      <c r="A18" s="236" t="s">
        <v>147</v>
      </c>
      <c r="B18" s="237">
        <v>135</v>
      </c>
      <c r="C18" s="237">
        <v>145</v>
      </c>
      <c r="D18" s="237">
        <v>135</v>
      </c>
      <c r="E18" s="237">
        <v>145</v>
      </c>
      <c r="F18" s="238">
        <v>7.4074074074074048</v>
      </c>
    </row>
    <row r="19" spans="1:7" ht="15.6" customHeight="1" x14ac:dyDescent="0.25">
      <c r="A19" s="236" t="s">
        <v>143</v>
      </c>
      <c r="B19" s="237">
        <v>3481</v>
      </c>
      <c r="C19" s="237">
        <v>12092</v>
      </c>
      <c r="D19" s="237">
        <v>3481</v>
      </c>
      <c r="E19" s="237">
        <v>12092</v>
      </c>
      <c r="F19" s="238">
        <v>247.37144498707269</v>
      </c>
    </row>
    <row r="20" spans="1:7" ht="15.6" customHeight="1" x14ac:dyDescent="0.25">
      <c r="A20" s="236" t="s">
        <v>142</v>
      </c>
      <c r="B20" s="237">
        <v>41424</v>
      </c>
      <c r="C20" s="237">
        <v>38152</v>
      </c>
      <c r="D20" s="237">
        <v>41424</v>
      </c>
      <c r="E20" s="237">
        <v>38152</v>
      </c>
      <c r="F20" s="238">
        <v>-7.8988026264967184</v>
      </c>
    </row>
    <row r="21" spans="1:7" ht="15.6" customHeight="1" x14ac:dyDescent="0.25">
      <c r="A21" s="236" t="s">
        <v>149</v>
      </c>
      <c r="B21" s="237">
        <v>1506</v>
      </c>
      <c r="C21" s="237">
        <v>31799</v>
      </c>
      <c r="D21" s="237">
        <v>1506</v>
      </c>
      <c r="E21" s="237">
        <v>31799</v>
      </c>
      <c r="F21" s="238">
        <v>2011.4873837981411</v>
      </c>
    </row>
    <row r="22" spans="1:7" ht="15.6" customHeight="1" x14ac:dyDescent="0.25">
      <c r="A22" s="236" t="s">
        <v>146</v>
      </c>
      <c r="B22" s="237">
        <v>32115</v>
      </c>
      <c r="C22" s="237">
        <v>31632</v>
      </c>
      <c r="D22" s="237">
        <v>32115</v>
      </c>
      <c r="E22" s="237">
        <v>31632</v>
      </c>
      <c r="F22" s="238">
        <v>-1.50397010742644</v>
      </c>
    </row>
    <row r="23" spans="1:7" ht="15.6" customHeight="1" x14ac:dyDescent="0.25">
      <c r="A23" s="236" t="s">
        <v>165</v>
      </c>
      <c r="B23" s="237">
        <v>9213</v>
      </c>
      <c r="C23" s="237">
        <v>19043</v>
      </c>
      <c r="D23" s="237">
        <v>9213</v>
      </c>
      <c r="E23" s="237">
        <v>19043</v>
      </c>
      <c r="F23" s="238">
        <v>106.6970585042874</v>
      </c>
    </row>
    <row r="24" spans="1:7" ht="15.6" customHeight="1" x14ac:dyDescent="0.25">
      <c r="A24" s="236" t="s">
        <v>141</v>
      </c>
      <c r="B24" s="237">
        <v>31742</v>
      </c>
      <c r="C24" s="237">
        <v>43932</v>
      </c>
      <c r="D24" s="237">
        <v>31742</v>
      </c>
      <c r="E24" s="237">
        <v>43932</v>
      </c>
      <c r="F24" s="238">
        <v>38.403377228908077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 x14ac:dyDescent="0.25">
      <c r="A26" s="236" t="s">
        <v>152</v>
      </c>
      <c r="B26" s="237">
        <v>32395</v>
      </c>
      <c r="C26" s="237">
        <v>3606</v>
      </c>
      <c r="D26" s="237">
        <v>32395</v>
      </c>
      <c r="E26" s="237">
        <v>3606</v>
      </c>
      <c r="F26" s="238">
        <v>-88.868652569841032</v>
      </c>
    </row>
    <row r="27" spans="1:7" ht="15.6" customHeight="1" x14ac:dyDescent="0.25">
      <c r="A27" s="236" t="s">
        <v>173</v>
      </c>
      <c r="B27" s="237">
        <v>64141</v>
      </c>
      <c r="C27" s="237">
        <v>89224</v>
      </c>
      <c r="D27" s="237">
        <v>64141</v>
      </c>
      <c r="E27" s="237">
        <v>89224</v>
      </c>
      <c r="F27" s="238">
        <v>39.106032023198878</v>
      </c>
    </row>
    <row r="28" spans="1:7" ht="15.6" customHeight="1" x14ac:dyDescent="0.25">
      <c r="A28" s="236" t="s">
        <v>177</v>
      </c>
      <c r="B28" s="237">
        <v>45920</v>
      </c>
      <c r="C28" s="237">
        <v>42888</v>
      </c>
      <c r="D28" s="237">
        <v>45920</v>
      </c>
      <c r="E28" s="237">
        <v>42888</v>
      </c>
      <c r="F28" s="238">
        <v>-6.6027874564459959</v>
      </c>
    </row>
    <row r="29" spans="1:7" ht="15.6" customHeight="1" x14ac:dyDescent="0.25">
      <c r="A29" s="236" t="s">
        <v>178</v>
      </c>
      <c r="B29" s="237">
        <v>45985</v>
      </c>
      <c r="C29" s="237">
        <v>49444</v>
      </c>
      <c r="D29" s="237">
        <v>45985</v>
      </c>
      <c r="E29" s="237">
        <v>49444</v>
      </c>
      <c r="F29" s="238">
        <v>7.5220180493639219</v>
      </c>
    </row>
    <row r="30" spans="1:7" ht="15.6" customHeight="1" x14ac:dyDescent="0.25">
      <c r="A30" s="236" t="s">
        <v>179</v>
      </c>
      <c r="B30" s="237">
        <v>1837</v>
      </c>
      <c r="C30" s="237">
        <v>5989</v>
      </c>
      <c r="D30" s="237">
        <v>1837</v>
      </c>
      <c r="E30" s="237">
        <v>5989</v>
      </c>
      <c r="F30" s="238">
        <v>226.0206859009254</v>
      </c>
    </row>
    <row r="31" spans="1:7" ht="15.6" customHeight="1" x14ac:dyDescent="0.25">
      <c r="A31" s="236" t="s">
        <v>180</v>
      </c>
      <c r="B31" s="237">
        <v>82465</v>
      </c>
      <c r="C31" s="237">
        <v>77864</v>
      </c>
      <c r="D31" s="237">
        <v>82465</v>
      </c>
      <c r="E31" s="237">
        <v>77864</v>
      </c>
      <c r="F31" s="238">
        <v>-5.5793366882920026</v>
      </c>
    </row>
    <row r="32" spans="1:7" ht="15.6" customHeight="1" x14ac:dyDescent="0.25">
      <c r="A32" s="236" t="s">
        <v>181</v>
      </c>
      <c r="B32" s="237">
        <v>968059</v>
      </c>
      <c r="C32" s="237">
        <v>912160</v>
      </c>
      <c r="D32" s="237">
        <v>968059</v>
      </c>
      <c r="E32" s="237">
        <v>912160</v>
      </c>
      <c r="F32" s="238">
        <v>-5.7743381343492501</v>
      </c>
    </row>
    <row r="33" spans="1:6" ht="15.6" customHeight="1" x14ac:dyDescent="0.25">
      <c r="A33" s="236" t="s">
        <v>182</v>
      </c>
      <c r="B33" s="237">
        <v>117257</v>
      </c>
      <c r="C33" s="237">
        <v>117011</v>
      </c>
      <c r="D33" s="237">
        <v>117257</v>
      </c>
      <c r="E33" s="237">
        <v>117011</v>
      </c>
      <c r="F33" s="238">
        <v>-0.2097955772363207</v>
      </c>
    </row>
    <row r="34" spans="1:6" ht="15.6" customHeight="1" x14ac:dyDescent="0.25">
      <c r="A34" s="236" t="s">
        <v>183</v>
      </c>
      <c r="B34" s="237">
        <v>18944</v>
      </c>
      <c r="C34" s="237">
        <v>15839</v>
      </c>
      <c r="D34" s="237">
        <v>18944</v>
      </c>
      <c r="E34" s="237">
        <v>15839</v>
      </c>
      <c r="F34" s="238">
        <v>-16.390413851351351</v>
      </c>
    </row>
    <row r="35" spans="1:6" ht="15.6" customHeight="1" x14ac:dyDescent="0.25">
      <c r="A35" s="240" t="s">
        <v>153</v>
      </c>
      <c r="B35" s="241">
        <f>SUM(B7:B34)</f>
        <v>3070885</v>
      </c>
      <c r="C35" s="241">
        <f>SUM(C7:C34)</f>
        <v>2999082</v>
      </c>
      <c r="D35" s="241">
        <f>SUM(D7:D34)</f>
        <v>3070885</v>
      </c>
      <c r="E35" s="241">
        <f>SUM(E7:E34)</f>
        <v>2999082</v>
      </c>
      <c r="F35" s="242">
        <f>E35*100/D35-100</f>
        <v>-2.3381858975507015</v>
      </c>
    </row>
    <row r="36" spans="1:6" ht="15.6" customHeight="1" x14ac:dyDescent="0.25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052C8-31D3-4A83-B578-C0CF20CC3F3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192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117795</v>
      </c>
      <c r="C7" s="237">
        <v>165106</v>
      </c>
      <c r="D7" s="237">
        <v>117795</v>
      </c>
      <c r="E7" s="237">
        <v>165106</v>
      </c>
      <c r="F7" s="238">
        <v>40.163843966212482</v>
      </c>
      <c r="G7" s="20"/>
    </row>
    <row r="8" spans="1:14" s="47" customFormat="1" ht="15.6" customHeight="1" x14ac:dyDescent="0.2">
      <c r="A8" s="236" t="s">
        <v>11</v>
      </c>
      <c r="B8" s="237">
        <v>7513</v>
      </c>
      <c r="C8" s="237">
        <v>90272</v>
      </c>
      <c r="D8" s="237">
        <v>7513</v>
      </c>
      <c r="E8" s="237">
        <v>90272</v>
      </c>
      <c r="F8" s="238">
        <v>1101.543990416611</v>
      </c>
      <c r="G8" s="239"/>
    </row>
    <row r="9" spans="1:14" ht="15.6" customHeight="1" x14ac:dyDescent="0.25">
      <c r="A9" s="236" t="s">
        <v>8</v>
      </c>
      <c r="B9" s="237">
        <v>161521</v>
      </c>
      <c r="C9" s="237">
        <v>222953</v>
      </c>
      <c r="D9" s="237">
        <v>161521</v>
      </c>
      <c r="E9" s="237">
        <v>222953</v>
      </c>
      <c r="F9" s="238">
        <v>38.033444567579437</v>
      </c>
      <c r="G9" s="20"/>
    </row>
    <row r="10" spans="1:14" ht="15.6" customHeight="1" x14ac:dyDescent="0.25">
      <c r="A10" s="236" t="s">
        <v>10</v>
      </c>
      <c r="B10" s="237">
        <v>204118</v>
      </c>
      <c r="C10" s="237">
        <v>100870</v>
      </c>
      <c r="D10" s="237">
        <v>204118</v>
      </c>
      <c r="E10" s="237">
        <v>100870</v>
      </c>
      <c r="F10" s="238">
        <v>-50.582506197395617</v>
      </c>
    </row>
    <row r="11" spans="1:14" ht="15.6" customHeight="1" x14ac:dyDescent="0.25">
      <c r="A11" s="236" t="s">
        <v>9</v>
      </c>
      <c r="B11" s="237">
        <v>663328</v>
      </c>
      <c r="C11" s="237">
        <v>560369</v>
      </c>
      <c r="D11" s="237">
        <v>663328</v>
      </c>
      <c r="E11" s="237">
        <v>560369</v>
      </c>
      <c r="F11" s="238">
        <v>-15.521582083072021</v>
      </c>
    </row>
    <row r="12" spans="1:14" ht="15.6" customHeight="1" x14ac:dyDescent="0.25">
      <c r="A12" s="236" t="s">
        <v>6</v>
      </c>
      <c r="B12" s="237">
        <v>107501</v>
      </c>
      <c r="C12" s="237">
        <v>48706</v>
      </c>
      <c r="D12" s="237">
        <v>107501</v>
      </c>
      <c r="E12" s="237">
        <v>48706</v>
      </c>
      <c r="F12" s="238">
        <v>-54.692514488237322</v>
      </c>
    </row>
    <row r="13" spans="1:14" ht="15.6" customHeight="1" x14ac:dyDescent="0.25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 x14ac:dyDescent="0.25">
      <c r="A14" s="236" t="s">
        <v>148</v>
      </c>
      <c r="B14" s="237">
        <v>837980</v>
      </c>
      <c r="C14" s="237">
        <v>846156</v>
      </c>
      <c r="D14" s="237">
        <v>837980</v>
      </c>
      <c r="E14" s="237">
        <v>846156</v>
      </c>
      <c r="F14" s="238">
        <v>0.97567961049189478</v>
      </c>
    </row>
    <row r="15" spans="1:14" ht="15.6" customHeight="1" x14ac:dyDescent="0.25">
      <c r="A15" s="236" t="s">
        <v>145</v>
      </c>
      <c r="B15" s="237">
        <v>611540</v>
      </c>
      <c r="C15" s="237">
        <v>494321</v>
      </c>
      <c r="D15" s="237">
        <v>611540</v>
      </c>
      <c r="E15" s="237">
        <v>494321</v>
      </c>
      <c r="F15" s="238">
        <v>-19.16783857147529</v>
      </c>
    </row>
    <row r="16" spans="1:14" ht="15.6" customHeight="1" x14ac:dyDescent="0.5">
      <c r="A16" s="236" t="s">
        <v>144</v>
      </c>
      <c r="B16" s="237">
        <v>616474</v>
      </c>
      <c r="C16" s="237">
        <v>714856</v>
      </c>
      <c r="D16" s="237">
        <v>616474</v>
      </c>
      <c r="E16" s="237">
        <v>714856</v>
      </c>
      <c r="F16" s="238">
        <v>15.958823892005171</v>
      </c>
      <c r="G16" s="15"/>
    </row>
    <row r="17" spans="1:7" ht="15.6" customHeight="1" x14ac:dyDescent="0.35">
      <c r="A17" s="236" t="s">
        <v>150</v>
      </c>
      <c r="B17" s="237">
        <v>231288</v>
      </c>
      <c r="C17" s="237">
        <v>217667</v>
      </c>
      <c r="D17" s="237">
        <v>231288</v>
      </c>
      <c r="E17" s="237">
        <v>217667</v>
      </c>
      <c r="F17" s="238">
        <v>-5.8891944242675862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7" ht="15.6" customHeight="1" x14ac:dyDescent="0.25">
      <c r="A19" s="236" t="s">
        <v>143</v>
      </c>
      <c r="B19" s="237">
        <v>121676</v>
      </c>
      <c r="C19" s="237">
        <v>160349</v>
      </c>
      <c r="D19" s="237">
        <v>121676</v>
      </c>
      <c r="E19" s="237">
        <v>160349</v>
      </c>
      <c r="F19" s="238">
        <v>31.783589204115849</v>
      </c>
    </row>
    <row r="20" spans="1:7" ht="15.6" customHeight="1" x14ac:dyDescent="0.25">
      <c r="A20" s="236" t="s">
        <v>142</v>
      </c>
      <c r="B20" s="237">
        <v>293707</v>
      </c>
      <c r="C20" s="237">
        <v>160111</v>
      </c>
      <c r="D20" s="237">
        <v>293707</v>
      </c>
      <c r="E20" s="237">
        <v>160111</v>
      </c>
      <c r="F20" s="238">
        <v>-45.486147759501819</v>
      </c>
    </row>
    <row r="21" spans="1:7" ht="15.6" customHeight="1" x14ac:dyDescent="0.25">
      <c r="A21" s="236" t="s">
        <v>149</v>
      </c>
      <c r="B21" s="237">
        <v>518213</v>
      </c>
      <c r="C21" s="237">
        <v>309575</v>
      </c>
      <c r="D21" s="237">
        <v>518213</v>
      </c>
      <c r="E21" s="237">
        <v>309575</v>
      </c>
      <c r="F21" s="238">
        <v>-40.261050957810781</v>
      </c>
    </row>
    <row r="22" spans="1:7" ht="15.6" customHeight="1" x14ac:dyDescent="0.25">
      <c r="A22" s="236" t="s">
        <v>146</v>
      </c>
      <c r="B22" s="237">
        <v>37516</v>
      </c>
      <c r="C22" s="237">
        <v>40935</v>
      </c>
      <c r="D22" s="237">
        <v>37516</v>
      </c>
      <c r="E22" s="237">
        <v>40935</v>
      </c>
      <c r="F22" s="238">
        <v>9.1134449301631264</v>
      </c>
    </row>
    <row r="23" spans="1:7" ht="15.6" customHeight="1" x14ac:dyDescent="0.25">
      <c r="A23" s="236" t="s">
        <v>165</v>
      </c>
      <c r="B23" s="237">
        <v>24869</v>
      </c>
      <c r="C23" s="237">
        <v>75315</v>
      </c>
      <c r="D23" s="237">
        <v>24869</v>
      </c>
      <c r="E23" s="237">
        <v>75315</v>
      </c>
      <c r="F23" s="238">
        <v>202.84691784953159</v>
      </c>
    </row>
    <row r="24" spans="1:7" ht="15.6" customHeight="1" x14ac:dyDescent="0.25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21864</v>
      </c>
      <c r="C26" s="237">
        <v>42612</v>
      </c>
      <c r="D26" s="237">
        <v>21864</v>
      </c>
      <c r="E26" s="237">
        <v>42612</v>
      </c>
      <c r="F26" s="238">
        <v>94.895718990120741</v>
      </c>
    </row>
    <row r="27" spans="1:7" ht="15.6" customHeight="1" x14ac:dyDescent="0.25">
      <c r="A27" s="236" t="s">
        <v>173</v>
      </c>
      <c r="B27" s="237">
        <v>47410</v>
      </c>
      <c r="C27" s="237">
        <v>70097</v>
      </c>
      <c r="D27" s="237">
        <v>47410</v>
      </c>
      <c r="E27" s="237">
        <v>70097</v>
      </c>
      <c r="F27" s="238">
        <v>47.852773676439568</v>
      </c>
    </row>
    <row r="28" spans="1:7" ht="15.6" customHeight="1" x14ac:dyDescent="0.25">
      <c r="A28" s="236" t="s">
        <v>177</v>
      </c>
      <c r="B28" s="237">
        <v>30383</v>
      </c>
      <c r="C28" s="237">
        <v>50489</v>
      </c>
      <c r="D28" s="237">
        <v>30383</v>
      </c>
      <c r="E28" s="237">
        <v>50489</v>
      </c>
      <c r="F28" s="238">
        <v>66.175163742882546</v>
      </c>
    </row>
    <row r="29" spans="1:7" ht="15.6" customHeight="1" x14ac:dyDescent="0.25">
      <c r="A29" s="236" t="s">
        <v>178</v>
      </c>
      <c r="B29" s="237">
        <v>132849</v>
      </c>
      <c r="C29" s="237">
        <v>144152</v>
      </c>
      <c r="D29" s="237">
        <v>132849</v>
      </c>
      <c r="E29" s="237">
        <v>144152</v>
      </c>
      <c r="F29" s="238">
        <v>8.5081558762203713</v>
      </c>
    </row>
    <row r="30" spans="1:7" ht="15.6" customHeight="1" x14ac:dyDescent="0.25">
      <c r="A30" s="236" t="s">
        <v>179</v>
      </c>
      <c r="B30" s="237">
        <v>52582</v>
      </c>
      <c r="C30" s="237">
        <v>61776</v>
      </c>
      <c r="D30" s="237">
        <v>52582</v>
      </c>
      <c r="E30" s="237">
        <v>61776</v>
      </c>
      <c r="F30" s="238">
        <v>17.485070936822481</v>
      </c>
    </row>
    <row r="31" spans="1:7" ht="15.6" customHeight="1" x14ac:dyDescent="0.25">
      <c r="A31" s="236" t="s">
        <v>180</v>
      </c>
      <c r="B31" s="237">
        <v>289997</v>
      </c>
      <c r="C31" s="237">
        <v>212056</v>
      </c>
      <c r="D31" s="237">
        <v>289997</v>
      </c>
      <c r="E31" s="237">
        <v>212056</v>
      </c>
      <c r="F31" s="238">
        <v>-26.87648492915444</v>
      </c>
    </row>
    <row r="32" spans="1:7" ht="15.6" customHeight="1" x14ac:dyDescent="0.25">
      <c r="A32" s="236" t="s">
        <v>181</v>
      </c>
      <c r="B32" s="237">
        <v>1140926</v>
      </c>
      <c r="C32" s="237">
        <v>1002333</v>
      </c>
      <c r="D32" s="237">
        <v>1140926</v>
      </c>
      <c r="E32" s="237">
        <v>1002333</v>
      </c>
      <c r="F32" s="238">
        <v>-12.147413592117269</v>
      </c>
    </row>
    <row r="33" spans="1:6" ht="15.6" customHeight="1" x14ac:dyDescent="0.25">
      <c r="A33" s="236" t="s">
        <v>182</v>
      </c>
      <c r="B33" s="237">
        <v>106363</v>
      </c>
      <c r="C33" s="237">
        <v>102959</v>
      </c>
      <c r="D33" s="237">
        <v>106363</v>
      </c>
      <c r="E33" s="237">
        <v>102959</v>
      </c>
      <c r="F33" s="238">
        <v>-3.2003610278010228</v>
      </c>
    </row>
    <row r="34" spans="1:6" ht="15.6" customHeight="1" x14ac:dyDescent="0.25">
      <c r="A34" s="236" t="s">
        <v>183</v>
      </c>
      <c r="B34" s="237">
        <v>29763</v>
      </c>
      <c r="C34" s="237">
        <v>18798</v>
      </c>
      <c r="D34" s="237">
        <v>29763</v>
      </c>
      <c r="E34" s="237">
        <v>18798</v>
      </c>
      <c r="F34" s="238">
        <v>-36.841044249571617</v>
      </c>
    </row>
    <row r="35" spans="1:6" ht="15.6" customHeight="1" x14ac:dyDescent="0.25">
      <c r="A35" s="240" t="s">
        <v>153</v>
      </c>
      <c r="B35" s="241">
        <f>SUM(B7:B34)</f>
        <v>6454958</v>
      </c>
      <c r="C35" s="241">
        <f>SUM(C7:C34)</f>
        <v>5964264</v>
      </c>
      <c r="D35" s="241">
        <f>SUM(D7:D34)</f>
        <v>6454958</v>
      </c>
      <c r="E35" s="241">
        <f>SUM(E7:E34)</f>
        <v>5964264</v>
      </c>
      <c r="F35" s="242">
        <f>E35*100/D35-100</f>
        <v>-7.6018155346634302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3080-EE09-476F-813A-835C20EC026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64335</v>
      </c>
      <c r="C7" s="237">
        <v>113034</v>
      </c>
      <c r="D7" s="237">
        <v>64335</v>
      </c>
      <c r="E7" s="237">
        <v>113034</v>
      </c>
      <c r="F7" s="238">
        <v>75.695966425740266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78</v>
      </c>
      <c r="D8" s="237">
        <v>0</v>
      </c>
      <c r="E8" s="237">
        <v>78</v>
      </c>
      <c r="F8" s="238"/>
      <c r="G8" s="245"/>
    </row>
    <row r="9" spans="1:14" ht="15.6" customHeight="1" x14ac:dyDescent="0.25">
      <c r="A9" s="236" t="s">
        <v>8</v>
      </c>
      <c r="B9" s="237">
        <v>0</v>
      </c>
      <c r="C9" s="237">
        <v>0</v>
      </c>
      <c r="D9" s="237">
        <v>0</v>
      </c>
      <c r="E9" s="237">
        <v>0</v>
      </c>
      <c r="F9" s="238"/>
      <c r="G9" s="246"/>
    </row>
    <row r="10" spans="1:14" ht="15.6" customHeight="1" x14ac:dyDescent="0.25">
      <c r="A10" s="236" t="s">
        <v>10</v>
      </c>
      <c r="B10" s="237">
        <v>5112</v>
      </c>
      <c r="C10" s="237">
        <v>23235</v>
      </c>
      <c r="D10" s="237">
        <v>5112</v>
      </c>
      <c r="E10" s="237">
        <v>23235</v>
      </c>
      <c r="F10" s="238">
        <v>354.51877934272301</v>
      </c>
    </row>
    <row r="11" spans="1:14" ht="15.6" customHeight="1" x14ac:dyDescent="0.25">
      <c r="A11" s="236" t="s">
        <v>9</v>
      </c>
      <c r="B11" s="237">
        <v>237322</v>
      </c>
      <c r="C11" s="237">
        <v>215236</v>
      </c>
      <c r="D11" s="237">
        <v>237322</v>
      </c>
      <c r="E11" s="237">
        <v>215236</v>
      </c>
      <c r="F11" s="238">
        <v>-9.3063432804375452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15103</v>
      </c>
      <c r="C14" s="237">
        <v>51645</v>
      </c>
      <c r="D14" s="237">
        <v>15103</v>
      </c>
      <c r="E14" s="237">
        <v>51645</v>
      </c>
      <c r="F14" s="238">
        <v>241.95193008011651</v>
      </c>
    </row>
    <row r="15" spans="1:14" ht="15.6" customHeight="1" x14ac:dyDescent="0.25">
      <c r="A15" s="236" t="s">
        <v>145</v>
      </c>
      <c r="B15" s="237">
        <v>208274</v>
      </c>
      <c r="C15" s="237">
        <v>181084</v>
      </c>
      <c r="D15" s="237">
        <v>208274</v>
      </c>
      <c r="E15" s="237">
        <v>181084</v>
      </c>
      <c r="F15" s="238">
        <v>-13.054918040657981</v>
      </c>
    </row>
    <row r="16" spans="1:14" ht="15.6" customHeight="1" x14ac:dyDescent="0.5">
      <c r="A16" s="236" t="s">
        <v>144</v>
      </c>
      <c r="B16" s="237">
        <v>418963</v>
      </c>
      <c r="C16" s="237">
        <v>475941</v>
      </c>
      <c r="D16" s="237">
        <v>418963</v>
      </c>
      <c r="E16" s="237">
        <v>475941</v>
      </c>
      <c r="F16" s="238">
        <v>13.59976895334432</v>
      </c>
      <c r="G16" s="15"/>
    </row>
    <row r="17" spans="1:10" ht="15.6" customHeight="1" x14ac:dyDescent="0.35">
      <c r="A17" s="236" t="s">
        <v>150</v>
      </c>
      <c r="B17" s="237">
        <v>80595</v>
      </c>
      <c r="C17" s="237">
        <v>126538</v>
      </c>
      <c r="D17" s="237">
        <v>80595</v>
      </c>
      <c r="E17" s="237">
        <v>126538</v>
      </c>
      <c r="F17" s="238">
        <v>57.004776971276129</v>
      </c>
      <c r="G17" s="16"/>
    </row>
    <row r="18" spans="1:10" ht="15.6" customHeight="1" x14ac:dyDescent="0.25">
      <c r="A18" s="236" t="s">
        <v>147</v>
      </c>
      <c r="B18" s="237">
        <v>0</v>
      </c>
      <c r="C18" s="237">
        <v>6004</v>
      </c>
      <c r="D18" s="237">
        <v>0</v>
      </c>
      <c r="E18" s="237">
        <v>6004</v>
      </c>
      <c r="F18" s="238"/>
    </row>
    <row r="19" spans="1:10" ht="15.6" customHeight="1" x14ac:dyDescent="0.25">
      <c r="A19" s="236" t="s">
        <v>143</v>
      </c>
      <c r="B19" s="237">
        <v>15707</v>
      </c>
      <c r="C19" s="237">
        <v>49290</v>
      </c>
      <c r="D19" s="237">
        <v>15707</v>
      </c>
      <c r="E19" s="237">
        <v>49290</v>
      </c>
      <c r="F19" s="238">
        <v>213.80912968740051</v>
      </c>
    </row>
    <row r="20" spans="1:10" ht="15.6" customHeight="1" x14ac:dyDescent="0.25">
      <c r="A20" s="236" t="s">
        <v>142</v>
      </c>
      <c r="B20" s="237">
        <v>6759</v>
      </c>
      <c r="C20" s="237">
        <v>4845</v>
      </c>
      <c r="D20" s="237">
        <v>6759</v>
      </c>
      <c r="E20" s="237">
        <v>4845</v>
      </c>
      <c r="F20" s="238">
        <v>-28.31779849090103</v>
      </c>
      <c r="J20" s="247"/>
    </row>
    <row r="21" spans="1:10" ht="15.6" customHeight="1" x14ac:dyDescent="0.25">
      <c r="A21" s="236" t="s">
        <v>149</v>
      </c>
      <c r="B21" s="237">
        <v>337775</v>
      </c>
      <c r="C21" s="237">
        <v>220225</v>
      </c>
      <c r="D21" s="237">
        <v>337775</v>
      </c>
      <c r="E21" s="237">
        <v>220225</v>
      </c>
      <c r="F21" s="238">
        <v>-34.801273036784849</v>
      </c>
    </row>
    <row r="22" spans="1:10" ht="15.6" customHeight="1" x14ac:dyDescent="0.25">
      <c r="A22" s="236" t="s">
        <v>146</v>
      </c>
      <c r="B22" s="237">
        <v>17738</v>
      </c>
      <c r="C22" s="237">
        <v>27548</v>
      </c>
      <c r="D22" s="237">
        <v>17738</v>
      </c>
      <c r="E22" s="237">
        <v>27548</v>
      </c>
      <c r="F22" s="238">
        <v>55.304994926147259</v>
      </c>
    </row>
    <row r="23" spans="1:10" ht="15.6" customHeight="1" x14ac:dyDescent="0.25">
      <c r="A23" s="236" t="s">
        <v>165</v>
      </c>
      <c r="B23" s="237">
        <v>2709</v>
      </c>
      <c r="C23" s="237">
        <v>1817</v>
      </c>
      <c r="D23" s="237">
        <v>2709</v>
      </c>
      <c r="E23" s="237">
        <v>1817</v>
      </c>
      <c r="F23" s="238">
        <v>-32.927279438907348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16697</v>
      </c>
      <c r="C28" s="237">
        <v>12337</v>
      </c>
      <c r="D28" s="237">
        <v>16697</v>
      </c>
      <c r="E28" s="237">
        <v>12337</v>
      </c>
      <c r="F28" s="238">
        <v>-26.112475294963161</v>
      </c>
    </row>
    <row r="29" spans="1:10" ht="15.6" customHeight="1" x14ac:dyDescent="0.25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 x14ac:dyDescent="0.25">
      <c r="A31" s="236" t="s">
        <v>180</v>
      </c>
      <c r="B31" s="237">
        <v>230801</v>
      </c>
      <c r="C31" s="237">
        <v>145813</v>
      </c>
      <c r="D31" s="237">
        <v>230801</v>
      </c>
      <c r="E31" s="237">
        <v>145813</v>
      </c>
      <c r="F31" s="238">
        <v>-36.823064024852577</v>
      </c>
    </row>
    <row r="32" spans="1:10" ht="15.6" customHeight="1" x14ac:dyDescent="0.25">
      <c r="A32" s="236" t="s">
        <v>181</v>
      </c>
      <c r="B32" s="237">
        <v>12676</v>
      </c>
      <c r="C32" s="237">
        <v>59900</v>
      </c>
      <c r="D32" s="237">
        <v>12676</v>
      </c>
      <c r="E32" s="237">
        <v>59900</v>
      </c>
      <c r="F32" s="238">
        <v>372.54654465130949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1670566</v>
      </c>
      <c r="C35" s="241">
        <f>SUM(C7:C34)</f>
        <v>1714570</v>
      </c>
      <c r="D35" s="241">
        <f>SUM(D7:D34)</f>
        <v>1670566</v>
      </c>
      <c r="E35" s="241">
        <f>SUM(E7:E34)</f>
        <v>1714570</v>
      </c>
      <c r="F35" s="242">
        <f>E35*100/D35-100</f>
        <v>2.6340773127191568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787EB-76F5-427A-A8AF-77CC65E3BB2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50450</v>
      </c>
      <c r="C7" s="237">
        <v>38378</v>
      </c>
      <c r="D7" s="237">
        <v>50450</v>
      </c>
      <c r="E7" s="237">
        <v>38378</v>
      </c>
      <c r="F7" s="238">
        <v>-23.928642220019821</v>
      </c>
      <c r="G7" s="20"/>
    </row>
    <row r="8" spans="1:14" s="47" customFormat="1" ht="15.6" customHeight="1" x14ac:dyDescent="0.2">
      <c r="A8" s="236" t="s">
        <v>11</v>
      </c>
      <c r="B8" s="237">
        <v>0</v>
      </c>
      <c r="C8" s="237">
        <v>84889</v>
      </c>
      <c r="D8" s="237">
        <v>0</v>
      </c>
      <c r="E8" s="237">
        <v>84889</v>
      </c>
      <c r="F8" s="238"/>
      <c r="G8" s="239"/>
    </row>
    <row r="9" spans="1:14" ht="15.6" customHeight="1" x14ac:dyDescent="0.25">
      <c r="A9" s="236" t="s">
        <v>8</v>
      </c>
      <c r="B9" s="237">
        <v>124339</v>
      </c>
      <c r="C9" s="237">
        <v>197096</v>
      </c>
      <c r="D9" s="237">
        <v>124339</v>
      </c>
      <c r="E9" s="237">
        <v>197096</v>
      </c>
      <c r="F9" s="238">
        <v>58.515027465236159</v>
      </c>
      <c r="G9" s="20"/>
    </row>
    <row r="10" spans="1:14" ht="15.6" customHeight="1" x14ac:dyDescent="0.25">
      <c r="A10" s="236" t="s">
        <v>10</v>
      </c>
      <c r="B10" s="237">
        <v>106517</v>
      </c>
      <c r="C10" s="237">
        <v>47119</v>
      </c>
      <c r="D10" s="237">
        <v>106517</v>
      </c>
      <c r="E10" s="237">
        <v>47119</v>
      </c>
      <c r="F10" s="238">
        <v>-55.763868678239163</v>
      </c>
    </row>
    <row r="11" spans="1:14" ht="15.6" customHeight="1" x14ac:dyDescent="0.25">
      <c r="A11" s="236" t="s">
        <v>9</v>
      </c>
      <c r="B11" s="237">
        <v>0</v>
      </c>
      <c r="C11" s="237">
        <v>6</v>
      </c>
      <c r="D11" s="237">
        <v>0</v>
      </c>
      <c r="E11" s="237">
        <v>6</v>
      </c>
      <c r="F11" s="238"/>
    </row>
    <row r="12" spans="1:14" ht="15.6" customHeight="1" x14ac:dyDescent="0.25">
      <c r="A12" s="236" t="s">
        <v>6</v>
      </c>
      <c r="B12" s="237">
        <v>89506</v>
      </c>
      <c r="C12" s="237">
        <v>37791</v>
      </c>
      <c r="D12" s="237">
        <v>89506</v>
      </c>
      <c r="E12" s="237">
        <v>37791</v>
      </c>
      <c r="F12" s="238">
        <v>-57.778249502826633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 x14ac:dyDescent="0.25">
      <c r="A14" s="236" t="s">
        <v>148</v>
      </c>
      <c r="B14" s="237">
        <v>89654</v>
      </c>
      <c r="C14" s="237">
        <v>138218</v>
      </c>
      <c r="D14" s="237">
        <v>89654</v>
      </c>
      <c r="E14" s="237">
        <v>138218</v>
      </c>
      <c r="F14" s="238">
        <v>54.168246815535269</v>
      </c>
    </row>
    <row r="15" spans="1:14" ht="15.6" customHeight="1" x14ac:dyDescent="0.25">
      <c r="A15" s="236" t="s">
        <v>145</v>
      </c>
      <c r="B15" s="237">
        <v>187627</v>
      </c>
      <c r="C15" s="237">
        <v>144339</v>
      </c>
      <c r="D15" s="237">
        <v>187627</v>
      </c>
      <c r="E15" s="237">
        <v>144339</v>
      </c>
      <c r="F15" s="238">
        <v>-23.071306368486422</v>
      </c>
    </row>
    <row r="16" spans="1:14" ht="15.6" customHeight="1" x14ac:dyDescent="0.5">
      <c r="A16" s="236" t="s">
        <v>144</v>
      </c>
      <c r="B16" s="237">
        <v>166566</v>
      </c>
      <c r="C16" s="237">
        <v>227836</v>
      </c>
      <c r="D16" s="237">
        <v>166566</v>
      </c>
      <c r="E16" s="237">
        <v>227836</v>
      </c>
      <c r="F16" s="238">
        <v>36.784217667471147</v>
      </c>
      <c r="G16" s="15"/>
    </row>
    <row r="17" spans="1:7" ht="15.6" customHeight="1" x14ac:dyDescent="0.35">
      <c r="A17" s="236" t="s">
        <v>150</v>
      </c>
      <c r="B17" s="237">
        <v>86597</v>
      </c>
      <c r="C17" s="237">
        <v>43150</v>
      </c>
      <c r="D17" s="237">
        <v>86597</v>
      </c>
      <c r="E17" s="237">
        <v>43150</v>
      </c>
      <c r="F17" s="238">
        <v>-50.171484000600479</v>
      </c>
      <c r="G17" s="16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61304</v>
      </c>
      <c r="C19" s="237">
        <v>70533</v>
      </c>
      <c r="D19" s="237">
        <v>61304</v>
      </c>
      <c r="E19" s="237">
        <v>70533</v>
      </c>
      <c r="F19" s="238">
        <v>15.05448257862456</v>
      </c>
    </row>
    <row r="20" spans="1:7" ht="15.6" customHeight="1" x14ac:dyDescent="0.25">
      <c r="A20" s="236" t="s">
        <v>142</v>
      </c>
      <c r="B20" s="237">
        <v>230904</v>
      </c>
      <c r="C20" s="237">
        <v>108012</v>
      </c>
      <c r="D20" s="237">
        <v>230904</v>
      </c>
      <c r="E20" s="237">
        <v>108012</v>
      </c>
      <c r="F20" s="238">
        <v>-53.222118282922771</v>
      </c>
    </row>
    <row r="21" spans="1:7" ht="15.6" customHeight="1" x14ac:dyDescent="0.25">
      <c r="A21" s="236" t="s">
        <v>149</v>
      </c>
      <c r="B21" s="237">
        <v>154211</v>
      </c>
      <c r="C21" s="237">
        <v>81538</v>
      </c>
      <c r="D21" s="237">
        <v>154211</v>
      </c>
      <c r="E21" s="237">
        <v>81538</v>
      </c>
      <c r="F21" s="238">
        <v>-47.125691422790851</v>
      </c>
    </row>
    <row r="22" spans="1:7" ht="15.6" customHeight="1" x14ac:dyDescent="0.25">
      <c r="A22" s="236" t="s">
        <v>146</v>
      </c>
      <c r="B22" s="237">
        <v>0</v>
      </c>
      <c r="C22" s="237">
        <v>0</v>
      </c>
      <c r="D22" s="237">
        <v>0</v>
      </c>
      <c r="E22" s="237">
        <v>0</v>
      </c>
      <c r="F22" s="238"/>
    </row>
    <row r="23" spans="1:7" ht="15.6" customHeight="1" x14ac:dyDescent="0.25">
      <c r="A23" s="236" t="s">
        <v>165</v>
      </c>
      <c r="B23" s="237">
        <v>11560</v>
      </c>
      <c r="C23" s="237">
        <v>39458</v>
      </c>
      <c r="D23" s="237">
        <v>11560</v>
      </c>
      <c r="E23" s="237">
        <v>39458</v>
      </c>
      <c r="F23" s="238">
        <v>241.33217993079589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16019</v>
      </c>
      <c r="C26" s="237">
        <v>42612</v>
      </c>
      <c r="D26" s="237">
        <v>16019</v>
      </c>
      <c r="E26" s="237">
        <v>42612</v>
      </c>
      <c r="F26" s="238">
        <v>166.00911417691489</v>
      </c>
    </row>
    <row r="27" spans="1:7" ht="15.6" customHeight="1" x14ac:dyDescent="0.25">
      <c r="A27" s="236" t="s">
        <v>173</v>
      </c>
      <c r="B27" s="237">
        <v>0</v>
      </c>
      <c r="C27" s="237">
        <v>3809</v>
      </c>
      <c r="D27" s="237">
        <v>0</v>
      </c>
      <c r="E27" s="237">
        <v>3809</v>
      </c>
      <c r="F27" s="238"/>
    </row>
    <row r="28" spans="1:7" ht="15.6" customHeight="1" x14ac:dyDescent="0.25">
      <c r="A28" s="236" t="s">
        <v>177</v>
      </c>
      <c r="B28" s="237">
        <v>892</v>
      </c>
      <c r="C28" s="237">
        <v>0</v>
      </c>
      <c r="D28" s="237">
        <v>892</v>
      </c>
      <c r="E28" s="237">
        <v>0</v>
      </c>
      <c r="F28" s="238">
        <v>-100</v>
      </c>
    </row>
    <row r="29" spans="1:7" ht="15.6" customHeight="1" x14ac:dyDescent="0.25">
      <c r="A29" s="236" t="s">
        <v>178</v>
      </c>
      <c r="B29" s="237">
        <v>39146</v>
      </c>
      <c r="C29" s="237">
        <v>54445</v>
      </c>
      <c r="D29" s="237">
        <v>39146</v>
      </c>
      <c r="E29" s="237">
        <v>54445</v>
      </c>
      <c r="F29" s="238">
        <v>39.081898533694392</v>
      </c>
    </row>
    <row r="30" spans="1:7" ht="15.6" customHeight="1" x14ac:dyDescent="0.25">
      <c r="A30" s="236" t="s">
        <v>179</v>
      </c>
      <c r="B30" s="237">
        <v>41208</v>
      </c>
      <c r="C30" s="237">
        <v>27530</v>
      </c>
      <c r="D30" s="237">
        <v>41208</v>
      </c>
      <c r="E30" s="237">
        <v>27530</v>
      </c>
      <c r="F30" s="238">
        <v>-33.192583964278782</v>
      </c>
    </row>
    <row r="31" spans="1:7" ht="15.6" customHeight="1" x14ac:dyDescent="0.25">
      <c r="A31" s="236" t="s">
        <v>180</v>
      </c>
      <c r="B31" s="237">
        <v>6685</v>
      </c>
      <c r="C31" s="237">
        <v>48198</v>
      </c>
      <c r="D31" s="237">
        <v>6685</v>
      </c>
      <c r="E31" s="237">
        <v>48198</v>
      </c>
      <c r="F31" s="238">
        <v>620.9872849663426</v>
      </c>
    </row>
    <row r="32" spans="1:7" ht="15.6" customHeight="1" x14ac:dyDescent="0.25">
      <c r="A32" s="236" t="s">
        <v>181</v>
      </c>
      <c r="B32" s="237">
        <v>66147</v>
      </c>
      <c r="C32" s="237">
        <v>35564</v>
      </c>
      <c r="D32" s="237">
        <v>66147</v>
      </c>
      <c r="E32" s="237">
        <v>35564</v>
      </c>
      <c r="F32" s="238">
        <v>-46.234901053713699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3414</v>
      </c>
      <c r="C34" s="237">
        <v>2817</v>
      </c>
      <c r="D34" s="237">
        <v>3414</v>
      </c>
      <c r="E34" s="237">
        <v>2817</v>
      </c>
      <c r="F34" s="238">
        <v>-17.486818980667831</v>
      </c>
    </row>
    <row r="35" spans="1:6" ht="15.6" customHeight="1" x14ac:dyDescent="0.25">
      <c r="A35" s="240" t="s">
        <v>153</v>
      </c>
      <c r="B35" s="241">
        <f>SUM(B7:B34)</f>
        <v>1532746</v>
      </c>
      <c r="C35" s="241">
        <f>SUM(C7:C34)</f>
        <v>1473338</v>
      </c>
      <c r="D35" s="241">
        <f>SUM(D7:D34)</f>
        <v>1532746</v>
      </c>
      <c r="E35" s="241">
        <f>SUM(E7:E34)</f>
        <v>1473338</v>
      </c>
      <c r="F35" s="242">
        <f>E35*100/D35-100</f>
        <v>-3.875919428267963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21FC-D556-49D5-B234-BE9597F09CDC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 x14ac:dyDescent="0.25">
      <c r="A2" s="93"/>
      <c r="B2" s="93"/>
      <c r="C2" s="96"/>
    </row>
    <row r="3" spans="1:15" ht="20.25" x14ac:dyDescent="0.25">
      <c r="A3" s="96"/>
      <c r="B3" s="96"/>
      <c r="C3" s="96"/>
    </row>
    <row r="4" spans="1:15" x14ac:dyDescent="0.25">
      <c r="A4" s="97" t="s">
        <v>51</v>
      </c>
      <c r="B4" s="45"/>
      <c r="N4" s="127" t="s">
        <v>172</v>
      </c>
    </row>
    <row r="5" spans="1:15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x14ac:dyDescent="0.2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x14ac:dyDescent="0.25">
      <c r="A7" s="1"/>
      <c r="B7" s="1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x14ac:dyDescent="0.2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 x14ac:dyDescent="0.2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 x14ac:dyDescent="0.2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 x14ac:dyDescent="0.2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 x14ac:dyDescent="0.2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 x14ac:dyDescent="0.2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 x14ac:dyDescent="0.2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 x14ac:dyDescent="0.2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 x14ac:dyDescent="0.2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 x14ac:dyDescent="0.25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 x14ac:dyDescent="0.25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 x14ac:dyDescent="0.25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 x14ac:dyDescent="0.25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 x14ac:dyDescent="0.25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 x14ac:dyDescent="0.25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 x14ac:dyDescent="0.25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 x14ac:dyDescent="0.25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 x14ac:dyDescent="0.25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 x14ac:dyDescent="0.25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 x14ac:dyDescent="0.2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 x14ac:dyDescent="0.25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 x14ac:dyDescent="0.25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 x14ac:dyDescent="0.25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 x14ac:dyDescent="0.25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 x14ac:dyDescent="0.25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 x14ac:dyDescent="0.25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 x14ac:dyDescent="0.25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 x14ac:dyDescent="0.25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 x14ac:dyDescent="0.25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 x14ac:dyDescent="0.25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 x14ac:dyDescent="0.25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 x14ac:dyDescent="0.25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 x14ac:dyDescent="0.25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 x14ac:dyDescent="0.25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 x14ac:dyDescent="0.25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 x14ac:dyDescent="0.25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 x14ac:dyDescent="0.25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 x14ac:dyDescent="0.25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 x14ac:dyDescent="0.25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 x14ac:dyDescent="0.25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 x14ac:dyDescent="0.25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DCC23-3ED1-4565-965A-98CCF8963738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196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 x14ac:dyDescent="0.25">
      <c r="A6" s="233"/>
      <c r="B6" s="235">
        <v>2025</v>
      </c>
      <c r="C6" s="235">
        <v>2026</v>
      </c>
      <c r="D6" s="235">
        <v>2025</v>
      </c>
      <c r="E6" s="235">
        <v>2026</v>
      </c>
      <c r="F6" s="168" t="s">
        <v>186</v>
      </c>
    </row>
    <row r="7" spans="1:14" ht="15.6" customHeight="1" x14ac:dyDescent="0.25">
      <c r="A7" s="236" t="s">
        <v>18</v>
      </c>
      <c r="B7" s="237">
        <v>3010</v>
      </c>
      <c r="C7" s="237">
        <v>13694</v>
      </c>
      <c r="D7" s="237">
        <v>3010</v>
      </c>
      <c r="E7" s="237">
        <v>13694</v>
      </c>
      <c r="F7" s="238">
        <v>354.95016611295682</v>
      </c>
      <c r="G7" s="20"/>
    </row>
    <row r="8" spans="1:14" s="47" customFormat="1" ht="15.6" customHeight="1" x14ac:dyDescent="0.2">
      <c r="A8" s="236" t="s">
        <v>11</v>
      </c>
      <c r="B8" s="237">
        <v>7513</v>
      </c>
      <c r="C8" s="237">
        <v>5305</v>
      </c>
      <c r="D8" s="237">
        <v>7513</v>
      </c>
      <c r="E8" s="237">
        <v>5305</v>
      </c>
      <c r="F8" s="238">
        <v>-29.389058964461601</v>
      </c>
    </row>
    <row r="9" spans="1:14" ht="15.6" customHeight="1" x14ac:dyDescent="0.25">
      <c r="A9" s="236" t="s">
        <v>8</v>
      </c>
      <c r="B9" s="237">
        <v>37182</v>
      </c>
      <c r="C9" s="237">
        <v>25857</v>
      </c>
      <c r="D9" s="237">
        <v>37182</v>
      </c>
      <c r="E9" s="237">
        <v>25857</v>
      </c>
      <c r="F9" s="238">
        <v>-30.458286267548811</v>
      </c>
      <c r="G9" s="20"/>
    </row>
    <row r="10" spans="1:14" ht="15.6" customHeight="1" x14ac:dyDescent="0.25">
      <c r="A10" s="236" t="s">
        <v>10</v>
      </c>
      <c r="B10" s="237">
        <v>92489</v>
      </c>
      <c r="C10" s="237">
        <v>30516</v>
      </c>
      <c r="D10" s="237">
        <v>92489</v>
      </c>
      <c r="E10" s="237">
        <v>30516</v>
      </c>
      <c r="F10" s="238">
        <v>-67.005806095860038</v>
      </c>
    </row>
    <row r="11" spans="1:14" ht="15.6" customHeight="1" x14ac:dyDescent="0.25">
      <c r="A11" s="236" t="s">
        <v>9</v>
      </c>
      <c r="B11" s="237">
        <v>426006</v>
      </c>
      <c r="C11" s="237">
        <v>345127</v>
      </c>
      <c r="D11" s="237">
        <v>426006</v>
      </c>
      <c r="E11" s="237">
        <v>345127</v>
      </c>
      <c r="F11" s="238">
        <v>-18.98541335098567</v>
      </c>
    </row>
    <row r="12" spans="1:14" ht="15.6" customHeight="1" x14ac:dyDescent="0.25">
      <c r="A12" s="236" t="s">
        <v>6</v>
      </c>
      <c r="B12" s="237">
        <v>17995</v>
      </c>
      <c r="C12" s="237">
        <v>10915</v>
      </c>
      <c r="D12" s="237">
        <v>17995</v>
      </c>
      <c r="E12" s="237">
        <v>10915</v>
      </c>
      <c r="F12" s="238">
        <v>-39.344262295081968</v>
      </c>
    </row>
    <row r="13" spans="1:14" ht="15.6" customHeight="1" x14ac:dyDescent="0.25">
      <c r="A13" s="236" t="s">
        <v>175</v>
      </c>
      <c r="B13" s="237">
        <v>653</v>
      </c>
      <c r="C13" s="237">
        <v>215</v>
      </c>
      <c r="D13" s="237">
        <v>653</v>
      </c>
      <c r="E13" s="237">
        <v>215</v>
      </c>
      <c r="F13" s="238">
        <v>-67.075038284839195</v>
      </c>
    </row>
    <row r="14" spans="1:14" ht="15.6" customHeight="1" x14ac:dyDescent="0.25">
      <c r="A14" s="236" t="s">
        <v>148</v>
      </c>
      <c r="B14" s="237">
        <v>733223</v>
      </c>
      <c r="C14" s="237">
        <v>656293</v>
      </c>
      <c r="D14" s="237">
        <v>733223</v>
      </c>
      <c r="E14" s="237">
        <v>656293</v>
      </c>
      <c r="F14" s="238">
        <v>-10.49203311952844</v>
      </c>
    </row>
    <row r="15" spans="1:14" ht="15.6" customHeight="1" x14ac:dyDescent="0.25">
      <c r="A15" s="236" t="s">
        <v>145</v>
      </c>
      <c r="B15" s="237">
        <v>215639</v>
      </c>
      <c r="C15" s="237">
        <v>168898</v>
      </c>
      <c r="D15" s="237">
        <v>215639</v>
      </c>
      <c r="E15" s="237">
        <v>168898</v>
      </c>
      <c r="F15" s="238">
        <v>-21.675578165359699</v>
      </c>
    </row>
    <row r="16" spans="1:14" ht="15.6" customHeight="1" x14ac:dyDescent="0.5">
      <c r="A16" s="236" t="s">
        <v>144</v>
      </c>
      <c r="B16" s="237">
        <v>30945</v>
      </c>
      <c r="C16" s="237">
        <v>11079</v>
      </c>
      <c r="D16" s="237">
        <v>30945</v>
      </c>
      <c r="E16" s="237">
        <v>11079</v>
      </c>
      <c r="F16" s="238">
        <v>-64.197770237518171</v>
      </c>
      <c r="G16" s="15"/>
    </row>
    <row r="17" spans="1:8" ht="15.6" customHeight="1" x14ac:dyDescent="0.35">
      <c r="A17" s="236" t="s">
        <v>150</v>
      </c>
      <c r="B17" s="237">
        <v>64096</v>
      </c>
      <c r="C17" s="237">
        <v>47979</v>
      </c>
      <c r="D17" s="237">
        <v>64096</v>
      </c>
      <c r="E17" s="237">
        <v>47979</v>
      </c>
      <c r="F17" s="238">
        <v>-25.145094857713431</v>
      </c>
      <c r="G17" s="16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 x14ac:dyDescent="0.25">
      <c r="A19" s="236" t="s">
        <v>143</v>
      </c>
      <c r="B19" s="237">
        <v>44665</v>
      </c>
      <c r="C19" s="237">
        <v>40526</v>
      </c>
      <c r="D19" s="237">
        <v>44665</v>
      </c>
      <c r="E19" s="237">
        <v>40526</v>
      </c>
      <c r="F19" s="238">
        <v>-9.2667636852121404</v>
      </c>
      <c r="H19" s="248"/>
    </row>
    <row r="20" spans="1:8" ht="15.6" customHeight="1" x14ac:dyDescent="0.25">
      <c r="A20" s="236" t="s">
        <v>142</v>
      </c>
      <c r="B20" s="237">
        <v>56044</v>
      </c>
      <c r="C20" s="237">
        <v>47254</v>
      </c>
      <c r="D20" s="237">
        <v>56044</v>
      </c>
      <c r="E20" s="237">
        <v>47254</v>
      </c>
      <c r="F20" s="238">
        <v>-15.68410534579972</v>
      </c>
    </row>
    <row r="21" spans="1:8" ht="15.6" customHeight="1" x14ac:dyDescent="0.25">
      <c r="A21" s="236" t="s">
        <v>149</v>
      </c>
      <c r="B21" s="237">
        <v>26227</v>
      </c>
      <c r="C21" s="237">
        <v>7812</v>
      </c>
      <c r="D21" s="237">
        <v>26227</v>
      </c>
      <c r="E21" s="237">
        <v>7812</v>
      </c>
      <c r="F21" s="238">
        <v>-70.213901704350477</v>
      </c>
    </row>
    <row r="22" spans="1:8" ht="15.6" customHeight="1" x14ac:dyDescent="0.25">
      <c r="A22" s="236" t="s">
        <v>146</v>
      </c>
      <c r="B22" s="237">
        <v>19778</v>
      </c>
      <c r="C22" s="237">
        <v>13387</v>
      </c>
      <c r="D22" s="237">
        <v>19778</v>
      </c>
      <c r="E22" s="237">
        <v>13387</v>
      </c>
      <c r="F22" s="238">
        <v>-32.313681868743053</v>
      </c>
    </row>
    <row r="23" spans="1:8" ht="15.6" customHeight="1" x14ac:dyDescent="0.25">
      <c r="A23" s="236" t="s">
        <v>165</v>
      </c>
      <c r="B23" s="237">
        <v>10600</v>
      </c>
      <c r="C23" s="237">
        <v>34040</v>
      </c>
      <c r="D23" s="237">
        <v>10600</v>
      </c>
      <c r="E23" s="237">
        <v>34040</v>
      </c>
      <c r="F23" s="238">
        <v>221.1320754716981</v>
      </c>
    </row>
    <row r="24" spans="1:8" ht="15.6" customHeight="1" x14ac:dyDescent="0.25">
      <c r="A24" s="236" t="s">
        <v>141</v>
      </c>
      <c r="B24" s="237">
        <v>47129</v>
      </c>
      <c r="C24" s="237">
        <v>45212</v>
      </c>
      <c r="D24" s="237">
        <v>47129</v>
      </c>
      <c r="E24" s="237">
        <v>45212</v>
      </c>
      <c r="F24" s="238">
        <v>-4.0675592522650561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5845</v>
      </c>
      <c r="C26" s="237">
        <v>0</v>
      </c>
      <c r="D26" s="237">
        <v>5845</v>
      </c>
      <c r="E26" s="237">
        <v>0</v>
      </c>
      <c r="F26" s="238">
        <v>-100</v>
      </c>
    </row>
    <row r="27" spans="1:8" ht="15.6" customHeight="1" x14ac:dyDescent="0.25">
      <c r="A27" s="236" t="s">
        <v>173</v>
      </c>
      <c r="B27" s="237">
        <v>47410</v>
      </c>
      <c r="C27" s="237">
        <v>66288</v>
      </c>
      <c r="D27" s="237">
        <v>47410</v>
      </c>
      <c r="E27" s="237">
        <v>66288</v>
      </c>
      <c r="F27" s="238">
        <v>39.818603670111798</v>
      </c>
    </row>
    <row r="28" spans="1:8" ht="15.6" customHeight="1" x14ac:dyDescent="0.25">
      <c r="A28" s="236" t="s">
        <v>177</v>
      </c>
      <c r="B28" s="237">
        <v>12794</v>
      </c>
      <c r="C28" s="237">
        <v>38152</v>
      </c>
      <c r="D28" s="237">
        <v>12794</v>
      </c>
      <c r="E28" s="237">
        <v>38152</v>
      </c>
      <c r="F28" s="238">
        <v>198.20228231983739</v>
      </c>
    </row>
    <row r="29" spans="1:8" ht="15.6" customHeight="1" x14ac:dyDescent="0.25">
      <c r="A29" s="236" t="s">
        <v>178</v>
      </c>
      <c r="B29" s="237">
        <v>93703</v>
      </c>
      <c r="C29" s="237">
        <v>89707</v>
      </c>
      <c r="D29" s="237">
        <v>93703</v>
      </c>
      <c r="E29" s="237">
        <v>89707</v>
      </c>
      <c r="F29" s="238">
        <v>-4.2645379550281177</v>
      </c>
    </row>
    <row r="30" spans="1:8" ht="15.6" customHeight="1" x14ac:dyDescent="0.25">
      <c r="A30" s="236" t="s">
        <v>179</v>
      </c>
      <c r="B30" s="237">
        <v>11374</v>
      </c>
      <c r="C30" s="237">
        <v>34246</v>
      </c>
      <c r="D30" s="237">
        <v>11374</v>
      </c>
      <c r="E30" s="237">
        <v>34246</v>
      </c>
      <c r="F30" s="238">
        <v>201.09020573237211</v>
      </c>
    </row>
    <row r="31" spans="1:8" ht="15.6" customHeight="1" x14ac:dyDescent="0.25">
      <c r="A31" s="236" t="s">
        <v>180</v>
      </c>
      <c r="B31" s="237">
        <v>52511</v>
      </c>
      <c r="C31" s="237">
        <v>18045</v>
      </c>
      <c r="D31" s="237">
        <v>52511</v>
      </c>
      <c r="E31" s="237">
        <v>18045</v>
      </c>
      <c r="F31" s="238">
        <v>-65.635771552627062</v>
      </c>
    </row>
    <row r="32" spans="1:8" ht="15.6" customHeight="1" x14ac:dyDescent="0.25">
      <c r="A32" s="236" t="s">
        <v>181</v>
      </c>
      <c r="B32" s="237">
        <v>1062103</v>
      </c>
      <c r="C32" s="237">
        <v>906869</v>
      </c>
      <c r="D32" s="237">
        <v>1062103</v>
      </c>
      <c r="E32" s="237">
        <v>906869</v>
      </c>
      <c r="F32" s="238">
        <v>-14.61571994429919</v>
      </c>
    </row>
    <row r="33" spans="1:6" ht="15.6" customHeight="1" x14ac:dyDescent="0.25">
      <c r="A33" s="236" t="s">
        <v>182</v>
      </c>
      <c r="B33" s="237">
        <v>106363</v>
      </c>
      <c r="C33" s="237">
        <v>102959</v>
      </c>
      <c r="D33" s="237">
        <v>106363</v>
      </c>
      <c r="E33" s="237">
        <v>102959</v>
      </c>
      <c r="F33" s="238">
        <v>-3.2003610278010228</v>
      </c>
    </row>
    <row r="34" spans="1:6" ht="15.6" customHeight="1" x14ac:dyDescent="0.25">
      <c r="A34" s="236" t="s">
        <v>183</v>
      </c>
      <c r="B34" s="237">
        <v>26349</v>
      </c>
      <c r="C34" s="237">
        <v>15981</v>
      </c>
      <c r="D34" s="237">
        <v>26349</v>
      </c>
      <c r="E34" s="237">
        <v>15981</v>
      </c>
      <c r="F34" s="238">
        <v>-39.348741887737667</v>
      </c>
    </row>
    <row r="35" spans="1:6" ht="15.6" customHeight="1" x14ac:dyDescent="0.25">
      <c r="A35" s="240" t="s">
        <v>153</v>
      </c>
      <c r="B35" s="241">
        <f>SUM(B7:B34)</f>
        <v>3251646</v>
      </c>
      <c r="C35" s="241">
        <f>SUM(C7:C34)</f>
        <v>2776356</v>
      </c>
      <c r="D35" s="241">
        <f>SUM(D7:D34)</f>
        <v>3251646</v>
      </c>
      <c r="E35" s="241">
        <f>SUM(E7:E34)</f>
        <v>2776356</v>
      </c>
      <c r="F35" s="242">
        <f>E35*100/D35-100</f>
        <v>-14.616904792219074</v>
      </c>
    </row>
    <row r="36" spans="1:6" ht="15.6" customHeight="1" x14ac:dyDescent="0.25">
      <c r="A36" s="60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BB74C-FDF1-4F4D-833D-7A9D55543074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29"/>
      <c r="B1" s="30"/>
      <c r="C1" s="30"/>
      <c r="D1" s="31"/>
      <c r="E1" s="32"/>
      <c r="F1" s="31"/>
      <c r="H1" s="33"/>
      <c r="J1" s="33"/>
      <c r="K1" s="33"/>
    </row>
    <row r="2" spans="1:11" x14ac:dyDescent="0.25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 x14ac:dyDescent="0.25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 x14ac:dyDescent="0.25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 x14ac:dyDescent="0.25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 x14ac:dyDescent="0.25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 x14ac:dyDescent="0.25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 x14ac:dyDescent="0.25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 x14ac:dyDescent="0.25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 x14ac:dyDescent="0.25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 x14ac:dyDescent="0.25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 x14ac:dyDescent="0.25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 x14ac:dyDescent="0.25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 x14ac:dyDescent="0.25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 x14ac:dyDescent="0.25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 x14ac:dyDescent="0.25">
      <c r="A16" s="34"/>
      <c r="B16" s="31"/>
      <c r="C16" s="38"/>
      <c r="D16" s="41"/>
      <c r="E16" s="20"/>
      <c r="F16" s="31"/>
      <c r="H16" s="41"/>
      <c r="J16" s="41"/>
      <c r="K16" s="41"/>
    </row>
    <row r="17" spans="1:11" x14ac:dyDescent="0.25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 x14ac:dyDescent="0.25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 x14ac:dyDescent="0.25">
      <c r="A19" s="34"/>
      <c r="B19" s="31"/>
      <c r="C19" s="35"/>
      <c r="D19" s="30"/>
      <c r="E19" s="30"/>
      <c r="F19" s="41"/>
      <c r="H19" s="41"/>
      <c r="J19" s="41"/>
      <c r="K19" s="41"/>
    </row>
    <row r="20" spans="1:11" x14ac:dyDescent="0.25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 x14ac:dyDescent="0.25">
      <c r="A21" s="34"/>
      <c r="B21" s="31"/>
      <c r="C21" s="40"/>
      <c r="D21" s="41"/>
      <c r="E21" s="20"/>
      <c r="F21" s="41"/>
      <c r="H21" s="41"/>
      <c r="J21" s="41"/>
      <c r="K21" s="41"/>
    </row>
    <row r="22" spans="1:11" x14ac:dyDescent="0.25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 x14ac:dyDescent="0.25">
      <c r="A23" s="34"/>
      <c r="B23" s="31"/>
      <c r="C23" s="35"/>
      <c r="D23" s="41"/>
      <c r="E23" s="20"/>
      <c r="F23" s="41"/>
      <c r="H23" s="41"/>
      <c r="J23" s="41"/>
      <c r="K23" s="41"/>
    </row>
    <row r="24" spans="1:11" x14ac:dyDescent="0.25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 x14ac:dyDescent="0.25">
      <c r="A25" s="34"/>
      <c r="B25" s="31"/>
      <c r="C25" s="35"/>
      <c r="D25" s="41"/>
      <c r="E25" s="20"/>
      <c r="F25" s="41"/>
      <c r="H25" s="41"/>
      <c r="J25" s="41"/>
      <c r="K25" s="41"/>
    </row>
    <row r="26" spans="1:11" x14ac:dyDescent="0.25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 x14ac:dyDescent="0.25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9" x14ac:dyDescent="0.7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 ht="17.25" x14ac:dyDescent="0.35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 x14ac:dyDescent="0.25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 x14ac:dyDescent="0.25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 x14ac:dyDescent="0.25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 x14ac:dyDescent="0.25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 x14ac:dyDescent="0.25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 x14ac:dyDescent="0.25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 x14ac:dyDescent="0.25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 x14ac:dyDescent="0.25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 x14ac:dyDescent="0.25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 x14ac:dyDescent="0.25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 x14ac:dyDescent="0.25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 x14ac:dyDescent="0.25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 x14ac:dyDescent="0.25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 x14ac:dyDescent="0.25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 x14ac:dyDescent="0.25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 x14ac:dyDescent="0.25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 x14ac:dyDescent="0.25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 x14ac:dyDescent="0.25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 x14ac:dyDescent="0.25">
      <c r="A48" s="249"/>
      <c r="B48" s="250"/>
      <c r="C48" s="250"/>
      <c r="D48" s="39"/>
      <c r="E48" s="33"/>
      <c r="F48" s="33"/>
      <c r="G48" s="250"/>
      <c r="H48" s="250"/>
      <c r="I48" s="250"/>
      <c r="J48" s="250"/>
      <c r="K48" s="250"/>
    </row>
    <row r="51" spans="8:8" x14ac:dyDescent="0.25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C36F-4616-49DE-AE77-95D158CF5839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53"/>
    <col min="26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197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/>
      <c r="AC1" s="254"/>
      <c r="AD1" s="53"/>
      <c r="AE1" s="53"/>
      <c r="AF1" s="254"/>
      <c r="AG1" s="53"/>
      <c r="AH1" s="53"/>
      <c r="AI1" s="254"/>
      <c r="AJ1" s="53"/>
      <c r="AK1" s="53"/>
      <c r="AL1" s="53"/>
      <c r="AM1" s="53"/>
      <c r="AN1" s="53"/>
      <c r="AO1" s="53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59"/>
      <c r="AA60" s="259"/>
    </row>
    <row r="61" spans="1:27" ht="15" customHeight="1" x14ac:dyDescent="0.25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59"/>
      <c r="AA61" s="259"/>
    </row>
    <row r="62" spans="1:27" ht="15" customHeight="1" x14ac:dyDescent="0.25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59"/>
      <c r="AA62" s="259"/>
    </row>
    <row r="63" spans="1:27" ht="15" customHeight="1" x14ac:dyDescent="0.25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59"/>
      <c r="AA63" s="259"/>
    </row>
    <row r="64" spans="1:27" ht="15" customHeight="1" x14ac:dyDescent="0.25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59"/>
      <c r="AA64" s="259"/>
    </row>
    <row r="65" spans="2:27" ht="15" customHeight="1" x14ac:dyDescent="0.25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59"/>
      <c r="AA65" s="259"/>
    </row>
    <row r="66" spans="2:27" ht="15" customHeight="1" x14ac:dyDescent="0.25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 x14ac:dyDescent="0.25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 x14ac:dyDescent="0.25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F14CE-FB6F-437F-AFB7-E3CF1261F063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94905-FB5A-4DC3-9486-A4D26B9D92C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53" customWidth="1"/>
    <col min="26" max="27" width="12.85546875" style="253" customWidth="1"/>
    <col min="28" max="28" width="12.85546875" style="53" customWidth="1"/>
    <col min="29" max="29" width="12.85546875" style="254" customWidth="1"/>
    <col min="30" max="31" width="12.85546875" style="53" customWidth="1"/>
    <col min="32" max="32" width="12.85546875" style="254" customWidth="1"/>
    <col min="33" max="34" width="12.85546875" style="53" customWidth="1"/>
    <col min="35" max="35" width="12.85546875" style="254" customWidth="1"/>
    <col min="36" max="41" width="12.85546875" style="53" customWidth="1"/>
    <col min="42" max="45" width="12.85546875" style="253" customWidth="1"/>
    <col min="46" max="63" width="12.85546875" style="165" customWidth="1"/>
    <col min="64" max="16384" width="11.42578125" style="165"/>
  </cols>
  <sheetData>
    <row r="1" spans="1:42" ht="26.25" x14ac:dyDescent="0.25">
      <c r="B1" s="251" t="s">
        <v>228</v>
      </c>
      <c r="C1" s="252"/>
      <c r="D1" s="252"/>
      <c r="E1" s="252"/>
      <c r="F1" s="252"/>
      <c r="G1" s="252"/>
      <c r="H1" s="252"/>
      <c r="J1" s="46"/>
      <c r="K1" s="46"/>
      <c r="L1" s="46"/>
      <c r="M1" s="46"/>
      <c r="N1" s="46"/>
      <c r="O1" s="46"/>
      <c r="P1" s="46"/>
      <c r="Q1" s="46"/>
      <c r="R1" s="46"/>
      <c r="S1" s="46"/>
      <c r="T1" s="252"/>
      <c r="U1" s="252"/>
      <c r="V1" s="252"/>
      <c r="W1" s="252"/>
      <c r="X1" s="252"/>
      <c r="Z1" s="253" t="s">
        <v>198</v>
      </c>
      <c r="AB1" s="53" t="s">
        <v>229</v>
      </c>
    </row>
    <row r="2" spans="1:42" ht="15" customHeight="1" x14ac:dyDescent="0.25">
      <c r="A2" s="46"/>
      <c r="B2" s="252"/>
      <c r="C2" s="252"/>
      <c r="D2" s="252"/>
      <c r="E2" s="252"/>
      <c r="F2" s="252"/>
      <c r="G2" s="252"/>
      <c r="H2" s="252"/>
      <c r="J2" s="46"/>
      <c r="K2" s="46"/>
      <c r="L2" s="46"/>
      <c r="M2" s="46"/>
      <c r="N2" s="46"/>
      <c r="O2" s="46"/>
      <c r="P2" s="46"/>
      <c r="Q2" s="46"/>
      <c r="R2" s="46"/>
      <c r="S2" s="46"/>
      <c r="T2" s="252"/>
      <c r="U2" s="252"/>
      <c r="V2" s="252"/>
      <c r="W2" s="252"/>
      <c r="X2" s="252"/>
      <c r="Z2" s="253" t="s">
        <v>199</v>
      </c>
      <c r="AB2" s="53" t="s">
        <v>230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53" t="s">
        <v>231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53" t="s">
        <v>232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53" t="s">
        <v>233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7EB0-20C1-4955-AFD6-A0BE9B0BB2F6}">
  <sheetPr>
    <pageSetUpPr fitToPage="1"/>
  </sheetPr>
  <dimension ref="A1:AU58"/>
  <sheetViews>
    <sheetView showGridLines="0" zoomScale="70" zoomScaleNormal="70" workbookViewId="0">
      <selection activeCell="B1" sqref="B1"/>
    </sheetView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B6B4-AF34-422E-8BBB-4E5E907CFABF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 x14ac:dyDescent="0.25">
      <c r="A2" s="93"/>
      <c r="B2" s="93"/>
      <c r="C2" s="96"/>
    </row>
    <row r="3" spans="1:15" ht="15" customHeight="1" x14ac:dyDescent="0.25">
      <c r="A3" s="96"/>
      <c r="B3" s="96"/>
      <c r="C3" s="96"/>
    </row>
    <row r="4" spans="1:15" ht="15" customHeight="1" x14ac:dyDescent="0.25">
      <c r="A4" s="97" t="s">
        <v>51</v>
      </c>
      <c r="B4" s="45"/>
      <c r="N4" s="127" t="s">
        <v>172</v>
      </c>
    </row>
    <row r="5" spans="1:15" ht="19.149999999999999" customHeight="1" x14ac:dyDescent="0.2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 x14ac:dyDescent="0.25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 x14ac:dyDescent="0.25">
      <c r="A7" s="209"/>
      <c r="B7" s="209"/>
      <c r="C7" s="194">
        <v>2025</v>
      </c>
      <c r="D7" s="194">
        <v>2026</v>
      </c>
      <c r="E7" s="102" t="s">
        <v>13</v>
      </c>
      <c r="F7" s="102" t="s">
        <v>14</v>
      </c>
      <c r="G7" s="194">
        <v>2025</v>
      </c>
      <c r="H7" s="194">
        <v>2026</v>
      </c>
      <c r="I7" s="102" t="s">
        <v>13</v>
      </c>
      <c r="J7" s="102" t="s">
        <v>14</v>
      </c>
      <c r="K7" s="194">
        <v>2025</v>
      </c>
      <c r="L7" s="194">
        <v>2026</v>
      </c>
      <c r="M7" s="102" t="s">
        <v>13</v>
      </c>
      <c r="N7" s="102" t="s">
        <v>14</v>
      </c>
    </row>
    <row r="8" spans="1:15" s="152" customFormat="1" ht="19.5" customHeight="1" x14ac:dyDescent="0.25">
      <c r="A8" s="195" t="s">
        <v>90</v>
      </c>
      <c r="B8" s="196" t="s">
        <v>91</v>
      </c>
      <c r="C8" s="197">
        <v>4791087</v>
      </c>
      <c r="D8" s="198">
        <v>4334672</v>
      </c>
      <c r="E8" s="199">
        <v>-456415</v>
      </c>
      <c r="F8" s="200">
        <v>-9.5263350467232186</v>
      </c>
      <c r="G8" s="201">
        <v>0</v>
      </c>
      <c r="H8" s="198">
        <v>0</v>
      </c>
      <c r="I8" s="199">
        <v>0</v>
      </c>
      <c r="J8" s="200" t="s">
        <v>151</v>
      </c>
      <c r="K8" s="201">
        <v>449</v>
      </c>
      <c r="L8" s="198">
        <v>384</v>
      </c>
      <c r="M8" s="199">
        <v>-65</v>
      </c>
      <c r="N8" s="200">
        <v>-14.476614699331851</v>
      </c>
      <c r="O8" s="166"/>
    </row>
    <row r="9" spans="1:15" s="152" customFormat="1" ht="19.5" customHeight="1" x14ac:dyDescent="0.25">
      <c r="A9" s="195" t="s">
        <v>90</v>
      </c>
      <c r="B9" s="196" t="s">
        <v>92</v>
      </c>
      <c r="C9" s="197">
        <v>812998</v>
      </c>
      <c r="D9" s="198">
        <v>884500</v>
      </c>
      <c r="E9" s="199">
        <v>71502</v>
      </c>
      <c r="F9" s="200">
        <v>8.7948555839005707</v>
      </c>
      <c r="G9" s="201">
        <v>0</v>
      </c>
      <c r="H9" s="198">
        <v>0</v>
      </c>
      <c r="I9" s="199">
        <v>0</v>
      </c>
      <c r="J9" s="200" t="s">
        <v>151</v>
      </c>
      <c r="K9" s="201">
        <v>33892</v>
      </c>
      <c r="L9" s="198">
        <v>26611</v>
      </c>
      <c r="M9" s="199">
        <v>-7281</v>
      </c>
      <c r="N9" s="200">
        <v>-21.482945827923999</v>
      </c>
      <c r="O9" s="166"/>
    </row>
    <row r="10" spans="1:15" s="152" customFormat="1" ht="19.5" customHeight="1" x14ac:dyDescent="0.25">
      <c r="A10" s="195" t="s">
        <v>90</v>
      </c>
      <c r="B10" s="196" t="s">
        <v>93</v>
      </c>
      <c r="C10" s="197">
        <v>2008907</v>
      </c>
      <c r="D10" s="198">
        <v>2040358</v>
      </c>
      <c r="E10" s="199">
        <v>31451</v>
      </c>
      <c r="F10" s="200">
        <v>1.5655776997143249</v>
      </c>
      <c r="G10" s="201">
        <v>0</v>
      </c>
      <c r="H10" s="198">
        <v>0</v>
      </c>
      <c r="I10" s="199">
        <v>0</v>
      </c>
      <c r="J10" s="200" t="s">
        <v>151</v>
      </c>
      <c r="K10" s="201">
        <v>3779</v>
      </c>
      <c r="L10" s="198">
        <v>3547</v>
      </c>
      <c r="M10" s="199">
        <v>-232</v>
      </c>
      <c r="N10" s="200">
        <v>-6.1391902619740648</v>
      </c>
      <c r="O10" s="166"/>
    </row>
    <row r="11" spans="1:15" s="152" customFormat="1" ht="19.5" customHeight="1" x14ac:dyDescent="0.25">
      <c r="A11" s="195" t="s">
        <v>90</v>
      </c>
      <c r="B11" s="196" t="s">
        <v>94</v>
      </c>
      <c r="C11" s="197">
        <v>1538147</v>
      </c>
      <c r="D11" s="198">
        <v>1642820</v>
      </c>
      <c r="E11" s="199">
        <v>104673</v>
      </c>
      <c r="F11" s="200">
        <v>6.8051363101185984</v>
      </c>
      <c r="G11" s="201">
        <v>0</v>
      </c>
      <c r="H11" s="198">
        <v>0</v>
      </c>
      <c r="I11" s="199">
        <v>0</v>
      </c>
      <c r="J11" s="200" t="s">
        <v>151</v>
      </c>
      <c r="K11" s="201">
        <v>791</v>
      </c>
      <c r="L11" s="198">
        <v>603</v>
      </c>
      <c r="M11" s="199">
        <v>-188</v>
      </c>
      <c r="N11" s="200">
        <v>-23.76738305941846</v>
      </c>
      <c r="O11" s="166"/>
    </row>
    <row r="12" spans="1:15" s="152" customFormat="1" ht="19.5" customHeight="1" x14ac:dyDescent="0.25">
      <c r="A12" s="195" t="s">
        <v>90</v>
      </c>
      <c r="B12" s="196" t="s">
        <v>95</v>
      </c>
      <c r="C12" s="197">
        <v>541314</v>
      </c>
      <c r="D12" s="198">
        <v>390832</v>
      </c>
      <c r="E12" s="199">
        <v>-150482</v>
      </c>
      <c r="F12" s="200">
        <v>-27.799391850201541</v>
      </c>
      <c r="G12" s="201">
        <v>0</v>
      </c>
      <c r="H12" s="198">
        <v>0</v>
      </c>
      <c r="I12" s="199">
        <v>0</v>
      </c>
      <c r="J12" s="200" t="s">
        <v>151</v>
      </c>
      <c r="K12" s="201">
        <v>27216</v>
      </c>
      <c r="L12" s="198">
        <v>27783</v>
      </c>
      <c r="M12" s="199">
        <v>567</v>
      </c>
      <c r="N12" s="200">
        <v>2.083333333333329</v>
      </c>
      <c r="O12" s="166"/>
    </row>
    <row r="13" spans="1:15" s="152" customFormat="1" ht="19.5" customHeight="1" x14ac:dyDescent="0.25">
      <c r="A13" s="195" t="s">
        <v>90</v>
      </c>
      <c r="B13" s="196" t="s">
        <v>96</v>
      </c>
      <c r="C13" s="197">
        <v>190424</v>
      </c>
      <c r="D13" s="198">
        <v>211258</v>
      </c>
      <c r="E13" s="199">
        <v>20834</v>
      </c>
      <c r="F13" s="200">
        <v>10.94084779229509</v>
      </c>
      <c r="G13" s="201">
        <v>0</v>
      </c>
      <c r="H13" s="198">
        <v>0</v>
      </c>
      <c r="I13" s="199">
        <v>0</v>
      </c>
      <c r="J13" s="200" t="s">
        <v>151</v>
      </c>
      <c r="K13" s="201">
        <v>12091</v>
      </c>
      <c r="L13" s="198">
        <v>5793</v>
      </c>
      <c r="M13" s="199">
        <v>-6298</v>
      </c>
      <c r="N13" s="200">
        <v>-52.088330162931108</v>
      </c>
      <c r="O13" s="166"/>
    </row>
    <row r="14" spans="1:15" s="152" customFormat="1" ht="19.5" customHeight="1" x14ac:dyDescent="0.25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711807</v>
      </c>
      <c r="H14" s="198">
        <v>879475</v>
      </c>
      <c r="I14" s="199">
        <v>167668</v>
      </c>
      <c r="J14" s="200">
        <v>23.555261468347449</v>
      </c>
      <c r="K14" s="201">
        <v>25273</v>
      </c>
      <c r="L14" s="198">
        <v>21515</v>
      </c>
      <c r="M14" s="199">
        <v>-3758</v>
      </c>
      <c r="N14" s="200">
        <v>-14.869623709096659</v>
      </c>
      <c r="O14" s="166"/>
    </row>
    <row r="15" spans="1:15" s="152" customFormat="1" ht="19.5" customHeight="1" x14ac:dyDescent="0.25">
      <c r="A15" s="195" t="s">
        <v>90</v>
      </c>
      <c r="B15" s="196" t="s">
        <v>98</v>
      </c>
      <c r="C15" s="197">
        <v>1518369</v>
      </c>
      <c r="D15" s="198">
        <v>1550958</v>
      </c>
      <c r="E15" s="199">
        <v>32589</v>
      </c>
      <c r="F15" s="200">
        <v>2.1463162116718588</v>
      </c>
      <c r="G15" s="201">
        <v>0</v>
      </c>
      <c r="H15" s="198">
        <v>0</v>
      </c>
      <c r="I15" s="199">
        <v>0</v>
      </c>
      <c r="J15" s="200" t="s">
        <v>151</v>
      </c>
      <c r="K15" s="201">
        <v>458</v>
      </c>
      <c r="L15" s="198">
        <v>572</v>
      </c>
      <c r="M15" s="199">
        <v>114</v>
      </c>
      <c r="N15" s="200">
        <v>24.890829694323141</v>
      </c>
      <c r="O15" s="166"/>
    </row>
    <row r="16" spans="1:15" s="152" customFormat="1" ht="19.5" customHeight="1" x14ac:dyDescent="0.25">
      <c r="A16" s="195" t="s">
        <v>90</v>
      </c>
      <c r="B16" s="196" t="s">
        <v>99</v>
      </c>
      <c r="C16" s="197">
        <v>290108</v>
      </c>
      <c r="D16" s="198">
        <v>264693</v>
      </c>
      <c r="E16" s="199">
        <v>-25415</v>
      </c>
      <c r="F16" s="200">
        <v>-8.7605305610324393</v>
      </c>
      <c r="G16" s="201">
        <v>0</v>
      </c>
      <c r="H16" s="198">
        <v>0</v>
      </c>
      <c r="I16" s="199">
        <v>0</v>
      </c>
      <c r="J16" s="200" t="s">
        <v>151</v>
      </c>
      <c r="K16" s="201">
        <v>73512</v>
      </c>
      <c r="L16" s="198">
        <v>72634</v>
      </c>
      <c r="M16" s="199">
        <v>-878</v>
      </c>
      <c r="N16" s="200">
        <v>-1.1943628251169831</v>
      </c>
      <c r="O16" s="166"/>
    </row>
    <row r="17" spans="1:15" s="152" customFormat="1" ht="19.5" customHeight="1" x14ac:dyDescent="0.25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608018</v>
      </c>
      <c r="H17" s="198">
        <v>477543</v>
      </c>
      <c r="I17" s="199">
        <v>-130475</v>
      </c>
      <c r="J17" s="200">
        <v>-21.459068645994041</v>
      </c>
      <c r="K17" s="201">
        <v>3895</v>
      </c>
      <c r="L17" s="198">
        <v>8987</v>
      </c>
      <c r="M17" s="199">
        <v>5092</v>
      </c>
      <c r="N17" s="200">
        <v>130.73170731707319</v>
      </c>
      <c r="O17" s="166"/>
    </row>
    <row r="18" spans="1:15" s="152" customFormat="1" ht="19.5" customHeight="1" x14ac:dyDescent="0.25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528329</v>
      </c>
      <c r="H18" s="198">
        <v>337893</v>
      </c>
      <c r="I18" s="199">
        <v>-190436</v>
      </c>
      <c r="J18" s="200">
        <v>-36.044964406648127</v>
      </c>
      <c r="K18" s="201">
        <v>185130</v>
      </c>
      <c r="L18" s="198">
        <v>174247</v>
      </c>
      <c r="M18" s="199">
        <v>-10883</v>
      </c>
      <c r="N18" s="200">
        <v>-5.8785718144006864</v>
      </c>
      <c r="O18" s="166"/>
    </row>
    <row r="19" spans="1:15" s="152" customFormat="1" ht="19.5" customHeight="1" x14ac:dyDescent="0.25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91206</v>
      </c>
      <c r="H19" s="198">
        <v>97767</v>
      </c>
      <c r="I19" s="199">
        <v>6561</v>
      </c>
      <c r="J19" s="200">
        <v>7.1936056838365943</v>
      </c>
      <c r="K19" s="201">
        <v>115029</v>
      </c>
      <c r="L19" s="198">
        <v>120726</v>
      </c>
      <c r="M19" s="199">
        <v>5697</v>
      </c>
      <c r="N19" s="200">
        <v>4.9526641107894562</v>
      </c>
      <c r="O19" s="166"/>
    </row>
    <row r="20" spans="1:15" s="152" customFormat="1" ht="19.5" customHeight="1" x14ac:dyDescent="0.25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31379</v>
      </c>
      <c r="H20" s="198">
        <v>54485</v>
      </c>
      <c r="I20" s="199">
        <v>23106</v>
      </c>
      <c r="J20" s="200">
        <v>73.635233755059119</v>
      </c>
      <c r="K20" s="201">
        <v>1044087</v>
      </c>
      <c r="L20" s="198">
        <v>1022927</v>
      </c>
      <c r="M20" s="199">
        <v>-21160</v>
      </c>
      <c r="N20" s="200">
        <v>-2.0266510357853349</v>
      </c>
      <c r="O20" s="166"/>
    </row>
    <row r="21" spans="1:15" s="152" customFormat="1" ht="19.5" customHeight="1" x14ac:dyDescent="0.25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314653</v>
      </c>
      <c r="L21" s="198">
        <v>266013</v>
      </c>
      <c r="M21" s="199">
        <v>-48640</v>
      </c>
      <c r="N21" s="200">
        <v>-15.45829850660887</v>
      </c>
      <c r="O21" s="166"/>
    </row>
    <row r="22" spans="1:15" s="152" customFormat="1" ht="19.5" customHeight="1" x14ac:dyDescent="0.25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42333</v>
      </c>
      <c r="H22" s="198">
        <v>66362</v>
      </c>
      <c r="I22" s="199">
        <v>24029</v>
      </c>
      <c r="J22" s="200">
        <v>56.761864266647763</v>
      </c>
      <c r="K22" s="201">
        <v>24617</v>
      </c>
      <c r="L22" s="198">
        <v>24091</v>
      </c>
      <c r="M22" s="199">
        <v>-526</v>
      </c>
      <c r="N22" s="200">
        <v>-2.1367347767802731</v>
      </c>
      <c r="O22" s="166"/>
    </row>
    <row r="23" spans="1:15" s="152" customFormat="1" ht="19.5" customHeight="1" x14ac:dyDescent="0.25">
      <c r="A23" s="195" t="s">
        <v>106</v>
      </c>
      <c r="B23" s="196" t="s">
        <v>108</v>
      </c>
      <c r="C23" s="197">
        <v>7651</v>
      </c>
      <c r="D23" s="198">
        <v>3870</v>
      </c>
      <c r="E23" s="199">
        <v>-3781</v>
      </c>
      <c r="F23" s="200">
        <v>-49.418376682786572</v>
      </c>
      <c r="G23" s="201">
        <v>1062654</v>
      </c>
      <c r="H23" s="198">
        <v>994805</v>
      </c>
      <c r="I23" s="199">
        <v>-67849</v>
      </c>
      <c r="J23" s="200">
        <v>-6.3848628057674404</v>
      </c>
      <c r="K23" s="201">
        <v>231381</v>
      </c>
      <c r="L23" s="198">
        <v>211143</v>
      </c>
      <c r="M23" s="199">
        <v>-20238</v>
      </c>
      <c r="N23" s="200">
        <v>-8.7466127296536911</v>
      </c>
      <c r="O23" s="166"/>
    </row>
    <row r="24" spans="1:15" s="152" customFormat="1" ht="19.5" customHeight="1" x14ac:dyDescent="0.25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23059</v>
      </c>
      <c r="H24" s="198">
        <v>17441</v>
      </c>
      <c r="I24" s="199">
        <v>-5618</v>
      </c>
      <c r="J24" s="200">
        <v>-24.363589054165399</v>
      </c>
      <c r="K24" s="201">
        <v>3473</v>
      </c>
      <c r="L24" s="198">
        <v>2306</v>
      </c>
      <c r="M24" s="199">
        <v>-1167</v>
      </c>
      <c r="N24" s="200">
        <v>-33.602073135617623</v>
      </c>
      <c r="O24" s="166"/>
    </row>
    <row r="25" spans="1:15" s="152" customFormat="1" ht="19.5" customHeight="1" x14ac:dyDescent="0.25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19486</v>
      </c>
      <c r="H25" s="198">
        <v>15102</v>
      </c>
      <c r="I25" s="199">
        <v>-4384</v>
      </c>
      <c r="J25" s="200">
        <v>-22.498203838653399</v>
      </c>
      <c r="K25" s="201">
        <v>15953</v>
      </c>
      <c r="L25" s="198">
        <v>14368</v>
      </c>
      <c r="M25" s="199">
        <v>-1585</v>
      </c>
      <c r="N25" s="200">
        <v>-9.9354353413151131</v>
      </c>
      <c r="O25" s="166"/>
    </row>
    <row r="26" spans="1:15" s="152" customFormat="1" ht="19.5" customHeight="1" x14ac:dyDescent="0.25">
      <c r="A26" s="195" t="s">
        <v>109</v>
      </c>
      <c r="B26" s="196" t="s">
        <v>112</v>
      </c>
      <c r="C26" s="197">
        <v>36663</v>
      </c>
      <c r="D26" s="198">
        <v>5552</v>
      </c>
      <c r="E26" s="199">
        <v>-31111</v>
      </c>
      <c r="F26" s="200">
        <v>-84.856667484930313</v>
      </c>
      <c r="G26" s="201">
        <v>299289</v>
      </c>
      <c r="H26" s="198">
        <v>303471</v>
      </c>
      <c r="I26" s="199">
        <v>4182</v>
      </c>
      <c r="J26" s="200">
        <v>1.397311628559692</v>
      </c>
      <c r="K26" s="201">
        <v>172141</v>
      </c>
      <c r="L26" s="198">
        <v>165813</v>
      </c>
      <c r="M26" s="199">
        <v>-6328</v>
      </c>
      <c r="N26" s="200">
        <v>-3.6760562562085681</v>
      </c>
      <c r="O26" s="166"/>
    </row>
    <row r="27" spans="1:15" s="152" customFormat="1" ht="19.5" customHeight="1" x14ac:dyDescent="0.25">
      <c r="A27" s="195" t="s">
        <v>113</v>
      </c>
      <c r="B27" s="196" t="s">
        <v>114</v>
      </c>
      <c r="C27" s="197">
        <v>1749503</v>
      </c>
      <c r="D27" s="198">
        <v>1780519</v>
      </c>
      <c r="E27" s="199">
        <v>31016</v>
      </c>
      <c r="F27" s="200">
        <v>1.772846345504987</v>
      </c>
      <c r="G27" s="201">
        <v>199773</v>
      </c>
      <c r="H27" s="198">
        <v>158944</v>
      </c>
      <c r="I27" s="199">
        <v>-40829</v>
      </c>
      <c r="J27" s="200">
        <v>-20.437696785851941</v>
      </c>
      <c r="K27" s="201">
        <v>2153389</v>
      </c>
      <c r="L27" s="198">
        <v>1784257</v>
      </c>
      <c r="M27" s="199">
        <v>-369132</v>
      </c>
      <c r="N27" s="200">
        <v>-17.14190979892625</v>
      </c>
      <c r="O27" s="166"/>
    </row>
    <row r="28" spans="1:15" s="152" customFormat="1" ht="19.5" customHeight="1" x14ac:dyDescent="0.25">
      <c r="A28" s="195" t="s">
        <v>115</v>
      </c>
      <c r="B28" s="196" t="s">
        <v>116</v>
      </c>
      <c r="C28" s="197">
        <v>134535</v>
      </c>
      <c r="D28" s="198">
        <v>141937</v>
      </c>
      <c r="E28" s="199">
        <v>7402</v>
      </c>
      <c r="F28" s="200">
        <v>5.5019140000743363</v>
      </c>
      <c r="G28" s="201">
        <v>14380</v>
      </c>
      <c r="H28" s="198">
        <v>9003</v>
      </c>
      <c r="I28" s="199">
        <v>-5377</v>
      </c>
      <c r="J28" s="200">
        <v>-37.392211404728791</v>
      </c>
      <c r="K28" s="201">
        <v>7278</v>
      </c>
      <c r="L28" s="198">
        <v>8365</v>
      </c>
      <c r="M28" s="199">
        <v>1087</v>
      </c>
      <c r="N28" s="200">
        <v>14.935421819181091</v>
      </c>
      <c r="O28" s="166"/>
    </row>
    <row r="29" spans="1:15" s="152" customFormat="1" ht="19.5" customHeight="1" x14ac:dyDescent="0.25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512717</v>
      </c>
      <c r="H29" s="198">
        <v>432515</v>
      </c>
      <c r="I29" s="199">
        <v>-80202</v>
      </c>
      <c r="J29" s="200">
        <v>-15.64254744820242</v>
      </c>
      <c r="K29" s="201">
        <v>108952</v>
      </c>
      <c r="L29" s="198">
        <v>76012</v>
      </c>
      <c r="M29" s="199">
        <v>-32940</v>
      </c>
      <c r="N29" s="200">
        <v>-30.233497319920701</v>
      </c>
      <c r="O29" s="166"/>
    </row>
    <row r="30" spans="1:15" s="152" customFormat="1" ht="19.5" customHeight="1" x14ac:dyDescent="0.25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36213</v>
      </c>
      <c r="H30" s="198">
        <v>139193</v>
      </c>
      <c r="I30" s="199">
        <v>102980</v>
      </c>
      <c r="J30" s="200">
        <v>284.37301521553042</v>
      </c>
      <c r="K30" s="201">
        <v>1461747</v>
      </c>
      <c r="L30" s="198">
        <v>1333169</v>
      </c>
      <c r="M30" s="199">
        <v>-128578</v>
      </c>
      <c r="N30" s="200">
        <v>-8.7961870282613859</v>
      </c>
      <c r="O30" s="166"/>
    </row>
    <row r="31" spans="1:15" s="152" customFormat="1" ht="19.5" customHeight="1" x14ac:dyDescent="0.25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1388113</v>
      </c>
      <c r="H31" s="198">
        <v>1558234</v>
      </c>
      <c r="I31" s="199">
        <v>170121</v>
      </c>
      <c r="J31" s="200">
        <v>12.255558445169809</v>
      </c>
      <c r="K31" s="201">
        <v>166517</v>
      </c>
      <c r="L31" s="198">
        <v>182487</v>
      </c>
      <c r="M31" s="199">
        <v>15970</v>
      </c>
      <c r="N31" s="200">
        <v>9.5906123699081718</v>
      </c>
      <c r="O31" s="166"/>
    </row>
    <row r="32" spans="1:15" s="152" customFormat="1" ht="19.5" customHeight="1" x14ac:dyDescent="0.25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216635</v>
      </c>
      <c r="H32" s="198">
        <v>243069</v>
      </c>
      <c r="I32" s="199">
        <v>26434</v>
      </c>
      <c r="J32" s="200">
        <v>12.20209107484941</v>
      </c>
      <c r="K32" s="201">
        <v>17568</v>
      </c>
      <c r="L32" s="198">
        <v>4705</v>
      </c>
      <c r="M32" s="199">
        <v>-12863</v>
      </c>
      <c r="N32" s="200">
        <v>-73.218351548269581</v>
      </c>
      <c r="O32" s="166"/>
    </row>
    <row r="33" spans="1:15" s="152" customFormat="1" ht="19.5" customHeight="1" x14ac:dyDescent="0.25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4400</v>
      </c>
      <c r="H33" s="198">
        <v>10379</v>
      </c>
      <c r="I33" s="199">
        <v>5979</v>
      </c>
      <c r="J33" s="200">
        <v>135.8863636363636</v>
      </c>
      <c r="K33" s="201">
        <v>895834</v>
      </c>
      <c r="L33" s="198">
        <v>832312</v>
      </c>
      <c r="M33" s="199">
        <v>-63522</v>
      </c>
      <c r="N33" s="200">
        <v>-7.0908226300854844</v>
      </c>
      <c r="O33" s="166"/>
    </row>
    <row r="34" spans="1:15" s="152" customFormat="1" ht="19.5" customHeight="1" x14ac:dyDescent="0.25">
      <c r="A34" s="195" t="s">
        <v>119</v>
      </c>
      <c r="B34" s="196" t="s">
        <v>123</v>
      </c>
      <c r="C34" s="197">
        <v>12199</v>
      </c>
      <c r="D34" s="198">
        <v>76</v>
      </c>
      <c r="E34" s="199">
        <v>-12123</v>
      </c>
      <c r="F34" s="200">
        <v>-99.376998114599559</v>
      </c>
      <c r="G34" s="201">
        <v>0</v>
      </c>
      <c r="H34" s="198">
        <v>0</v>
      </c>
      <c r="I34" s="199">
        <v>0</v>
      </c>
      <c r="J34" s="200" t="s">
        <v>151</v>
      </c>
      <c r="K34" s="201">
        <v>677274</v>
      </c>
      <c r="L34" s="198">
        <v>551252</v>
      </c>
      <c r="M34" s="199">
        <v>-126022</v>
      </c>
      <c r="N34" s="200">
        <v>-18.60724020115936</v>
      </c>
      <c r="O34" s="166"/>
    </row>
    <row r="35" spans="1:15" s="152" customFormat="1" ht="19.5" customHeight="1" x14ac:dyDescent="0.25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300963</v>
      </c>
      <c r="L35" s="198">
        <v>264883</v>
      </c>
      <c r="M35" s="199">
        <v>-36080</v>
      </c>
      <c r="N35" s="200">
        <v>-11.98818459411955</v>
      </c>
      <c r="O35" s="166"/>
    </row>
    <row r="36" spans="1:15" s="152" customFormat="1" ht="19.5" customHeight="1" x14ac:dyDescent="0.25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418326</v>
      </c>
      <c r="L36" s="198">
        <v>292021</v>
      </c>
      <c r="M36" s="199">
        <v>-126305</v>
      </c>
      <c r="N36" s="200">
        <v>-30.192959557856788</v>
      </c>
      <c r="O36" s="166"/>
    </row>
    <row r="37" spans="1:15" s="152" customFormat="1" ht="19.5" customHeight="1" x14ac:dyDescent="0.25">
      <c r="A37" s="195" t="s">
        <v>119</v>
      </c>
      <c r="B37" s="196" t="s">
        <v>126</v>
      </c>
      <c r="C37" s="197">
        <v>398493</v>
      </c>
      <c r="D37" s="198">
        <v>411897</v>
      </c>
      <c r="E37" s="199">
        <v>13404</v>
      </c>
      <c r="F37" s="200">
        <v>3.3636726366586061</v>
      </c>
      <c r="G37" s="201">
        <v>0</v>
      </c>
      <c r="H37" s="198">
        <v>0</v>
      </c>
      <c r="I37" s="199">
        <v>0</v>
      </c>
      <c r="J37" s="200" t="s">
        <v>151</v>
      </c>
      <c r="K37" s="201">
        <v>213210</v>
      </c>
      <c r="L37" s="198">
        <v>198741</v>
      </c>
      <c r="M37" s="199">
        <v>-14469</v>
      </c>
      <c r="N37" s="200">
        <v>-6.786267060644434</v>
      </c>
      <c r="O37" s="166"/>
    </row>
    <row r="38" spans="1:15" s="152" customFormat="1" ht="19.5" customHeight="1" x14ac:dyDescent="0.25">
      <c r="A38" s="195" t="s">
        <v>119</v>
      </c>
      <c r="B38" s="196" t="s">
        <v>127</v>
      </c>
      <c r="C38" s="197">
        <v>10027</v>
      </c>
      <c r="D38" s="198">
        <v>35864</v>
      </c>
      <c r="E38" s="199">
        <v>25837</v>
      </c>
      <c r="F38" s="200">
        <v>257.67427944549718</v>
      </c>
      <c r="G38" s="201">
        <v>35469</v>
      </c>
      <c r="H38" s="198">
        <v>0</v>
      </c>
      <c r="I38" s="199">
        <v>-35469</v>
      </c>
      <c r="J38" s="200">
        <v>-100</v>
      </c>
      <c r="K38" s="201">
        <v>1659647</v>
      </c>
      <c r="L38" s="198">
        <v>1706168</v>
      </c>
      <c r="M38" s="199">
        <v>46521</v>
      </c>
      <c r="N38" s="200">
        <v>2.803065953181616</v>
      </c>
      <c r="O38" s="166"/>
    </row>
    <row r="39" spans="1:15" s="152" customFormat="1" ht="19.5" customHeight="1" x14ac:dyDescent="0.25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262087</v>
      </c>
      <c r="L39" s="198">
        <v>287112</v>
      </c>
      <c r="M39" s="199">
        <v>25025</v>
      </c>
      <c r="N39" s="200">
        <v>9.5483560802329066</v>
      </c>
      <c r="O39" s="166"/>
    </row>
    <row r="40" spans="1:15" s="152" customFormat="1" ht="19.5" customHeight="1" x14ac:dyDescent="0.25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325492</v>
      </c>
      <c r="H40" s="198">
        <v>435525</v>
      </c>
      <c r="I40" s="199">
        <v>110033</v>
      </c>
      <c r="J40" s="200">
        <v>33.805131923365252</v>
      </c>
      <c r="K40" s="201">
        <v>409879</v>
      </c>
      <c r="L40" s="198">
        <v>310668</v>
      </c>
      <c r="M40" s="199">
        <v>-99211</v>
      </c>
      <c r="N40" s="200">
        <v>-24.204948289617182</v>
      </c>
      <c r="O40" s="166"/>
    </row>
    <row r="41" spans="1:15" s="152" customFormat="1" ht="19.5" customHeight="1" x14ac:dyDescent="0.25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13700</v>
      </c>
      <c r="H41" s="198">
        <v>2817</v>
      </c>
      <c r="I41" s="199">
        <v>-10883</v>
      </c>
      <c r="J41" s="200">
        <v>-79.43795620437956</v>
      </c>
      <c r="K41" s="201">
        <v>401131</v>
      </c>
      <c r="L41" s="198">
        <v>436788</v>
      </c>
      <c r="M41" s="199">
        <v>35657</v>
      </c>
      <c r="N41" s="200">
        <v>8.8891160244408951</v>
      </c>
      <c r="O41" s="166"/>
    </row>
    <row r="42" spans="1:15" s="152" customFormat="1" ht="19.5" customHeight="1" x14ac:dyDescent="0.25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880281</v>
      </c>
      <c r="L42" s="198">
        <v>754792</v>
      </c>
      <c r="M42" s="199">
        <v>-125489</v>
      </c>
      <c r="N42" s="200">
        <v>-14.255561576360281</v>
      </c>
      <c r="O42" s="166"/>
    </row>
    <row r="43" spans="1:15" s="152" customFormat="1" ht="19.5" customHeight="1" x14ac:dyDescent="0.25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1066360</v>
      </c>
      <c r="L43" s="198">
        <v>947404</v>
      </c>
      <c r="M43" s="199">
        <v>-118956</v>
      </c>
      <c r="N43" s="200">
        <v>-11.155332157995421</v>
      </c>
      <c r="O43" s="166"/>
    </row>
    <row r="44" spans="1:15" s="152" customFormat="1" ht="19.5" customHeight="1" x14ac:dyDescent="0.25">
      <c r="A44" s="195" t="s">
        <v>130</v>
      </c>
      <c r="B44" s="196" t="s">
        <v>134</v>
      </c>
      <c r="C44" s="197">
        <v>30</v>
      </c>
      <c r="D44" s="198">
        <v>72</v>
      </c>
      <c r="E44" s="199">
        <v>42</v>
      </c>
      <c r="F44" s="200">
        <v>140</v>
      </c>
      <c r="G44" s="201">
        <v>0</v>
      </c>
      <c r="H44" s="198">
        <v>15042</v>
      </c>
      <c r="I44" s="199">
        <v>15042</v>
      </c>
      <c r="J44" s="200" t="s">
        <v>151</v>
      </c>
      <c r="K44" s="201">
        <v>2368162</v>
      </c>
      <c r="L44" s="198">
        <v>2140888</v>
      </c>
      <c r="M44" s="199">
        <v>-227274</v>
      </c>
      <c r="N44" s="200">
        <v>-9.5970630387617035</v>
      </c>
      <c r="O44" s="166"/>
    </row>
    <row r="45" spans="1:15" s="152" customFormat="1" ht="19.5" customHeight="1" x14ac:dyDescent="0.25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692040</v>
      </c>
      <c r="L45" s="198">
        <v>734423</v>
      </c>
      <c r="M45" s="199">
        <v>42383</v>
      </c>
      <c r="N45" s="200">
        <v>6.1243569735853347</v>
      </c>
      <c r="O45" s="166"/>
    </row>
    <row r="46" spans="1:15" s="152" customFormat="1" ht="19.5" customHeight="1" x14ac:dyDescent="0.25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2352246</v>
      </c>
      <c r="L46" s="198">
        <v>2158469</v>
      </c>
      <c r="M46" s="199">
        <v>-193777</v>
      </c>
      <c r="N46" s="200">
        <v>-8.2379564042196307</v>
      </c>
      <c r="O46" s="166"/>
    </row>
    <row r="47" spans="1:15" s="152" customFormat="1" ht="19.5" customHeight="1" x14ac:dyDescent="0.25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2929254</v>
      </c>
      <c r="L47" s="198">
        <v>2795920</v>
      </c>
      <c r="M47" s="199">
        <v>-133334</v>
      </c>
      <c r="N47" s="200">
        <v>-4.5518073885023256</v>
      </c>
      <c r="O47" s="166"/>
    </row>
    <row r="48" spans="1:15" ht="19.5" customHeight="1" x14ac:dyDescent="0.25">
      <c r="A48" s="208" t="s">
        <v>162</v>
      </c>
      <c r="B48" s="208"/>
      <c r="C48" s="189">
        <f>SUM(C8:C47)</f>
        <v>14040455</v>
      </c>
      <c r="D48" s="189">
        <f>SUM(D8:D47)</f>
        <v>13699878</v>
      </c>
      <c r="E48" s="189">
        <f>D48-C48</f>
        <v>-340577</v>
      </c>
      <c r="F48" s="190">
        <f t="shared" ref="F48" si="0">((D48*100/C48)-100)</f>
        <v>-2.425683498148743</v>
      </c>
      <c r="G48" s="189">
        <f>SUM(G8:G47)</f>
        <v>6164452</v>
      </c>
      <c r="H48" s="189">
        <f>SUM(H8:H47)</f>
        <v>6249065</v>
      </c>
      <c r="I48" s="189">
        <f>H48-G48</f>
        <v>84613</v>
      </c>
      <c r="J48" s="190">
        <f t="shared" ref="J48" si="1">((H48*100/G48)-100)</f>
        <v>1.372595650026966</v>
      </c>
      <c r="K48" s="189">
        <f>SUM(K8:K47)</f>
        <v>21729965</v>
      </c>
      <c r="L48" s="189">
        <f>SUM(L8:L47)</f>
        <v>19970899</v>
      </c>
      <c r="M48" s="189">
        <f>L48-K48</f>
        <v>-1759066</v>
      </c>
      <c r="N48" s="190">
        <f t="shared" ref="N48" si="2">((L48*100/K48)-100)</f>
        <v>-8.0951165821021789</v>
      </c>
    </row>
    <row r="49" spans="1:14" ht="15" customHeight="1" x14ac:dyDescent="0.25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 x14ac:dyDescent="0.25">
      <c r="D53" s="148"/>
    </row>
    <row r="54" spans="1:14" x14ac:dyDescent="0.25">
      <c r="C54" s="151"/>
      <c r="D54" s="147"/>
      <c r="E54" s="149"/>
    </row>
    <row r="55" spans="1:14" x14ac:dyDescent="0.25">
      <c r="D55" s="150"/>
    </row>
    <row r="62" spans="1:14" x14ac:dyDescent="0.25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A8C7C-8A47-49E8-A9B2-5D7EA8D5D190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2026</v>
      </c>
    </row>
    <row r="2" spans="1:27" ht="15.6" customHeight="1" x14ac:dyDescent="0.3">
      <c r="A2" s="153"/>
      <c r="H2" s="17"/>
      <c r="I2" s="17"/>
      <c r="J2" s="17"/>
      <c r="K2" s="17"/>
      <c r="L2" s="17"/>
      <c r="M2" s="17"/>
      <c r="AA2" s="53" t="str">
        <f>"Acumulado "&amp;D6</f>
        <v>Acumulado 2025</v>
      </c>
    </row>
    <row r="3" spans="1:27" ht="15.6" customHeight="1" x14ac:dyDescent="0.3">
      <c r="H3" s="17"/>
      <c r="I3" s="17"/>
      <c r="J3" s="17"/>
      <c r="K3" s="17"/>
      <c r="L3" s="17"/>
      <c r="M3" s="17"/>
    </row>
    <row r="4" spans="1:27" ht="15.6" customHeight="1" x14ac:dyDescent="0.25">
      <c r="A4" s="45" t="s">
        <v>51</v>
      </c>
    </row>
    <row r="5" spans="1:27" ht="15.6" customHeight="1" x14ac:dyDescent="0.25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27" ht="15.6" customHeight="1" x14ac:dyDescent="0.25">
      <c r="A7" s="202" t="s">
        <v>18</v>
      </c>
      <c r="B7" s="203">
        <v>781178.89399999997</v>
      </c>
      <c r="C7" s="203">
        <v>848206.826</v>
      </c>
      <c r="D7" s="203">
        <v>781178.89399999997</v>
      </c>
      <c r="E7" s="203">
        <v>848206.826</v>
      </c>
      <c r="F7" s="204">
        <v>8.5803562429580893</v>
      </c>
      <c r="G7" s="51"/>
    </row>
    <row r="8" spans="1:27" ht="15.6" customHeight="1" x14ac:dyDescent="0.25">
      <c r="A8" s="202" t="s">
        <v>11</v>
      </c>
      <c r="B8" s="203">
        <v>210344</v>
      </c>
      <c r="C8" s="203">
        <v>197429</v>
      </c>
      <c r="D8" s="203">
        <v>210344</v>
      </c>
      <c r="E8" s="203">
        <v>197429</v>
      </c>
      <c r="F8" s="204">
        <v>-6.1399421899364919</v>
      </c>
      <c r="G8" s="20"/>
    </row>
    <row r="9" spans="1:27" ht="15.6" customHeight="1" x14ac:dyDescent="0.25">
      <c r="A9" s="202" t="s">
        <v>8</v>
      </c>
      <c r="B9" s="203">
        <v>356648.13699999999</v>
      </c>
      <c r="C9" s="203">
        <v>375080.8</v>
      </c>
      <c r="D9" s="203">
        <v>356648.13699999999</v>
      </c>
      <c r="E9" s="203">
        <v>375080.8</v>
      </c>
      <c r="F9" s="204">
        <v>5.1683048606531798</v>
      </c>
      <c r="G9" s="20"/>
    </row>
    <row r="10" spans="1:27" ht="15.6" customHeight="1" x14ac:dyDescent="0.25">
      <c r="A10" s="202" t="s">
        <v>10</v>
      </c>
      <c r="B10" s="203">
        <v>370650.87800000003</v>
      </c>
      <c r="C10" s="203">
        <v>383608.261</v>
      </c>
      <c r="D10" s="203">
        <v>370650.87800000003</v>
      </c>
      <c r="E10" s="203">
        <v>383608.261</v>
      </c>
      <c r="F10" s="204">
        <v>3.4958457591998382</v>
      </c>
    </row>
    <row r="11" spans="1:27" ht="15.6" customHeight="1" x14ac:dyDescent="0.25">
      <c r="A11" s="202" t="s">
        <v>9</v>
      </c>
      <c r="B11" s="203">
        <v>8201792.0489999996</v>
      </c>
      <c r="C11" s="203">
        <v>7068355.7319999998</v>
      </c>
      <c r="D11" s="203">
        <v>8201792.0489999996</v>
      </c>
      <c r="E11" s="203">
        <v>7068355.7319999998</v>
      </c>
      <c r="F11" s="204">
        <v>-13.819373988373609</v>
      </c>
    </row>
    <row r="12" spans="1:27" ht="15.6" customHeight="1" x14ac:dyDescent="0.25">
      <c r="A12" s="202" t="s">
        <v>6</v>
      </c>
      <c r="B12" s="203">
        <v>479390.41600000003</v>
      </c>
      <c r="C12" s="203">
        <v>379620.43099999998</v>
      </c>
      <c r="D12" s="203">
        <v>479390.41600000003</v>
      </c>
      <c r="E12" s="203">
        <v>379620.43099999998</v>
      </c>
      <c r="F12" s="204">
        <v>-20.811843889678411</v>
      </c>
    </row>
    <row r="13" spans="1:27" ht="15.6" customHeight="1" x14ac:dyDescent="0.25">
      <c r="A13" s="202" t="s">
        <v>175</v>
      </c>
      <c r="B13" s="203">
        <v>1242594.0330000001</v>
      </c>
      <c r="C13" s="203">
        <v>1038212.31</v>
      </c>
      <c r="D13" s="203">
        <v>1242594.0330000001</v>
      </c>
      <c r="E13" s="203">
        <v>1038212.31</v>
      </c>
      <c r="F13" s="204">
        <v>-16.447988447728211</v>
      </c>
    </row>
    <row r="14" spans="1:27" ht="15.6" customHeight="1" x14ac:dyDescent="0.25">
      <c r="A14" s="202" t="s">
        <v>148</v>
      </c>
      <c r="B14" s="203">
        <v>4800784.4479999999</v>
      </c>
      <c r="C14" s="203">
        <v>5447970.5189999994</v>
      </c>
      <c r="D14" s="203">
        <v>4800784.4479999999</v>
      </c>
      <c r="E14" s="203">
        <v>5447970.5189999994</v>
      </c>
      <c r="F14" s="204">
        <v>13.48084001708547</v>
      </c>
    </row>
    <row r="15" spans="1:27" ht="15.6" customHeight="1" x14ac:dyDescent="0.25">
      <c r="A15" s="202" t="s">
        <v>145</v>
      </c>
      <c r="B15" s="203">
        <v>2388449</v>
      </c>
      <c r="C15" s="203">
        <v>2164410</v>
      </c>
      <c r="D15" s="203">
        <v>2388449</v>
      </c>
      <c r="E15" s="203">
        <v>2164410</v>
      </c>
      <c r="F15" s="204">
        <v>-9.380103992172323</v>
      </c>
    </row>
    <row r="16" spans="1:27" ht="15.6" customHeight="1" x14ac:dyDescent="0.5">
      <c r="A16" s="202" t="s">
        <v>144</v>
      </c>
      <c r="B16" s="203">
        <v>3156461.6510000001</v>
      </c>
      <c r="C16" s="203">
        <v>3160696.2370000002</v>
      </c>
      <c r="D16" s="203">
        <v>3156461.6510000001</v>
      </c>
      <c r="E16" s="203">
        <v>3160696.2370000002</v>
      </c>
      <c r="F16" s="204">
        <v>0.13415610478455159</v>
      </c>
      <c r="G16" s="15"/>
    </row>
    <row r="17" spans="1:7" ht="15.6" customHeight="1" x14ac:dyDescent="0.35">
      <c r="A17" s="202" t="s">
        <v>150</v>
      </c>
      <c r="B17" s="203">
        <v>1473236.83</v>
      </c>
      <c r="C17" s="203">
        <v>1477882.656</v>
      </c>
      <c r="D17" s="203">
        <v>1473236.83</v>
      </c>
      <c r="E17" s="203">
        <v>1477882.656</v>
      </c>
      <c r="F17" s="204">
        <v>0.31534821186895112</v>
      </c>
      <c r="G17" s="16"/>
    </row>
    <row r="18" spans="1:7" ht="15.6" customHeight="1" x14ac:dyDescent="0.25">
      <c r="A18" s="202" t="s">
        <v>147</v>
      </c>
      <c r="B18" s="203">
        <v>148028</v>
      </c>
      <c r="C18" s="203">
        <v>154394</v>
      </c>
      <c r="D18" s="203">
        <v>148028</v>
      </c>
      <c r="E18" s="203">
        <v>154394</v>
      </c>
      <c r="F18" s="204">
        <v>4.3005377361039763</v>
      </c>
    </row>
    <row r="19" spans="1:7" ht="15.6" customHeight="1" x14ac:dyDescent="0.25">
      <c r="A19" s="202" t="s">
        <v>143</v>
      </c>
      <c r="B19" s="203">
        <v>407584.25099999999</v>
      </c>
      <c r="C19" s="203">
        <v>497712.81800000003</v>
      </c>
      <c r="D19" s="203">
        <v>407584.25099999999</v>
      </c>
      <c r="E19" s="203">
        <v>497712.81800000003</v>
      </c>
      <c r="F19" s="204">
        <v>22.112867898813871</v>
      </c>
    </row>
    <row r="20" spans="1:7" ht="15.6" customHeight="1" x14ac:dyDescent="0.25">
      <c r="A20" s="202" t="s">
        <v>142</v>
      </c>
      <c r="B20" s="203">
        <v>1349778.683</v>
      </c>
      <c r="C20" s="203">
        <v>903079.45500000007</v>
      </c>
      <c r="D20" s="203">
        <v>1349778.683</v>
      </c>
      <c r="E20" s="203">
        <v>903079.45500000007</v>
      </c>
      <c r="F20" s="204">
        <v>-33.094257127188598</v>
      </c>
    </row>
    <row r="21" spans="1:7" ht="15.6" customHeight="1" x14ac:dyDescent="0.25">
      <c r="A21" s="202" t="s">
        <v>149</v>
      </c>
      <c r="B21" s="203">
        <v>2591739.878</v>
      </c>
      <c r="C21" s="203">
        <v>2525773.9139999999</v>
      </c>
      <c r="D21" s="203">
        <v>2591739.878</v>
      </c>
      <c r="E21" s="203">
        <v>2525773.9139999999</v>
      </c>
      <c r="F21" s="204">
        <v>-2.5452386082396861</v>
      </c>
    </row>
    <row r="22" spans="1:7" ht="15.6" customHeight="1" x14ac:dyDescent="0.25">
      <c r="A22" s="202" t="s">
        <v>146</v>
      </c>
      <c r="B22" s="203">
        <v>3128000.59</v>
      </c>
      <c r="C22" s="203">
        <v>2647000.8769999999</v>
      </c>
      <c r="D22" s="203">
        <v>3128000.59</v>
      </c>
      <c r="E22" s="203">
        <v>2647000.8769999999</v>
      </c>
      <c r="F22" s="204">
        <v>-15.377225776034781</v>
      </c>
    </row>
    <row r="23" spans="1:7" ht="15.6" customHeight="1" x14ac:dyDescent="0.25">
      <c r="A23" s="202" t="s">
        <v>165</v>
      </c>
      <c r="B23" s="203">
        <v>401936.58899999998</v>
      </c>
      <c r="C23" s="203">
        <v>506146.24200000003</v>
      </c>
      <c r="D23" s="203">
        <v>401936.58899999998</v>
      </c>
      <c r="E23" s="203">
        <v>506146.24200000003</v>
      </c>
      <c r="F23" s="204">
        <v>25.926888930233702</v>
      </c>
    </row>
    <row r="24" spans="1:7" ht="15.6" customHeight="1" x14ac:dyDescent="0.25">
      <c r="A24" s="202" t="s">
        <v>141</v>
      </c>
      <c r="B24" s="203">
        <v>182895.15400000001</v>
      </c>
      <c r="C24" s="203">
        <v>168444.92</v>
      </c>
      <c r="D24" s="203">
        <v>182895.15400000001</v>
      </c>
      <c r="E24" s="203">
        <v>168444.92</v>
      </c>
      <c r="F24" s="204">
        <v>-7.9008293461946986</v>
      </c>
    </row>
    <row r="25" spans="1:7" ht="15.6" customHeight="1" x14ac:dyDescent="0.25">
      <c r="A25" s="202" t="s">
        <v>140</v>
      </c>
      <c r="B25" s="203">
        <v>44279</v>
      </c>
      <c r="C25" s="203">
        <v>48371</v>
      </c>
      <c r="D25" s="203">
        <v>44279</v>
      </c>
      <c r="E25" s="203">
        <v>48371</v>
      </c>
      <c r="F25" s="204">
        <v>9.2414011156530194</v>
      </c>
    </row>
    <row r="26" spans="1:7" ht="15.6" customHeight="1" x14ac:dyDescent="0.25">
      <c r="A26" s="202" t="s">
        <v>152</v>
      </c>
      <c r="B26" s="203">
        <v>209891.375</v>
      </c>
      <c r="C26" s="203">
        <v>251601.11300000001</v>
      </c>
      <c r="D26" s="203">
        <v>209891.375</v>
      </c>
      <c r="E26" s="203">
        <v>251601.11300000001</v>
      </c>
      <c r="F26" s="204">
        <v>19.87205905912046</v>
      </c>
    </row>
    <row r="27" spans="1:7" ht="15.6" customHeight="1" x14ac:dyDescent="0.25">
      <c r="A27" s="202" t="s">
        <v>173</v>
      </c>
      <c r="B27" s="203">
        <v>210678.973</v>
      </c>
      <c r="C27" s="203">
        <v>253137.65700000001</v>
      </c>
      <c r="D27" s="203">
        <v>210678.973</v>
      </c>
      <c r="E27" s="203">
        <v>253137.65700000001</v>
      </c>
      <c r="F27" s="204">
        <v>20.15326133187482</v>
      </c>
    </row>
    <row r="28" spans="1:7" ht="15.6" customHeight="1" x14ac:dyDescent="0.25">
      <c r="A28" s="202" t="s">
        <v>177</v>
      </c>
      <c r="B28" s="203">
        <v>1265556.3629999999</v>
      </c>
      <c r="C28" s="203">
        <v>1135185.8</v>
      </c>
      <c r="D28" s="203">
        <v>1265556.3629999999</v>
      </c>
      <c r="E28" s="203">
        <v>1135185.8</v>
      </c>
      <c r="F28" s="204">
        <v>-10.301442654909239</v>
      </c>
    </row>
    <row r="29" spans="1:7" ht="15.6" customHeight="1" x14ac:dyDescent="0.25">
      <c r="A29" s="202" t="s">
        <v>178</v>
      </c>
      <c r="B29" s="203">
        <v>416880.43599999999</v>
      </c>
      <c r="C29" s="203">
        <v>558312.13199999998</v>
      </c>
      <c r="D29" s="203">
        <v>416880.43599999999</v>
      </c>
      <c r="E29" s="203">
        <v>558312.13199999998</v>
      </c>
      <c r="F29" s="204">
        <v>33.926201324544763</v>
      </c>
    </row>
    <row r="30" spans="1:7" ht="15.6" customHeight="1" x14ac:dyDescent="0.25">
      <c r="A30" s="202" t="s">
        <v>179</v>
      </c>
      <c r="B30" s="203">
        <v>300685</v>
      </c>
      <c r="C30" s="203">
        <v>339109</v>
      </c>
      <c r="D30" s="203">
        <v>300685</v>
      </c>
      <c r="E30" s="203">
        <v>339109</v>
      </c>
      <c r="F30" s="204">
        <v>12.77882169047342</v>
      </c>
    </row>
    <row r="31" spans="1:7" ht="15.6" customHeight="1" x14ac:dyDescent="0.25">
      <c r="A31" s="202" t="s">
        <v>180</v>
      </c>
      <c r="B31" s="203">
        <v>2337170.7740000002</v>
      </c>
      <c r="C31" s="203">
        <v>2475041.6850000001</v>
      </c>
      <c r="D31" s="203">
        <v>2337170.7740000002</v>
      </c>
      <c r="E31" s="203">
        <v>2475041.6850000001</v>
      </c>
      <c r="F31" s="204">
        <v>5.8990516454233131</v>
      </c>
    </row>
    <row r="32" spans="1:7" ht="15.6" customHeight="1" x14ac:dyDescent="0.25">
      <c r="A32" s="202" t="s">
        <v>181</v>
      </c>
      <c r="B32" s="203">
        <v>6255831.6809999999</v>
      </c>
      <c r="C32" s="203">
        <v>5780263.5159999998</v>
      </c>
      <c r="D32" s="203">
        <v>6255831.6809999999</v>
      </c>
      <c r="E32" s="203">
        <v>5780263.5159999998</v>
      </c>
      <c r="F32" s="204">
        <v>-7.6019974521433928</v>
      </c>
    </row>
    <row r="33" spans="1:6" ht="15.6" customHeight="1" x14ac:dyDescent="0.25">
      <c r="A33" s="202" t="s">
        <v>182</v>
      </c>
      <c r="B33" s="203">
        <v>329274.75400000002</v>
      </c>
      <c r="C33" s="203">
        <v>310589.44799999997</v>
      </c>
      <c r="D33" s="203">
        <v>329274.75400000002</v>
      </c>
      <c r="E33" s="203">
        <v>310589.44799999997</v>
      </c>
      <c r="F33" s="204">
        <v>-5.6746852812165676</v>
      </c>
    </row>
    <row r="34" spans="1:6" ht="15.6" customHeight="1" x14ac:dyDescent="0.25">
      <c r="A34" s="202" t="s">
        <v>183</v>
      </c>
      <c r="B34" s="203">
        <v>91205</v>
      </c>
      <c r="C34" s="203">
        <v>101620</v>
      </c>
      <c r="D34" s="203">
        <v>91205</v>
      </c>
      <c r="E34" s="203">
        <v>101620</v>
      </c>
      <c r="F34" s="204">
        <v>11.419330080587679</v>
      </c>
    </row>
    <row r="35" spans="1:6" ht="15.6" customHeight="1" x14ac:dyDescent="0.25">
      <c r="A35" s="193" t="s">
        <v>153</v>
      </c>
      <c r="B35" s="192">
        <f>SUM(B7:B34)</f>
        <v>43132946.836999997</v>
      </c>
      <c r="C35" s="91">
        <f>SUM(C7:C34)</f>
        <v>41197256.349000007</v>
      </c>
      <c r="D35" s="90">
        <f>SUM(D7:D34)</f>
        <v>43132946.836999997</v>
      </c>
      <c r="E35" s="92">
        <f>SUM(E7:E34)</f>
        <v>41197256.349000007</v>
      </c>
      <c r="F35" s="191">
        <f>E35*100/D35-100</f>
        <v>-4.4877306790908449</v>
      </c>
    </row>
    <row r="36" spans="1:6" ht="15.6" customHeight="1" x14ac:dyDescent="0.25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9FD4A-327C-4CC9-9438-563F128EE307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93" t="s">
        <v>156</v>
      </c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776737</v>
      </c>
      <c r="C7" s="203">
        <v>845491</v>
      </c>
      <c r="D7" s="203">
        <v>776737</v>
      </c>
      <c r="E7" s="203">
        <v>845491</v>
      </c>
      <c r="F7" s="204">
        <v>8.851644765216534</v>
      </c>
      <c r="G7" s="27"/>
    </row>
    <row r="8" spans="1:14" ht="15.6" customHeight="1" x14ac:dyDescent="0.25">
      <c r="A8" s="202" t="s">
        <v>11</v>
      </c>
      <c r="B8" s="203">
        <v>209666</v>
      </c>
      <c r="C8" s="203">
        <v>195217</v>
      </c>
      <c r="D8" s="203">
        <v>209666</v>
      </c>
      <c r="E8" s="203">
        <v>195217</v>
      </c>
      <c r="F8" s="204">
        <v>-6.8914368567149609</v>
      </c>
      <c r="G8" s="20"/>
    </row>
    <row r="9" spans="1:14" ht="15.6" customHeight="1" x14ac:dyDescent="0.25">
      <c r="A9" s="202" t="s">
        <v>8</v>
      </c>
      <c r="B9" s="203">
        <v>350523</v>
      </c>
      <c r="C9" s="203">
        <v>370454</v>
      </c>
      <c r="D9" s="203">
        <v>350523</v>
      </c>
      <c r="E9" s="203">
        <v>370454</v>
      </c>
      <c r="F9" s="204">
        <v>5.6860748082151531</v>
      </c>
      <c r="G9" s="20"/>
    </row>
    <row r="10" spans="1:14" ht="15.6" customHeight="1" x14ac:dyDescent="0.25">
      <c r="A10" s="202" t="s">
        <v>10</v>
      </c>
      <c r="B10" s="203">
        <v>366409</v>
      </c>
      <c r="C10" s="203">
        <v>379830</v>
      </c>
      <c r="D10" s="203">
        <v>366409</v>
      </c>
      <c r="E10" s="203">
        <v>379830</v>
      </c>
      <c r="F10" s="204">
        <v>3.6628467095513462</v>
      </c>
    </row>
    <row r="11" spans="1:14" ht="15.6" customHeight="1" x14ac:dyDescent="0.25">
      <c r="A11" s="202" t="s">
        <v>9</v>
      </c>
      <c r="B11" s="203">
        <v>7643400</v>
      </c>
      <c r="C11" s="203">
        <v>6498039</v>
      </c>
      <c r="D11" s="203">
        <v>7643400</v>
      </c>
      <c r="E11" s="203">
        <v>6498039</v>
      </c>
      <c r="F11" s="204">
        <v>-14.984967422874631</v>
      </c>
    </row>
    <row r="12" spans="1:14" ht="15.6" customHeight="1" x14ac:dyDescent="0.25">
      <c r="A12" s="202" t="s">
        <v>6</v>
      </c>
      <c r="B12" s="203">
        <v>469793</v>
      </c>
      <c r="C12" s="203">
        <v>369350</v>
      </c>
      <c r="D12" s="203">
        <v>469793</v>
      </c>
      <c r="E12" s="203">
        <v>369350</v>
      </c>
      <c r="F12" s="204">
        <v>-21.38026747950693</v>
      </c>
    </row>
    <row r="13" spans="1:14" ht="15.6" customHeight="1" x14ac:dyDescent="0.25">
      <c r="A13" s="202" t="s">
        <v>175</v>
      </c>
      <c r="B13" s="203">
        <v>1234685</v>
      </c>
      <c r="C13" s="203">
        <v>1034074</v>
      </c>
      <c r="D13" s="203">
        <v>1234685</v>
      </c>
      <c r="E13" s="203">
        <v>1034074</v>
      </c>
      <c r="F13" s="204">
        <v>-16.247949881953701</v>
      </c>
    </row>
    <row r="14" spans="1:14" ht="15.6" customHeight="1" x14ac:dyDescent="0.25">
      <c r="A14" s="202" t="s">
        <v>148</v>
      </c>
      <c r="B14" s="203">
        <v>4689956</v>
      </c>
      <c r="C14" s="203">
        <v>5339196</v>
      </c>
      <c r="D14" s="203">
        <v>4689956</v>
      </c>
      <c r="E14" s="203">
        <v>5339196</v>
      </c>
      <c r="F14" s="204">
        <v>13.843200234714359</v>
      </c>
    </row>
    <row r="15" spans="1:14" ht="15.6" customHeight="1" x14ac:dyDescent="0.25">
      <c r="A15" s="202" t="s">
        <v>145</v>
      </c>
      <c r="B15" s="203">
        <v>2386800</v>
      </c>
      <c r="C15" s="203">
        <v>2162772</v>
      </c>
      <c r="D15" s="203">
        <v>2386800</v>
      </c>
      <c r="E15" s="203">
        <v>2162772</v>
      </c>
      <c r="F15" s="204">
        <v>-9.3861236802413259</v>
      </c>
    </row>
    <row r="16" spans="1:14" ht="15.6" customHeight="1" x14ac:dyDescent="0.5">
      <c r="A16" s="202" t="s">
        <v>144</v>
      </c>
      <c r="B16" s="203">
        <v>3136445</v>
      </c>
      <c r="C16" s="203">
        <v>3138100</v>
      </c>
      <c r="D16" s="203">
        <v>3136445</v>
      </c>
      <c r="E16" s="203">
        <v>3138100</v>
      </c>
      <c r="F16" s="204">
        <v>5.2766747065547293E-2</v>
      </c>
      <c r="G16" s="15"/>
    </row>
    <row r="17" spans="1:7" ht="15.6" customHeight="1" x14ac:dyDescent="0.35">
      <c r="A17" s="202" t="s">
        <v>150</v>
      </c>
      <c r="B17" s="203">
        <v>1472105</v>
      </c>
      <c r="C17" s="203">
        <v>1475909</v>
      </c>
      <c r="D17" s="203">
        <v>1472105</v>
      </c>
      <c r="E17" s="203">
        <v>1475909</v>
      </c>
      <c r="F17" s="204">
        <v>0.25840548058732787</v>
      </c>
      <c r="G17" s="16"/>
    </row>
    <row r="18" spans="1:7" ht="15.6" customHeight="1" x14ac:dyDescent="0.25">
      <c r="A18" s="202" t="s">
        <v>147</v>
      </c>
      <c r="B18" s="203">
        <v>96305</v>
      </c>
      <c r="C18" s="203">
        <v>102991</v>
      </c>
      <c r="D18" s="203">
        <v>96305</v>
      </c>
      <c r="E18" s="203">
        <v>102991</v>
      </c>
      <c r="F18" s="204">
        <v>6.9425263485800324</v>
      </c>
    </row>
    <row r="19" spans="1:7" ht="15.6" customHeight="1" x14ac:dyDescent="0.25">
      <c r="A19" s="202" t="s">
        <v>143</v>
      </c>
      <c r="B19" s="203">
        <v>407068</v>
      </c>
      <c r="C19" s="203">
        <v>496542</v>
      </c>
      <c r="D19" s="203">
        <v>407068</v>
      </c>
      <c r="E19" s="203">
        <v>496542</v>
      </c>
      <c r="F19" s="204">
        <v>21.980111431013981</v>
      </c>
    </row>
    <row r="20" spans="1:7" ht="15.6" customHeight="1" x14ac:dyDescent="0.25">
      <c r="A20" s="202" t="s">
        <v>142</v>
      </c>
      <c r="B20" s="203">
        <v>1342837</v>
      </c>
      <c r="C20" s="203">
        <v>903029</v>
      </c>
      <c r="D20" s="203">
        <v>1342837</v>
      </c>
      <c r="E20" s="203">
        <v>903029</v>
      </c>
      <c r="F20" s="204">
        <v>-32.752150856730943</v>
      </c>
    </row>
    <row r="21" spans="1:7" ht="15.6" customHeight="1" x14ac:dyDescent="0.25">
      <c r="A21" s="202" t="s">
        <v>149</v>
      </c>
      <c r="B21" s="203">
        <v>2554319</v>
      </c>
      <c r="C21" s="203">
        <v>2453093</v>
      </c>
      <c r="D21" s="203">
        <v>2554319</v>
      </c>
      <c r="E21" s="203">
        <v>2453093</v>
      </c>
      <c r="F21" s="204">
        <v>-3.9629349349082901</v>
      </c>
    </row>
    <row r="22" spans="1:7" ht="15.6" customHeight="1" x14ac:dyDescent="0.25">
      <c r="A22" s="202" t="s">
        <v>146</v>
      </c>
      <c r="B22" s="203">
        <v>2898211</v>
      </c>
      <c r="C22" s="203">
        <v>2406961</v>
      </c>
      <c r="D22" s="203">
        <v>2898211</v>
      </c>
      <c r="E22" s="203">
        <v>2406961</v>
      </c>
      <c r="F22" s="204">
        <v>-16.95011163783451</v>
      </c>
    </row>
    <row r="23" spans="1:7" ht="15.6" customHeight="1" x14ac:dyDescent="0.25">
      <c r="A23" s="202" t="s">
        <v>165</v>
      </c>
      <c r="B23" s="203">
        <v>398506</v>
      </c>
      <c r="C23" s="203">
        <v>492008</v>
      </c>
      <c r="D23" s="203">
        <v>398506</v>
      </c>
      <c r="E23" s="203">
        <v>492008</v>
      </c>
      <c r="F23" s="204">
        <v>23.463134808509778</v>
      </c>
    </row>
    <row r="24" spans="1:7" ht="15.6" customHeight="1" x14ac:dyDescent="0.25">
      <c r="A24" s="202" t="s">
        <v>141</v>
      </c>
      <c r="B24" s="203">
        <v>179277</v>
      </c>
      <c r="C24" s="203">
        <v>166079</v>
      </c>
      <c r="D24" s="203">
        <v>179277</v>
      </c>
      <c r="E24" s="203">
        <v>166079</v>
      </c>
      <c r="F24" s="204">
        <v>-7.3617920871054281</v>
      </c>
    </row>
    <row r="25" spans="1:7" ht="15.6" customHeight="1" x14ac:dyDescent="0.25">
      <c r="A25" s="202" t="s">
        <v>140</v>
      </c>
      <c r="B25" s="203">
        <v>44279</v>
      </c>
      <c r="C25" s="203">
        <v>48341</v>
      </c>
      <c r="D25" s="203">
        <v>44279</v>
      </c>
      <c r="E25" s="203">
        <v>48341</v>
      </c>
      <c r="F25" s="204">
        <v>9.1736489080602581</v>
      </c>
    </row>
    <row r="26" spans="1:7" ht="15.6" customHeight="1" x14ac:dyDescent="0.25">
      <c r="A26" s="202" t="s">
        <v>152</v>
      </c>
      <c r="B26" s="203">
        <v>207702</v>
      </c>
      <c r="C26" s="203">
        <v>250078</v>
      </c>
      <c r="D26" s="203">
        <v>207702</v>
      </c>
      <c r="E26" s="203">
        <v>250078</v>
      </c>
      <c r="F26" s="204">
        <v>20.402307151592179</v>
      </c>
    </row>
    <row r="27" spans="1:7" ht="15.6" customHeight="1" x14ac:dyDescent="0.25">
      <c r="A27" s="202" t="s">
        <v>173</v>
      </c>
      <c r="B27" s="203">
        <v>206556</v>
      </c>
      <c r="C27" s="203">
        <v>249763</v>
      </c>
      <c r="D27" s="203">
        <v>206556</v>
      </c>
      <c r="E27" s="203">
        <v>249763</v>
      </c>
      <c r="F27" s="204">
        <v>20.917814055268309</v>
      </c>
    </row>
    <row r="28" spans="1:7" ht="15.6" customHeight="1" x14ac:dyDescent="0.25">
      <c r="A28" s="202" t="s">
        <v>177</v>
      </c>
      <c r="B28" s="203">
        <v>1200774</v>
      </c>
      <c r="C28" s="203">
        <v>1048177</v>
      </c>
      <c r="D28" s="203">
        <v>1200774</v>
      </c>
      <c r="E28" s="203">
        <v>1048177</v>
      </c>
      <c r="F28" s="204">
        <v>-12.708219864853829</v>
      </c>
    </row>
    <row r="29" spans="1:7" ht="15.6" customHeight="1" x14ac:dyDescent="0.25">
      <c r="A29" s="202" t="s">
        <v>178</v>
      </c>
      <c r="B29" s="203">
        <v>412513</v>
      </c>
      <c r="C29" s="203">
        <v>554759</v>
      </c>
      <c r="D29" s="203">
        <v>412513</v>
      </c>
      <c r="E29" s="203">
        <v>554759</v>
      </c>
      <c r="F29" s="204">
        <v>34.482792057462433</v>
      </c>
    </row>
    <row r="30" spans="1:7" ht="15.6" customHeight="1" x14ac:dyDescent="0.25">
      <c r="A30" s="202" t="s">
        <v>179</v>
      </c>
      <c r="B30" s="203">
        <v>298905</v>
      </c>
      <c r="C30" s="203">
        <v>337198</v>
      </c>
      <c r="D30" s="203">
        <v>298905</v>
      </c>
      <c r="E30" s="203">
        <v>337198</v>
      </c>
      <c r="F30" s="204">
        <v>12.811093825797499</v>
      </c>
    </row>
    <row r="31" spans="1:7" ht="15.6" customHeight="1" x14ac:dyDescent="0.25">
      <c r="A31" s="202" t="s">
        <v>180</v>
      </c>
      <c r="B31" s="203">
        <v>2327148</v>
      </c>
      <c r="C31" s="203">
        <v>2461158</v>
      </c>
      <c r="D31" s="203">
        <v>2327148</v>
      </c>
      <c r="E31" s="203">
        <v>2461158</v>
      </c>
      <c r="F31" s="204">
        <v>5.7585508098324709</v>
      </c>
    </row>
    <row r="32" spans="1:7" ht="15.6" customHeight="1" x14ac:dyDescent="0.25">
      <c r="A32" s="202" t="s">
        <v>181</v>
      </c>
      <c r="B32" s="203">
        <v>6213883</v>
      </c>
      <c r="C32" s="203">
        <v>5735503</v>
      </c>
      <c r="D32" s="203">
        <v>6213883</v>
      </c>
      <c r="E32" s="203">
        <v>5735503</v>
      </c>
      <c r="F32" s="204">
        <v>-7.6985678681108132</v>
      </c>
    </row>
    <row r="33" spans="1:6" ht="15.6" customHeight="1" x14ac:dyDescent="0.25">
      <c r="A33" s="202" t="s">
        <v>182</v>
      </c>
      <c r="B33" s="203">
        <v>319275</v>
      </c>
      <c r="C33" s="203">
        <v>304773</v>
      </c>
      <c r="D33" s="203">
        <v>319275</v>
      </c>
      <c r="E33" s="203">
        <v>304773</v>
      </c>
      <c r="F33" s="204">
        <v>-4.5421658444914206</v>
      </c>
    </row>
    <row r="34" spans="1:6" ht="15.6" customHeight="1" x14ac:dyDescent="0.25">
      <c r="A34" s="202" t="s">
        <v>183</v>
      </c>
      <c r="B34" s="203">
        <v>90795</v>
      </c>
      <c r="C34" s="203">
        <v>100957</v>
      </c>
      <c r="D34" s="203">
        <v>90795</v>
      </c>
      <c r="E34" s="203">
        <v>100957</v>
      </c>
      <c r="F34" s="204">
        <v>11.192246269067679</v>
      </c>
    </row>
    <row r="35" spans="1:6" ht="15.6" customHeight="1" x14ac:dyDescent="0.25">
      <c r="A35" s="170" t="s">
        <v>153</v>
      </c>
      <c r="B35" s="192">
        <f>SUM(B7:B34)</f>
        <v>41934872</v>
      </c>
      <c r="C35" s="192">
        <f>SUM(C7:C34)</f>
        <v>39919842</v>
      </c>
      <c r="D35" s="90">
        <f>SUM(D7:D34)</f>
        <v>41934872</v>
      </c>
      <c r="E35" s="92">
        <f>SUM(E7:E34)</f>
        <v>39919842</v>
      </c>
      <c r="F35" s="154">
        <f>E35*100/D35-100</f>
        <v>-4.805141649174459</v>
      </c>
    </row>
    <row r="36" spans="1:6" ht="15.6" customHeight="1" x14ac:dyDescent="0.25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EAA7-80F7-4B43-9155-6BD1C71FC7D5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1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503931</v>
      </c>
      <c r="C7" s="203">
        <v>514226</v>
      </c>
      <c r="D7" s="203">
        <v>503931</v>
      </c>
      <c r="E7" s="203">
        <v>514226</v>
      </c>
      <c r="F7" s="204">
        <v>2.0429384181564529</v>
      </c>
      <c r="G7" s="51"/>
    </row>
    <row r="8" spans="1:14" ht="15.6" customHeight="1" x14ac:dyDescent="0.25">
      <c r="A8" s="202" t="s">
        <v>11</v>
      </c>
      <c r="B8" s="203">
        <v>4031</v>
      </c>
      <c r="C8" s="203">
        <v>8225</v>
      </c>
      <c r="D8" s="203">
        <v>4031</v>
      </c>
      <c r="E8" s="203">
        <v>8225</v>
      </c>
      <c r="F8" s="204">
        <v>104.0436616224262</v>
      </c>
      <c r="G8" s="20"/>
    </row>
    <row r="9" spans="1:14" ht="15.6" customHeight="1" x14ac:dyDescent="0.25">
      <c r="A9" s="202" t="s">
        <v>8</v>
      </c>
      <c r="B9" s="203">
        <v>0</v>
      </c>
      <c r="C9" s="203">
        <v>6600</v>
      </c>
      <c r="D9" s="203">
        <v>0</v>
      </c>
      <c r="E9" s="203">
        <v>6600</v>
      </c>
      <c r="F9" s="204" t="s">
        <v>151</v>
      </c>
      <c r="G9" s="20"/>
    </row>
    <row r="10" spans="1:14" ht="15.6" customHeight="1" x14ac:dyDescent="0.25">
      <c r="A10" s="202" t="s">
        <v>10</v>
      </c>
      <c r="B10" s="203">
        <v>32180</v>
      </c>
      <c r="C10" s="203">
        <v>43421</v>
      </c>
      <c r="D10" s="203">
        <v>32180</v>
      </c>
      <c r="E10" s="203">
        <v>43421</v>
      </c>
      <c r="F10" s="204">
        <v>34.931634555624612</v>
      </c>
    </row>
    <row r="11" spans="1:14" ht="15.6" customHeight="1" x14ac:dyDescent="0.25">
      <c r="A11" s="202" t="s">
        <v>9</v>
      </c>
      <c r="B11" s="203">
        <v>2204856</v>
      </c>
      <c r="C11" s="203">
        <v>1831851</v>
      </c>
      <c r="D11" s="203">
        <v>2204856</v>
      </c>
      <c r="E11" s="203">
        <v>1831851</v>
      </c>
      <c r="F11" s="204">
        <v>-16.917431342455021</v>
      </c>
    </row>
    <row r="12" spans="1:14" ht="15.6" customHeight="1" x14ac:dyDescent="0.25">
      <c r="A12" s="202" t="s">
        <v>6</v>
      </c>
      <c r="B12" s="203">
        <v>32846</v>
      </c>
      <c r="C12" s="203">
        <v>57218</v>
      </c>
      <c r="D12" s="203">
        <v>32846</v>
      </c>
      <c r="E12" s="203">
        <v>57218</v>
      </c>
      <c r="F12" s="204">
        <v>74.200815928880218</v>
      </c>
    </row>
    <row r="13" spans="1:14" ht="15.6" customHeight="1" x14ac:dyDescent="0.25">
      <c r="A13" s="202" t="s">
        <v>175</v>
      </c>
      <c r="B13" s="203">
        <v>142236</v>
      </c>
      <c r="C13" s="203">
        <v>38441</v>
      </c>
      <c r="D13" s="203">
        <v>142236</v>
      </c>
      <c r="E13" s="203">
        <v>38441</v>
      </c>
      <c r="F13" s="204">
        <v>-72.973790039089963</v>
      </c>
    </row>
    <row r="14" spans="1:14" ht="15.6" customHeight="1" x14ac:dyDescent="0.25">
      <c r="A14" s="202" t="s">
        <v>148</v>
      </c>
      <c r="B14" s="203">
        <v>711291</v>
      </c>
      <c r="C14" s="203">
        <v>1333743</v>
      </c>
      <c r="D14" s="203">
        <v>711291</v>
      </c>
      <c r="E14" s="203">
        <v>1333743</v>
      </c>
      <c r="F14" s="204">
        <v>87.510175160377401</v>
      </c>
    </row>
    <row r="15" spans="1:14" ht="15.6" customHeight="1" x14ac:dyDescent="0.25">
      <c r="A15" s="202" t="s">
        <v>145</v>
      </c>
      <c r="B15" s="203">
        <v>1480144</v>
      </c>
      <c r="C15" s="203">
        <v>1336587</v>
      </c>
      <c r="D15" s="203">
        <v>1480144</v>
      </c>
      <c r="E15" s="203">
        <v>1336587</v>
      </c>
      <c r="F15" s="204">
        <v>-9.698853625052692</v>
      </c>
    </row>
    <row r="16" spans="1:14" ht="15.6" customHeight="1" x14ac:dyDescent="0.5">
      <c r="A16" s="202" t="s">
        <v>144</v>
      </c>
      <c r="B16" s="203">
        <v>2491700</v>
      </c>
      <c r="C16" s="203">
        <v>2151721</v>
      </c>
      <c r="D16" s="203">
        <v>2491700</v>
      </c>
      <c r="E16" s="203">
        <v>2151721</v>
      </c>
      <c r="F16" s="204">
        <v>-13.64445960589156</v>
      </c>
      <c r="G16" s="15"/>
    </row>
    <row r="17" spans="1:7" ht="15.6" customHeight="1" x14ac:dyDescent="0.35">
      <c r="A17" s="202" t="s">
        <v>150</v>
      </c>
      <c r="B17" s="203">
        <v>829377</v>
      </c>
      <c r="C17" s="203">
        <v>821398</v>
      </c>
      <c r="D17" s="203">
        <v>829377</v>
      </c>
      <c r="E17" s="203">
        <v>821398</v>
      </c>
      <c r="F17" s="204">
        <v>-0.96204741631369473</v>
      </c>
      <c r="G17" s="16"/>
    </row>
    <row r="18" spans="1:7" ht="15.6" customHeight="1" x14ac:dyDescent="0.25">
      <c r="A18" s="202" t="s">
        <v>147</v>
      </c>
      <c r="B18" s="203">
        <v>43767</v>
      </c>
      <c r="C18" s="203">
        <v>60640</v>
      </c>
      <c r="D18" s="203">
        <v>43767</v>
      </c>
      <c r="E18" s="203">
        <v>60640</v>
      </c>
      <c r="F18" s="204">
        <v>38.551876984942993</v>
      </c>
    </row>
    <row r="19" spans="1:7" ht="15.6" customHeight="1" x14ac:dyDescent="0.25">
      <c r="A19" s="202" t="s">
        <v>143</v>
      </c>
      <c r="B19" s="203">
        <v>190166</v>
      </c>
      <c r="C19" s="203">
        <v>236248</v>
      </c>
      <c r="D19" s="203">
        <v>190166</v>
      </c>
      <c r="E19" s="203">
        <v>236248</v>
      </c>
      <c r="F19" s="204">
        <v>24.23251264684539</v>
      </c>
    </row>
    <row r="20" spans="1:7" ht="15.6" customHeight="1" x14ac:dyDescent="0.25">
      <c r="A20" s="202" t="s">
        <v>142</v>
      </c>
      <c r="B20" s="203">
        <v>125812</v>
      </c>
      <c r="C20" s="203">
        <v>163456</v>
      </c>
      <c r="D20" s="203">
        <v>125812</v>
      </c>
      <c r="E20" s="203">
        <v>163456</v>
      </c>
      <c r="F20" s="204">
        <v>29.920834260642859</v>
      </c>
    </row>
    <row r="21" spans="1:7" ht="15.6" customHeight="1" x14ac:dyDescent="0.25">
      <c r="A21" s="202" t="s">
        <v>149</v>
      </c>
      <c r="B21" s="203">
        <v>1849987</v>
      </c>
      <c r="C21" s="203">
        <v>1967652</v>
      </c>
      <c r="D21" s="203">
        <v>1849987</v>
      </c>
      <c r="E21" s="203">
        <v>1967652</v>
      </c>
      <c r="F21" s="204">
        <v>6.3603149643754193</v>
      </c>
    </row>
    <row r="22" spans="1:7" ht="15.6" customHeight="1" x14ac:dyDescent="0.25">
      <c r="A22" s="202" t="s">
        <v>146</v>
      </c>
      <c r="B22" s="203">
        <v>917064</v>
      </c>
      <c r="C22" s="203">
        <v>801878</v>
      </c>
      <c r="D22" s="203">
        <v>917064</v>
      </c>
      <c r="E22" s="203">
        <v>801878</v>
      </c>
      <c r="F22" s="204">
        <v>-12.560301134926251</v>
      </c>
    </row>
    <row r="23" spans="1:7" ht="15.6" customHeight="1" x14ac:dyDescent="0.25">
      <c r="A23" s="202" t="s">
        <v>165</v>
      </c>
      <c r="B23" s="203">
        <v>17664</v>
      </c>
      <c r="C23" s="203">
        <v>10411</v>
      </c>
      <c r="D23" s="203">
        <v>17664</v>
      </c>
      <c r="E23" s="203">
        <v>10411</v>
      </c>
      <c r="F23" s="204">
        <v>-41.060914855072461</v>
      </c>
    </row>
    <row r="24" spans="1:7" ht="15.6" customHeight="1" x14ac:dyDescent="0.25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 x14ac:dyDescent="0.25">
      <c r="A25" s="202" t="s">
        <v>140</v>
      </c>
      <c r="B25" s="203">
        <v>4578</v>
      </c>
      <c r="C25" s="203">
        <v>7708</v>
      </c>
      <c r="D25" s="203">
        <v>4578</v>
      </c>
      <c r="E25" s="203">
        <v>7708</v>
      </c>
      <c r="F25" s="204">
        <v>68.370467453036269</v>
      </c>
    </row>
    <row r="26" spans="1:7" ht="15.6" customHeight="1" x14ac:dyDescent="0.25">
      <c r="A26" s="202" t="s">
        <v>152</v>
      </c>
      <c r="B26" s="203">
        <v>111691</v>
      </c>
      <c r="C26" s="203">
        <v>185608</v>
      </c>
      <c r="D26" s="203">
        <v>111691</v>
      </c>
      <c r="E26" s="203">
        <v>185608</v>
      </c>
      <c r="F26" s="204">
        <v>66.179907065027635</v>
      </c>
    </row>
    <row r="27" spans="1:7" ht="15.6" customHeight="1" x14ac:dyDescent="0.25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 x14ac:dyDescent="0.25">
      <c r="A28" s="202" t="s">
        <v>177</v>
      </c>
      <c r="B28" s="203">
        <v>338288</v>
      </c>
      <c r="C28" s="203">
        <v>286336</v>
      </c>
      <c r="D28" s="203">
        <v>338288</v>
      </c>
      <c r="E28" s="203">
        <v>286336</v>
      </c>
      <c r="F28" s="204">
        <v>-15.3573286666982</v>
      </c>
    </row>
    <row r="29" spans="1:7" ht="15.6" customHeight="1" x14ac:dyDescent="0.25">
      <c r="A29" s="202" t="s">
        <v>178</v>
      </c>
      <c r="B29" s="203">
        <v>23670</v>
      </c>
      <c r="C29" s="203">
        <v>17112</v>
      </c>
      <c r="D29" s="203">
        <v>23670</v>
      </c>
      <c r="E29" s="203">
        <v>17112</v>
      </c>
      <c r="F29" s="204">
        <v>-27.70595690747783</v>
      </c>
    </row>
    <row r="30" spans="1:7" ht="15.6" customHeight="1" x14ac:dyDescent="0.25">
      <c r="A30" s="202" t="s">
        <v>179</v>
      </c>
      <c r="B30" s="203">
        <v>20670</v>
      </c>
      <c r="C30" s="203">
        <v>42770</v>
      </c>
      <c r="D30" s="203">
        <v>20670</v>
      </c>
      <c r="E30" s="203">
        <v>42770</v>
      </c>
      <c r="F30" s="204">
        <v>106.9182389937107</v>
      </c>
    </row>
    <row r="31" spans="1:7" ht="15.6" customHeight="1" x14ac:dyDescent="0.25">
      <c r="A31" s="202" t="s">
        <v>180</v>
      </c>
      <c r="B31" s="203">
        <v>1613941</v>
      </c>
      <c r="C31" s="203">
        <v>1352261</v>
      </c>
      <c r="D31" s="203">
        <v>1613941</v>
      </c>
      <c r="E31" s="203">
        <v>1352261</v>
      </c>
      <c r="F31" s="204">
        <v>-16.213727763282549</v>
      </c>
    </row>
    <row r="32" spans="1:7" ht="15.6" customHeight="1" x14ac:dyDescent="0.25">
      <c r="A32" s="202" t="s">
        <v>181</v>
      </c>
      <c r="B32" s="203">
        <v>341288</v>
      </c>
      <c r="C32" s="203">
        <v>400087</v>
      </c>
      <c r="D32" s="203">
        <v>341288</v>
      </c>
      <c r="E32" s="203">
        <v>400087</v>
      </c>
      <c r="F32" s="204">
        <v>17.228557699069409</v>
      </c>
    </row>
    <row r="33" spans="1:6" ht="15.6" customHeight="1" x14ac:dyDescent="0.25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 x14ac:dyDescent="0.25">
      <c r="A34" s="202" t="s">
        <v>183</v>
      </c>
      <c r="B34" s="203">
        <v>9277</v>
      </c>
      <c r="C34" s="203">
        <v>24280</v>
      </c>
      <c r="D34" s="203">
        <v>9277</v>
      </c>
      <c r="E34" s="203">
        <v>24280</v>
      </c>
      <c r="F34" s="204">
        <v>161.72253961409939</v>
      </c>
    </row>
    <row r="35" spans="1:6" ht="15.6" customHeight="1" x14ac:dyDescent="0.25">
      <c r="A35" s="170" t="s">
        <v>153</v>
      </c>
      <c r="B35" s="90">
        <f>SUM(B7:B34)</f>
        <v>14040455</v>
      </c>
      <c r="C35" s="91">
        <f>SUM(C7:C34)</f>
        <v>13699878</v>
      </c>
      <c r="D35" s="90">
        <f>SUM(D7:D34)</f>
        <v>14040455</v>
      </c>
      <c r="E35" s="92">
        <f>SUM(E7:E34)</f>
        <v>13699878</v>
      </c>
      <c r="F35" s="154">
        <f>E35*100/D35-100</f>
        <v>-2.425683498148743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F6142-2750-4C38-88E1-34F3DC52BFD2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 x14ac:dyDescent="0.3">
      <c r="A2" s="153"/>
      <c r="H2" s="17"/>
      <c r="I2" s="17"/>
      <c r="J2" s="17"/>
      <c r="K2" s="17"/>
      <c r="L2" s="17"/>
      <c r="M2" s="17"/>
    </row>
    <row r="3" spans="1:14" ht="15.6" customHeight="1" x14ac:dyDescent="0.3">
      <c r="H3" s="17"/>
      <c r="I3" s="17"/>
      <c r="J3" s="17"/>
      <c r="K3" s="17"/>
      <c r="L3" s="17"/>
      <c r="M3" s="17"/>
    </row>
    <row r="4" spans="1:14" ht="15.6" customHeight="1" x14ac:dyDescent="0.25">
      <c r="A4" s="45" t="s">
        <v>51</v>
      </c>
    </row>
    <row r="5" spans="1:14" ht="15.6" customHeight="1" x14ac:dyDescent="0.25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 x14ac:dyDescent="0.25">
      <c r="A6" s="210"/>
      <c r="B6" s="178">
        <v>2025</v>
      </c>
      <c r="C6" s="178">
        <v>2026</v>
      </c>
      <c r="D6" s="178">
        <v>2025</v>
      </c>
      <c r="E6" s="178">
        <v>2026</v>
      </c>
      <c r="F6" s="168" t="s">
        <v>7</v>
      </c>
      <c r="G6" s="20"/>
    </row>
    <row r="7" spans="1:14" ht="15.6" customHeight="1" x14ac:dyDescent="0.25">
      <c r="A7" s="202" t="s">
        <v>18</v>
      </c>
      <c r="B7" s="203">
        <v>257913</v>
      </c>
      <c r="C7" s="203">
        <v>292591</v>
      </c>
      <c r="D7" s="203">
        <v>257913</v>
      </c>
      <c r="E7" s="203">
        <v>292591</v>
      </c>
      <c r="F7" s="204">
        <v>13.445619259207559</v>
      </c>
      <c r="G7" s="51"/>
    </row>
    <row r="8" spans="1:14" ht="15.6" customHeight="1" x14ac:dyDescent="0.25">
      <c r="A8" s="202" t="s">
        <v>11</v>
      </c>
      <c r="B8" s="203">
        <v>94885</v>
      </c>
      <c r="C8" s="203">
        <v>89389</v>
      </c>
      <c r="D8" s="203">
        <v>94885</v>
      </c>
      <c r="E8" s="203">
        <v>89389</v>
      </c>
      <c r="F8" s="204">
        <v>-5.7922748590398916</v>
      </c>
      <c r="G8" s="20"/>
    </row>
    <row r="9" spans="1:14" ht="15.6" customHeight="1" x14ac:dyDescent="0.25">
      <c r="A9" s="202" t="s">
        <v>8</v>
      </c>
      <c r="B9" s="203">
        <v>206004</v>
      </c>
      <c r="C9" s="203">
        <v>263139</v>
      </c>
      <c r="D9" s="203">
        <v>206004</v>
      </c>
      <c r="E9" s="203">
        <v>263139</v>
      </c>
      <c r="F9" s="204">
        <v>27.734898351488329</v>
      </c>
      <c r="G9" s="20"/>
    </row>
    <row r="10" spans="1:14" ht="15.6" customHeight="1" x14ac:dyDescent="0.25">
      <c r="A10" s="202" t="s">
        <v>10</v>
      </c>
      <c r="B10" s="203">
        <v>231849</v>
      </c>
      <c r="C10" s="203">
        <v>207614</v>
      </c>
      <c r="D10" s="203">
        <v>231849</v>
      </c>
      <c r="E10" s="203">
        <v>207614</v>
      </c>
      <c r="F10" s="204">
        <v>-10.452924101462591</v>
      </c>
    </row>
    <row r="11" spans="1:14" ht="15.6" customHeight="1" x14ac:dyDescent="0.25">
      <c r="A11" s="202" t="s">
        <v>9</v>
      </c>
      <c r="B11" s="203">
        <v>16144</v>
      </c>
      <c r="C11" s="203">
        <v>11937</v>
      </c>
      <c r="D11" s="203">
        <v>16144</v>
      </c>
      <c r="E11" s="203">
        <v>11937</v>
      </c>
      <c r="F11" s="204">
        <v>-26.05921704658077</v>
      </c>
    </row>
    <row r="12" spans="1:14" ht="15.6" customHeight="1" x14ac:dyDescent="0.25">
      <c r="A12" s="202" t="s">
        <v>6</v>
      </c>
      <c r="B12" s="203">
        <v>233593</v>
      </c>
      <c r="C12" s="203">
        <v>130156</v>
      </c>
      <c r="D12" s="203">
        <v>233593</v>
      </c>
      <c r="E12" s="203">
        <v>130156</v>
      </c>
      <c r="F12" s="204">
        <v>-44.280864580702342</v>
      </c>
    </row>
    <row r="13" spans="1:14" ht="15.6" customHeight="1" x14ac:dyDescent="0.25">
      <c r="A13" s="202" t="s">
        <v>175</v>
      </c>
      <c r="B13" s="203">
        <v>28459</v>
      </c>
      <c r="C13" s="203">
        <v>20022</v>
      </c>
      <c r="D13" s="203">
        <v>28459</v>
      </c>
      <c r="E13" s="203">
        <v>20022</v>
      </c>
      <c r="F13" s="204">
        <v>-29.64615763027513</v>
      </c>
    </row>
    <row r="14" spans="1:14" ht="15.6" customHeight="1" x14ac:dyDescent="0.25">
      <c r="A14" s="202" t="s">
        <v>148</v>
      </c>
      <c r="B14" s="203">
        <v>311158</v>
      </c>
      <c r="C14" s="203">
        <v>273814</v>
      </c>
      <c r="D14" s="203">
        <v>311158</v>
      </c>
      <c r="E14" s="203">
        <v>273814</v>
      </c>
      <c r="F14" s="204">
        <v>-12.00161975587964</v>
      </c>
    </row>
    <row r="15" spans="1:14" ht="15.6" customHeight="1" x14ac:dyDescent="0.25">
      <c r="A15" s="202" t="s">
        <v>145</v>
      </c>
      <c r="B15" s="203">
        <v>321031</v>
      </c>
      <c r="C15" s="203">
        <v>319596</v>
      </c>
      <c r="D15" s="203">
        <v>321031</v>
      </c>
      <c r="E15" s="203">
        <v>319596</v>
      </c>
      <c r="F15" s="204">
        <v>-0.44699733047586682</v>
      </c>
    </row>
    <row r="16" spans="1:14" ht="15.6" customHeight="1" x14ac:dyDescent="0.5">
      <c r="A16" s="202" t="s">
        <v>144</v>
      </c>
      <c r="B16" s="203">
        <v>562966</v>
      </c>
      <c r="C16" s="203">
        <v>941325</v>
      </c>
      <c r="D16" s="203">
        <v>562966</v>
      </c>
      <c r="E16" s="203">
        <v>941325</v>
      </c>
      <c r="F16" s="204">
        <v>67.208144008696792</v>
      </c>
      <c r="G16" s="15"/>
    </row>
    <row r="17" spans="1:7" ht="15.6" customHeight="1" x14ac:dyDescent="0.35">
      <c r="A17" s="202" t="s">
        <v>150</v>
      </c>
      <c r="B17" s="203">
        <v>556584</v>
      </c>
      <c r="C17" s="203">
        <v>561603</v>
      </c>
      <c r="D17" s="203">
        <v>556584</v>
      </c>
      <c r="E17" s="203">
        <v>561603</v>
      </c>
      <c r="F17" s="204">
        <v>0.90175067914276497</v>
      </c>
      <c r="G17" s="16"/>
    </row>
    <row r="18" spans="1:7" ht="15.6" customHeight="1" x14ac:dyDescent="0.25">
      <c r="A18" s="202" t="s">
        <v>147</v>
      </c>
      <c r="B18" s="203">
        <v>1300</v>
      </c>
      <c r="C18" s="203">
        <v>745</v>
      </c>
      <c r="D18" s="203">
        <v>1300</v>
      </c>
      <c r="E18" s="203">
        <v>745</v>
      </c>
      <c r="F18" s="204">
        <v>-42.692307692307693</v>
      </c>
    </row>
    <row r="19" spans="1:7" ht="15.6" customHeight="1" x14ac:dyDescent="0.25">
      <c r="A19" s="202" t="s">
        <v>143</v>
      </c>
      <c r="B19" s="203">
        <v>165665</v>
      </c>
      <c r="C19" s="203">
        <v>204228</v>
      </c>
      <c r="D19" s="203">
        <v>165665</v>
      </c>
      <c r="E19" s="203">
        <v>204228</v>
      </c>
      <c r="F19" s="204">
        <v>23.277698970814601</v>
      </c>
    </row>
    <row r="20" spans="1:7" ht="15.6" customHeight="1" x14ac:dyDescent="0.25">
      <c r="A20" s="202" t="s">
        <v>142</v>
      </c>
      <c r="B20" s="203">
        <v>1106568</v>
      </c>
      <c r="C20" s="203">
        <v>644327</v>
      </c>
      <c r="D20" s="203">
        <v>1106568</v>
      </c>
      <c r="E20" s="203">
        <v>644327</v>
      </c>
      <c r="F20" s="204">
        <v>-41.772489354472569</v>
      </c>
    </row>
    <row r="21" spans="1:7" ht="15.6" customHeight="1" x14ac:dyDescent="0.25">
      <c r="A21" s="202" t="s">
        <v>149</v>
      </c>
      <c r="B21" s="203">
        <v>582799</v>
      </c>
      <c r="C21" s="203">
        <v>334480</v>
      </c>
      <c r="D21" s="203">
        <v>582799</v>
      </c>
      <c r="E21" s="203">
        <v>334480</v>
      </c>
      <c r="F21" s="204">
        <v>-42.608000356898337</v>
      </c>
    </row>
    <row r="22" spans="1:7" ht="15.6" customHeight="1" x14ac:dyDescent="0.25">
      <c r="A22" s="202" t="s">
        <v>146</v>
      </c>
      <c r="B22" s="203">
        <v>37376</v>
      </c>
      <c r="C22" s="203">
        <v>42976</v>
      </c>
      <c r="D22" s="203">
        <v>37376</v>
      </c>
      <c r="E22" s="203">
        <v>42976</v>
      </c>
      <c r="F22" s="204">
        <v>14.982876712328761</v>
      </c>
    </row>
    <row r="23" spans="1:7" ht="15.6" customHeight="1" x14ac:dyDescent="0.25">
      <c r="A23" s="202" t="s">
        <v>165</v>
      </c>
      <c r="B23" s="203">
        <v>89911</v>
      </c>
      <c r="C23" s="203">
        <v>45690</v>
      </c>
      <c r="D23" s="203">
        <v>89911</v>
      </c>
      <c r="E23" s="203">
        <v>45690</v>
      </c>
      <c r="F23" s="204">
        <v>-49.183081046812958</v>
      </c>
    </row>
    <row r="24" spans="1:7" ht="15.6" customHeight="1" x14ac:dyDescent="0.25">
      <c r="A24" s="202" t="s">
        <v>141</v>
      </c>
      <c r="B24" s="203">
        <v>92996</v>
      </c>
      <c r="C24" s="203">
        <v>69920</v>
      </c>
      <c r="D24" s="203">
        <v>92996</v>
      </c>
      <c r="E24" s="203">
        <v>69920</v>
      </c>
      <c r="F24" s="204">
        <v>-24.81397049335455</v>
      </c>
    </row>
    <row r="25" spans="1:7" ht="15.6" customHeight="1" x14ac:dyDescent="0.25">
      <c r="A25" s="202" t="s">
        <v>140</v>
      </c>
      <c r="B25" s="203">
        <v>0</v>
      </c>
      <c r="C25" s="203">
        <v>5000</v>
      </c>
      <c r="D25" s="203">
        <v>0</v>
      </c>
      <c r="E25" s="203">
        <v>5000</v>
      </c>
      <c r="F25" s="204" t="s">
        <v>151</v>
      </c>
    </row>
    <row r="26" spans="1:7" ht="15.6" customHeight="1" x14ac:dyDescent="0.25">
      <c r="A26" s="202" t="s">
        <v>152</v>
      </c>
      <c r="B26" s="203">
        <v>29992</v>
      </c>
      <c r="C26" s="203">
        <v>57143</v>
      </c>
      <c r="D26" s="203">
        <v>29992</v>
      </c>
      <c r="E26" s="203">
        <v>57143</v>
      </c>
      <c r="F26" s="204">
        <v>90.527473993064831</v>
      </c>
    </row>
    <row r="27" spans="1:7" ht="15.6" customHeight="1" x14ac:dyDescent="0.25">
      <c r="A27" s="202" t="s">
        <v>173</v>
      </c>
      <c r="B27" s="203">
        <v>91379</v>
      </c>
      <c r="C27" s="203">
        <v>84106</v>
      </c>
      <c r="D27" s="203">
        <v>91379</v>
      </c>
      <c r="E27" s="203">
        <v>84106</v>
      </c>
      <c r="F27" s="204">
        <v>-7.9591591065780989</v>
      </c>
    </row>
    <row r="28" spans="1:7" ht="15.6" customHeight="1" x14ac:dyDescent="0.25">
      <c r="A28" s="202" t="s">
        <v>177</v>
      </c>
      <c r="B28" s="203">
        <v>42931</v>
      </c>
      <c r="C28" s="203">
        <v>17188</v>
      </c>
      <c r="D28" s="203">
        <v>42931</v>
      </c>
      <c r="E28" s="203">
        <v>17188</v>
      </c>
      <c r="F28" s="204">
        <v>-59.963662621415757</v>
      </c>
    </row>
    <row r="29" spans="1:7" ht="15.6" customHeight="1" x14ac:dyDescent="0.25">
      <c r="A29" s="202" t="s">
        <v>178</v>
      </c>
      <c r="B29" s="203">
        <v>163979</v>
      </c>
      <c r="C29" s="203">
        <v>304944</v>
      </c>
      <c r="D29" s="203">
        <v>163979</v>
      </c>
      <c r="E29" s="203">
        <v>304944</v>
      </c>
      <c r="F29" s="204">
        <v>85.965276041444326</v>
      </c>
    </row>
    <row r="30" spans="1:7" ht="15.6" customHeight="1" x14ac:dyDescent="0.25">
      <c r="A30" s="202" t="s">
        <v>179</v>
      </c>
      <c r="B30" s="203">
        <v>160057</v>
      </c>
      <c r="C30" s="203">
        <v>142881</v>
      </c>
      <c r="D30" s="203">
        <v>160057</v>
      </c>
      <c r="E30" s="203">
        <v>142881</v>
      </c>
      <c r="F30" s="204">
        <v>-10.731177018187269</v>
      </c>
    </row>
    <row r="31" spans="1:7" ht="15.6" customHeight="1" x14ac:dyDescent="0.25">
      <c r="A31" s="202" t="s">
        <v>180</v>
      </c>
      <c r="B31" s="203">
        <v>560417</v>
      </c>
      <c r="C31" s="203">
        <v>1000898</v>
      </c>
      <c r="D31" s="203">
        <v>560417</v>
      </c>
      <c r="E31" s="203">
        <v>1000898</v>
      </c>
      <c r="F31" s="204">
        <v>78.598793398487203</v>
      </c>
    </row>
    <row r="32" spans="1:7" ht="15.6" customHeight="1" x14ac:dyDescent="0.25">
      <c r="A32" s="202" t="s">
        <v>181</v>
      </c>
      <c r="B32" s="203">
        <v>183698</v>
      </c>
      <c r="C32" s="203">
        <v>156110</v>
      </c>
      <c r="D32" s="203">
        <v>183698</v>
      </c>
      <c r="E32" s="203">
        <v>156110</v>
      </c>
      <c r="F32" s="204">
        <v>-15.018127578961129</v>
      </c>
    </row>
    <row r="33" spans="1:6" ht="15.6" customHeight="1" x14ac:dyDescent="0.25">
      <c r="A33" s="202" t="s">
        <v>182</v>
      </c>
      <c r="B33" s="203">
        <v>16587</v>
      </c>
      <c r="C33" s="203">
        <v>5918</v>
      </c>
      <c r="D33" s="203">
        <v>16587</v>
      </c>
      <c r="E33" s="203">
        <v>5918</v>
      </c>
      <c r="F33" s="204">
        <v>-64.321456562368127</v>
      </c>
    </row>
    <row r="34" spans="1:6" ht="15.6" customHeight="1" x14ac:dyDescent="0.25">
      <c r="A34" s="202" t="s">
        <v>183</v>
      </c>
      <c r="B34" s="203">
        <v>18211</v>
      </c>
      <c r="C34" s="203">
        <v>21325</v>
      </c>
      <c r="D34" s="203">
        <v>18211</v>
      </c>
      <c r="E34" s="203">
        <v>21325</v>
      </c>
      <c r="F34" s="204">
        <v>17.099555213881711</v>
      </c>
    </row>
    <row r="35" spans="1:6" ht="15.6" customHeight="1" x14ac:dyDescent="0.25">
      <c r="A35" s="170" t="s">
        <v>153</v>
      </c>
      <c r="B35" s="90">
        <f>SUM(B7:B34)</f>
        <v>6164452</v>
      </c>
      <c r="C35" s="91">
        <f>SUM(C7:C34)</f>
        <v>6249065</v>
      </c>
      <c r="D35" s="90">
        <f>SUM(D7:D34)</f>
        <v>6164452</v>
      </c>
      <c r="E35" s="92">
        <f>SUM(E7:E34)</f>
        <v>6249065</v>
      </c>
      <c r="F35" s="154">
        <f>E35*100/D35-100</f>
        <v>1.372595650026966</v>
      </c>
    </row>
    <row r="36" spans="1:6" ht="15.6" customHeight="1" x14ac:dyDescent="0.25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Isabel Hortal Muñoz</cp:lastModifiedBy>
  <dcterms:created xsi:type="dcterms:W3CDTF">2014-04-30T10:51:23Z</dcterms:created>
  <dcterms:modified xsi:type="dcterms:W3CDTF">2026-02-23T11:41:36Z</dcterms:modified>
  <cp:category/>
</cp:coreProperties>
</file>