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9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drawings/drawing33.xml" ContentType="application/vnd.openxmlformats-officedocument.drawing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charts/chart29.xml" ContentType="application/vnd.openxmlformats-officedocument.drawingml.chart+xml"/>
  <Override PartName="/xl/theme/themeOverride27.xml" ContentType="application/vnd.openxmlformats-officedocument.themeOverride+xml"/>
  <Override PartName="/xl/drawings/drawing35.xml" ContentType="application/vnd.openxmlformats-officedocument.drawing+xml"/>
  <Override PartName="/xl/charts/chart30.xml" ContentType="application/vnd.openxmlformats-officedocument.drawingml.chart+xml"/>
  <Override PartName="/xl/theme/themeOverride28.xml" ContentType="application/vnd.openxmlformats-officedocument.themeOverride+xml"/>
  <Override PartName="/xl/drawings/drawing36.xml" ContentType="application/vnd.openxmlformats-officedocument.drawing+xml"/>
  <Override PartName="/xl/charts/chart31.xml" ContentType="application/vnd.openxmlformats-officedocument.drawingml.chart+xml"/>
  <Override PartName="/xl/theme/themeOverride29.xml" ContentType="application/vnd.openxmlformats-officedocument.themeOverride+xml"/>
  <Override PartName="/xl/drawings/drawing37.xml" ContentType="application/vnd.openxmlformats-officedocument.drawing+xml"/>
  <Override PartName="/xl/charts/chart32.xml" ContentType="application/vnd.openxmlformats-officedocument.drawingml.chart+xml"/>
  <Override PartName="/xl/theme/themeOverride30.xml" ContentType="application/vnd.openxmlformats-officedocument.themeOverride+xml"/>
  <Override PartName="/xl/drawings/drawing38.xml" ContentType="application/vnd.openxmlformats-officedocument.drawing+xml"/>
  <Override PartName="/xl/charts/chart33.xml" ContentType="application/vnd.openxmlformats-officedocument.drawingml.chart+xml"/>
  <Override PartName="/xl/theme/themeOverride31.xml" ContentType="application/vnd.openxmlformats-officedocument.themeOverride+xml"/>
  <Override PartName="/xl/drawings/drawing39.xml" ContentType="application/vnd.openxmlformats-officedocument.drawing+xml"/>
  <Override PartName="/xl/charts/chart34.xml" ContentType="application/vnd.openxmlformats-officedocument.drawingml.chart+xml"/>
  <Override PartName="/xl/theme/themeOverride32.xml" ContentType="application/vnd.openxmlformats-officedocument.themeOverride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4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4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codeName="ThisWorkbook"/>
  <mc:AlternateContent xmlns:mc="http://schemas.openxmlformats.org/markup-compatibility/2006">
    <mc:Choice Requires="x15">
      <x15ac:absPath xmlns:x15ac="http://schemas.microsoft.com/office/spreadsheetml/2010/11/ac" url="Z:\Resumen\"/>
    </mc:Choice>
  </mc:AlternateContent>
  <xr:revisionPtr revIDLastSave="0" documentId="13_ncr:1_{839D1144-7395-4153-ACE1-2578ABD16EDA}" xr6:coauthVersionLast="47" xr6:coauthVersionMax="47" xr10:uidLastSave="{00000000-0000-0000-0000-000000000000}"/>
  <bookViews>
    <workbookView xWindow="-120" yWindow="-120" windowWidth="29040" windowHeight="17520" tabRatio="863" xr2:uid="{00000000-000D-0000-FFFF-FFFF00000000}"/>
  </bookViews>
  <sheets>
    <sheet name="Portada" sheetId="41" r:id="rId1"/>
    <sheet name="Cálculo" sheetId="37" state="hidden" r:id="rId2"/>
    <sheet name="Resumen general" sheetId="6" r:id="rId3"/>
    <sheet name="Resumen naturalezas3" sheetId="39" state="hidden" r:id="rId4"/>
    <sheet name="Resumen naturalezas" sheetId="40" r:id="rId5"/>
    <sheet name="Total tráfico" sheetId="7" r:id="rId6"/>
    <sheet name="Total presentación" sheetId="9" r:id="rId7"/>
    <sheet name="Líquidos" sheetId="10" r:id="rId8"/>
    <sheet name="Sólidos" sheetId="11" r:id="rId9"/>
    <sheet name="Mercancía general" sheetId="12" r:id="rId10"/>
    <sheet name="Mercancías contenedores" sheetId="13" r:id="rId11"/>
    <sheet name="Pesca" sheetId="14" r:id="rId12"/>
    <sheet name="Avituallamiento" sheetId="15" r:id="rId13"/>
    <sheet name="Avi. combustibles" sheetId="16" r:id="rId14"/>
    <sheet name="Tráfico interior" sheetId="17" r:id="rId15"/>
    <sheet name="Mercancías tránsito" sheetId="18" r:id="rId16"/>
    <sheet name="Mercan. contene. tránsito" sheetId="19" r:id="rId17"/>
    <sheet name="Ro-Ro" sheetId="20" r:id="rId18"/>
    <sheet name="Ro-Ro UTIS" sheetId="21" r:id="rId19"/>
    <sheet name="TEUS" sheetId="22" r:id="rId20"/>
    <sheet name="TEUS tránsito" sheetId="24" r:id="rId21"/>
    <sheet name="TEUS nacional" sheetId="25" r:id="rId22"/>
    <sheet name="TEUS exterior" sheetId="26" r:id="rId23"/>
    <sheet name="Buques número" sheetId="32" r:id="rId24"/>
    <sheet name="Buques GT" sheetId="33" r:id="rId25"/>
    <sheet name="Cruceros" sheetId="34" r:id="rId26"/>
    <sheet name="Pasajeros total" sheetId="28" r:id="rId27"/>
    <sheet name="Pasajeros regulares" sheetId="38" r:id="rId28"/>
    <sheet name="Pasajeros crucero" sheetId="29" r:id="rId29"/>
    <sheet name="Automóviles régimen pasaje" sheetId="30" r:id="rId30"/>
    <sheet name="Automóviles régimen mercancía" sheetId="31" r:id="rId31"/>
    <sheet name="Portada (2)" sheetId="42" r:id="rId32"/>
    <sheet name="Import total" sheetId="43" r:id="rId33"/>
    <sheet name="Import GL" sheetId="44" r:id="rId34"/>
    <sheet name="Import GS" sheetId="45" r:id="rId35"/>
    <sheet name="Import MG" sheetId="46" r:id="rId36"/>
    <sheet name="Export total" sheetId="47" r:id="rId37"/>
    <sheet name="Export GL" sheetId="48" r:id="rId38"/>
    <sheet name="Export GS" sheetId="49" r:id="rId39"/>
    <sheet name="Export MG" sheetId="50" r:id="rId40"/>
    <sheet name="Portada (3)" sheetId="51" r:id="rId41"/>
    <sheet name="Evolución Mensual (t)" sheetId="52" r:id="rId42"/>
    <sheet name="Evolución Mensual %" sheetId="53" r:id="rId43"/>
    <sheet name="Evolución Interanual (t)" sheetId="54" r:id="rId44"/>
    <sheet name="Evolución Interanual %" sheetId="55" r:id="rId45"/>
  </sheets>
  <definedNames>
    <definedName name="_xlnm.Print_Area" localSheetId="30">'Automóviles régimen mercancía'!$A$1:$N$36</definedName>
    <definedName name="_xlnm.Print_Area" localSheetId="29">'Automóviles régimen pasaje'!$A$1:$N$36</definedName>
    <definedName name="_xlnm.Print_Area" localSheetId="13">'Avi. combustibles'!$A$1:$N$36</definedName>
    <definedName name="_xlnm.Print_Area" localSheetId="12">Avituallamiento!$A$1:$N$36</definedName>
    <definedName name="_xlnm.Print_Area" localSheetId="24">'Buques GT'!$A$1:$N$36</definedName>
    <definedName name="_xlnm.Print_Area" localSheetId="23">'Buques número'!$A$1:$N$36</definedName>
    <definedName name="_xlnm.Print_Area" localSheetId="25">Cruceros!$A$1:$N$36</definedName>
    <definedName name="_xlnm.Print_Area" localSheetId="44">'Evolución Interanual %'!$A$1:$X$59</definedName>
    <definedName name="_xlnm.Print_Area" localSheetId="43">'Evolución Interanual (t)'!$A$1:$X$58</definedName>
    <definedName name="_xlnm.Print_Area" localSheetId="42">'Evolución Mensual %'!$A$1:$X$58</definedName>
    <definedName name="_xlnm.Print_Area" localSheetId="41">'Evolución Mensual (t)'!$A$1:$X$58</definedName>
    <definedName name="_xlnm.Print_Area" localSheetId="37">'Export GL'!$A$1:$N$36</definedName>
    <definedName name="_xlnm.Print_Area" localSheetId="38">'Export GS'!$A$1:$N$36</definedName>
    <definedName name="_xlnm.Print_Area" localSheetId="39">'Export MG'!$A$1:$N$36</definedName>
    <definedName name="_xlnm.Print_Area" localSheetId="36">'Export total'!$A$1:$N$36</definedName>
    <definedName name="_xlnm.Print_Area" localSheetId="33">'Import GL'!$A$1:$N$36</definedName>
    <definedName name="_xlnm.Print_Area" localSheetId="34">'Import GS'!$A$1:$N$36</definedName>
    <definedName name="_xlnm.Print_Area" localSheetId="35">'Import MG'!$A$1:$N$36</definedName>
    <definedName name="_xlnm.Print_Area" localSheetId="32">'Import total'!$A$1:$N$36</definedName>
    <definedName name="_xlnm.Print_Area" localSheetId="7">Líquidos!$A$1:$N$36</definedName>
    <definedName name="_xlnm.Print_Area" localSheetId="16">'Mercan. contene. tránsito'!$A$1:$N$36</definedName>
    <definedName name="_xlnm.Print_Area" localSheetId="9">'Mercancía general'!$A$1:$N$36</definedName>
    <definedName name="_xlnm.Print_Area" localSheetId="10">'Mercancías contenedores'!$A$1:$N$36</definedName>
    <definedName name="_xlnm.Print_Area" localSheetId="15">'Mercancías tránsito'!$A$1:$N$36</definedName>
    <definedName name="_xlnm.Print_Area" localSheetId="28">'Pasajeros crucero'!$A$1:$N$36</definedName>
    <definedName name="_xlnm.Print_Area" localSheetId="27">'Pasajeros regulares'!$A$1:$N$36</definedName>
    <definedName name="_xlnm.Print_Area" localSheetId="26">'Pasajeros total'!$A$1:$N$36</definedName>
    <definedName name="_xlnm.Print_Area" localSheetId="11">Pesca!$A$1:$N$36</definedName>
    <definedName name="_xlnm.Print_Area" localSheetId="0">Portada!$A$1:$K$47</definedName>
    <definedName name="_xlnm.Print_Area" localSheetId="31">'Portada (2)'!$A$1:$K$47</definedName>
    <definedName name="_xlnm.Print_Area" localSheetId="40">'Portada (3)'!$A$1:$K$47</definedName>
    <definedName name="_xlnm.Print_Area" localSheetId="2">'Resumen general'!$A$1:$I$36</definedName>
    <definedName name="_xlnm.Print_Area" localSheetId="4">'Resumen naturalezas'!$A$1:$N$49</definedName>
    <definedName name="_xlnm.Print_Area" localSheetId="3">'Resumen naturalezas3'!$A$1:$N$50</definedName>
    <definedName name="_xlnm.Print_Area" localSheetId="17">'Ro-Ro'!$A$1:$N$36</definedName>
    <definedName name="_xlnm.Print_Area" localSheetId="18">'Ro-Ro UTIS'!$A$1:$N$36</definedName>
    <definedName name="_xlnm.Print_Area" localSheetId="8">Sólidos!$A$1:$N$36</definedName>
    <definedName name="_xlnm.Print_Area" localSheetId="19">TEUS!$A$1:$N$36</definedName>
    <definedName name="_xlnm.Print_Area" localSheetId="22">'TEUS exterior'!$A$1:$N$36</definedName>
    <definedName name="_xlnm.Print_Area" localSheetId="21">'TEUS nacional'!$A$1:$N$36</definedName>
    <definedName name="_xlnm.Print_Area" localSheetId="20">'TEUS tránsito'!$A$1:$N$36</definedName>
    <definedName name="_xlnm.Print_Area" localSheetId="6">'Total presentación'!$A$1:$N$36</definedName>
    <definedName name="_xlnm.Print_Area" localSheetId="5">'Total tráfico'!$A$1:$N$36</definedName>
    <definedName name="_xlnm.Print_Area" localSheetId="14">'Tráfico interior'!$A$1:$N$36</definedName>
    <definedName name="CABECERA">#REF!</definedName>
    <definedName name="CONCEPTO">#REF!</definedName>
    <definedName name="LblRes00_Acum">#REF!</definedName>
    <definedName name="LblRes00_Mes">#REF!</definedName>
    <definedName name="LblRes00_Var">#REF!</definedName>
    <definedName name="LblRes01_1_Acum">#REF!</definedName>
    <definedName name="LblRes01_1_Mes">#REF!</definedName>
    <definedName name="LblRes01_Acum">#REF!</definedName>
    <definedName name="LblRes01_Mes">#REF!</definedName>
    <definedName name="LblRes02_Acum">#REF!</definedName>
    <definedName name="LblRes02_Mes">#REF!</definedName>
    <definedName name="LblRes03_Acum">#REF!</definedName>
    <definedName name="LblRes03_Mes">#REF!</definedName>
    <definedName name="LblRes04_Acum">#REF!</definedName>
    <definedName name="LblRes04_Mes">#REF!</definedName>
    <definedName name="LblRes05_Acum">#REF!</definedName>
    <definedName name="LblRes05_Mes">#REF!</definedName>
    <definedName name="LblRes06_Acum">#REF!</definedName>
    <definedName name="LblRes06_Mes">#REF!</definedName>
    <definedName name="LblRes07_1_Acum">#REF!</definedName>
    <definedName name="LblRes07_1_Mes">#REF!</definedName>
    <definedName name="LblRes07_Acum">#REF!</definedName>
    <definedName name="LblRes07_Mes">#REF!</definedName>
    <definedName name="LblRes08_Acum">#REF!</definedName>
    <definedName name="LblRes08_Mes">#REF!</definedName>
    <definedName name="LblRes09_Acum">#REF!</definedName>
    <definedName name="LblRes09_Mes">#REF!</definedName>
    <definedName name="LblRes10_1_Acum">#REF!</definedName>
    <definedName name="LblRes10_1_Mes">#REF!</definedName>
    <definedName name="LblRes10_2_Acum">#REF!</definedName>
    <definedName name="LblRes10_2_Mes">#REF!</definedName>
    <definedName name="LblRes10_3_Acum">#REF!</definedName>
    <definedName name="LblRes10_3_Mes">#REF!</definedName>
    <definedName name="LblRes10_4_Acum">#REF!</definedName>
    <definedName name="LblRes10_4_Mes">#REF!</definedName>
    <definedName name="LblRes10_Acum">#REF!</definedName>
    <definedName name="LblRes10_Mes">#REF!</definedName>
    <definedName name="LblRes11_1_Acum">#REF!</definedName>
    <definedName name="LblRes11_1_Mes">#REF!</definedName>
    <definedName name="LblRes11_2_Acum">#REF!</definedName>
    <definedName name="LblRes11_2_Mes">#REF!</definedName>
    <definedName name="LblRes11_Acum">#REF!</definedName>
    <definedName name="LblRes11_Mes">#REF!</definedName>
    <definedName name="LblRes12_1_Acum">#REF!</definedName>
    <definedName name="LblRes12_1_Mes">#REF!</definedName>
    <definedName name="LblRes12_2_Acum">#REF!</definedName>
    <definedName name="LblRes12_2_Mes">#REF!</definedName>
    <definedName name="LblRes12_3_Acum">#REF!</definedName>
    <definedName name="LblRes12_3_Mes">#REF!</definedName>
    <definedName name="PROVINCIAS">#REF!</definedName>
    <definedName name="TxtFech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5" i="50" l="1"/>
  <c r="F35" i="50" s="1"/>
  <c r="D35" i="50"/>
  <c r="C35" i="50"/>
  <c r="B35" i="50"/>
  <c r="E35" i="49"/>
  <c r="F35" i="49" s="1"/>
  <c r="D35" i="49"/>
  <c r="C35" i="49"/>
  <c r="B35" i="49"/>
  <c r="E35" i="48"/>
  <c r="F35" i="48" s="1"/>
  <c r="D35" i="48"/>
  <c r="C35" i="48"/>
  <c r="B35" i="48"/>
  <c r="F35" i="47"/>
  <c r="E35" i="47"/>
  <c r="D35" i="47"/>
  <c r="C35" i="47"/>
  <c r="B35" i="47"/>
  <c r="F35" i="46"/>
  <c r="E35" i="46"/>
  <c r="D35" i="46"/>
  <c r="C35" i="46"/>
  <c r="B35" i="46"/>
  <c r="F35" i="45"/>
  <c r="E35" i="45"/>
  <c r="D35" i="45"/>
  <c r="C35" i="45"/>
  <c r="B35" i="45"/>
  <c r="E35" i="44"/>
  <c r="F35" i="44" s="1"/>
  <c r="D35" i="44"/>
  <c r="C35" i="44"/>
  <c r="B35" i="44"/>
  <c r="E35" i="43"/>
  <c r="F35" i="43" s="1"/>
  <c r="D35" i="43"/>
  <c r="C35" i="43"/>
  <c r="B35" i="43"/>
  <c r="AA2" i="43"/>
  <c r="AA1" i="43"/>
  <c r="E35" i="31"/>
  <c r="F35" i="31" s="1"/>
  <c r="D35" i="31"/>
  <c r="C35" i="31"/>
  <c r="B35" i="31"/>
  <c r="E35" i="30"/>
  <c r="F35" i="30" s="1"/>
  <c r="D35" i="30"/>
  <c r="C35" i="30"/>
  <c r="D34" i="6" s="1" a="1"/>
  <c r="B35" i="30"/>
  <c r="E35" i="29"/>
  <c r="F35" i="29" s="1"/>
  <c r="D35" i="29"/>
  <c r="C35" i="29"/>
  <c r="B35" i="29"/>
  <c r="E35" i="38"/>
  <c r="F35" i="38" s="1"/>
  <c r="D35" i="38"/>
  <c r="C35" i="38"/>
  <c r="D32" i="6" s="1" a="1"/>
  <c r="B35" i="38"/>
  <c r="F35" i="28"/>
  <c r="E35" i="28"/>
  <c r="D35" i="28"/>
  <c r="C35" i="28"/>
  <c r="B35" i="28"/>
  <c r="F35" i="34"/>
  <c r="E35" i="34"/>
  <c r="D35" i="34"/>
  <c r="C35" i="34"/>
  <c r="B35" i="34"/>
  <c r="F35" i="33"/>
  <c r="E35" i="33"/>
  <c r="D35" i="33"/>
  <c r="D29" i="6" s="1" a="1"/>
  <c r="C35" i="33"/>
  <c r="B35" i="33"/>
  <c r="F35" i="32"/>
  <c r="E35" i="32"/>
  <c r="D35" i="32"/>
  <c r="C35" i="32"/>
  <c r="B35" i="32"/>
  <c r="E35" i="26"/>
  <c r="F35" i="26" s="1"/>
  <c r="D35" i="26"/>
  <c r="C35" i="26"/>
  <c r="B35" i="26"/>
  <c r="D27" i="6" s="1" a="1"/>
  <c r="F35" i="25"/>
  <c r="E35" i="25"/>
  <c r="D35" i="25"/>
  <c r="C35" i="25"/>
  <c r="B35" i="25"/>
  <c r="E35" i="24"/>
  <c r="F35" i="24" s="1"/>
  <c r="D35" i="24"/>
  <c r="C35" i="24"/>
  <c r="B35" i="24"/>
  <c r="D25" i="6" s="1" a="1"/>
  <c r="E35" i="22"/>
  <c r="F35" i="22" s="1"/>
  <c r="D35" i="22"/>
  <c r="C35" i="22"/>
  <c r="B35" i="22"/>
  <c r="E35" i="21"/>
  <c r="F35" i="21" s="1"/>
  <c r="D35" i="21"/>
  <c r="C35" i="21"/>
  <c r="B35" i="21"/>
  <c r="E35" i="20"/>
  <c r="F35" i="20" s="1"/>
  <c r="D35" i="20"/>
  <c r="C35" i="20"/>
  <c r="D22" i="6" s="1" a="1"/>
  <c r="B35" i="20"/>
  <c r="E35" i="19"/>
  <c r="F35" i="19" s="1"/>
  <c r="D35" i="19"/>
  <c r="C35" i="19"/>
  <c r="B35" i="19"/>
  <c r="E35" i="18"/>
  <c r="F35" i="18" s="1"/>
  <c r="D35" i="18"/>
  <c r="C35" i="18"/>
  <c r="D20" i="6" s="1" a="1"/>
  <c r="B35" i="18"/>
  <c r="F35" i="17"/>
  <c r="E35" i="17"/>
  <c r="D35" i="17"/>
  <c r="C35" i="17"/>
  <c r="B35" i="17"/>
  <c r="F35" i="16"/>
  <c r="E35" i="16"/>
  <c r="D35" i="16"/>
  <c r="C35" i="16"/>
  <c r="B35" i="16"/>
  <c r="E35" i="15"/>
  <c r="D35" i="15"/>
  <c r="F35" i="15" s="1"/>
  <c r="C35" i="15"/>
  <c r="B35" i="15"/>
  <c r="F35" i="14"/>
  <c r="E35" i="14"/>
  <c r="D35" i="14"/>
  <c r="C35" i="14"/>
  <c r="B35" i="14"/>
  <c r="E35" i="13"/>
  <c r="F35" i="13" s="1"/>
  <c r="D35" i="13"/>
  <c r="C35" i="13"/>
  <c r="B35" i="13"/>
  <c r="D10" i="6" s="1" a="1"/>
  <c r="F35" i="12"/>
  <c r="E35" i="12"/>
  <c r="D35" i="12"/>
  <c r="C35" i="12"/>
  <c r="B35" i="12"/>
  <c r="F35" i="11"/>
  <c r="E35" i="11"/>
  <c r="D35" i="11"/>
  <c r="C35" i="11"/>
  <c r="B35" i="11"/>
  <c r="D8" i="6" s="1" a="1"/>
  <c r="E35" i="10"/>
  <c r="F35" i="10" s="1"/>
  <c r="D35" i="10"/>
  <c r="C35" i="10"/>
  <c r="B35" i="10"/>
  <c r="E35" i="9"/>
  <c r="F35" i="9" s="1"/>
  <c r="D35" i="9"/>
  <c r="C35" i="9"/>
  <c r="B35" i="9"/>
  <c r="E35" i="7"/>
  <c r="F35" i="7" s="1"/>
  <c r="D35" i="7"/>
  <c r="C35" i="7"/>
  <c r="B35" i="7"/>
  <c r="AA2" i="7"/>
  <c r="AA1" i="7"/>
  <c r="M48" i="40"/>
  <c r="L48" i="40"/>
  <c r="N48" i="40" s="1"/>
  <c r="K48" i="40"/>
  <c r="H48" i="40"/>
  <c r="J48" i="40" s="1"/>
  <c r="G48" i="40"/>
  <c r="F48" i="40"/>
  <c r="D48" i="40"/>
  <c r="E48" i="40" s="1"/>
  <c r="C48" i="40"/>
  <c r="M48" i="39"/>
  <c r="L48" i="39"/>
  <c r="N48" i="39" s="1"/>
  <c r="K48" i="39"/>
  <c r="H48" i="39"/>
  <c r="J48" i="39" s="1"/>
  <c r="G48" i="39"/>
  <c r="F48" i="39"/>
  <c r="D48" i="39"/>
  <c r="E48" i="39" s="1"/>
  <c r="C48" i="39"/>
  <c r="N47" i="39"/>
  <c r="M47" i="39"/>
  <c r="J47" i="39"/>
  <c r="I47" i="39"/>
  <c r="F47" i="39"/>
  <c r="E47" i="39"/>
  <c r="N46" i="39"/>
  <c r="M46" i="39"/>
  <c r="J46" i="39"/>
  <c r="I46" i="39"/>
  <c r="F46" i="39"/>
  <c r="E46" i="39"/>
  <c r="N45" i="39"/>
  <c r="M45" i="39"/>
  <c r="J45" i="39"/>
  <c r="I45" i="39"/>
  <c r="F45" i="39"/>
  <c r="E45" i="39"/>
  <c r="N44" i="39"/>
  <c r="M44" i="39"/>
  <c r="J44" i="39"/>
  <c r="I44" i="39"/>
  <c r="F44" i="39"/>
  <c r="E44" i="39"/>
  <c r="N43" i="39"/>
  <c r="M43" i="39"/>
  <c r="J43" i="39"/>
  <c r="I43" i="39"/>
  <c r="F43" i="39"/>
  <c r="E43" i="39"/>
  <c r="N42" i="39"/>
  <c r="M42" i="39"/>
  <c r="J42" i="39"/>
  <c r="I42" i="39"/>
  <c r="F42" i="39"/>
  <c r="E42" i="39"/>
  <c r="N41" i="39"/>
  <c r="M41" i="39"/>
  <c r="J41" i="39"/>
  <c r="I41" i="39"/>
  <c r="F41" i="39"/>
  <c r="E41" i="39"/>
  <c r="N40" i="39"/>
  <c r="M40" i="39"/>
  <c r="J40" i="39"/>
  <c r="I40" i="39"/>
  <c r="F40" i="39"/>
  <c r="E40" i="39"/>
  <c r="N39" i="39"/>
  <c r="M39" i="39"/>
  <c r="J39" i="39"/>
  <c r="I39" i="39"/>
  <c r="F39" i="39"/>
  <c r="E39" i="39"/>
  <c r="N38" i="39"/>
  <c r="M38" i="39"/>
  <c r="J38" i="39"/>
  <c r="I38" i="39"/>
  <c r="F38" i="39"/>
  <c r="E38" i="39"/>
  <c r="N37" i="39"/>
  <c r="M37" i="39"/>
  <c r="J37" i="39"/>
  <c r="I37" i="39"/>
  <c r="F37" i="39"/>
  <c r="E37" i="39"/>
  <c r="N36" i="39"/>
  <c r="M36" i="39"/>
  <c r="J36" i="39"/>
  <c r="I36" i="39"/>
  <c r="F36" i="39"/>
  <c r="E36" i="39"/>
  <c r="N35" i="39"/>
  <c r="M35" i="39"/>
  <c r="J35" i="39"/>
  <c r="I35" i="39"/>
  <c r="F35" i="39"/>
  <c r="E35" i="39"/>
  <c r="N34" i="39"/>
  <c r="M34" i="39"/>
  <c r="J34" i="39"/>
  <c r="I34" i="39"/>
  <c r="F34" i="39"/>
  <c r="E34" i="39"/>
  <c r="N33" i="39"/>
  <c r="M33" i="39"/>
  <c r="J33" i="39"/>
  <c r="I33" i="39"/>
  <c r="F33" i="39"/>
  <c r="E33" i="39"/>
  <c r="N32" i="39"/>
  <c r="M32" i="39"/>
  <c r="J32" i="39"/>
  <c r="I32" i="39"/>
  <c r="F32" i="39"/>
  <c r="E32" i="39"/>
  <c r="N31" i="39"/>
  <c r="M31" i="39"/>
  <c r="J31" i="39"/>
  <c r="I31" i="39"/>
  <c r="F31" i="39"/>
  <c r="E31" i="39"/>
  <c r="N30" i="39"/>
  <c r="M30" i="39"/>
  <c r="J30" i="39"/>
  <c r="I30" i="39"/>
  <c r="F30" i="39"/>
  <c r="E30" i="39"/>
  <c r="N29" i="39"/>
  <c r="M29" i="39"/>
  <c r="J29" i="39"/>
  <c r="I29" i="39"/>
  <c r="F29" i="39"/>
  <c r="E29" i="39"/>
  <c r="N28" i="39"/>
  <c r="M28" i="39"/>
  <c r="J28" i="39"/>
  <c r="I28" i="39"/>
  <c r="F28" i="39"/>
  <c r="E28" i="39"/>
  <c r="N27" i="39"/>
  <c r="M27" i="39"/>
  <c r="J27" i="39"/>
  <c r="I27" i="39"/>
  <c r="F27" i="39"/>
  <c r="E27" i="39"/>
  <c r="N26" i="39"/>
  <c r="M26" i="39"/>
  <c r="J26" i="39"/>
  <c r="I26" i="39"/>
  <c r="F26" i="39"/>
  <c r="E26" i="39"/>
  <c r="N25" i="39"/>
  <c r="M25" i="39"/>
  <c r="J25" i="39"/>
  <c r="I25" i="39"/>
  <c r="F25" i="39"/>
  <c r="E25" i="39"/>
  <c r="N24" i="39"/>
  <c r="M24" i="39"/>
  <c r="J24" i="39"/>
  <c r="I24" i="39"/>
  <c r="F24" i="39"/>
  <c r="E24" i="39"/>
  <c r="N23" i="39"/>
  <c r="M23" i="39"/>
  <c r="J23" i="39"/>
  <c r="I23" i="39"/>
  <c r="F23" i="39"/>
  <c r="E23" i="39"/>
  <c r="N22" i="39"/>
  <c r="M22" i="39"/>
  <c r="J22" i="39"/>
  <c r="I22" i="39"/>
  <c r="F22" i="39"/>
  <c r="E22" i="39"/>
  <c r="N21" i="39"/>
  <c r="M21" i="39"/>
  <c r="J21" i="39"/>
  <c r="I21" i="39"/>
  <c r="F21" i="39"/>
  <c r="E21" i="39"/>
  <c r="N20" i="39"/>
  <c r="M20" i="39"/>
  <c r="J20" i="39"/>
  <c r="I20" i="39"/>
  <c r="F20" i="39"/>
  <c r="E20" i="39"/>
  <c r="N19" i="39"/>
  <c r="M19" i="39"/>
  <c r="J19" i="39"/>
  <c r="I19" i="39"/>
  <c r="F19" i="39"/>
  <c r="E19" i="39"/>
  <c r="N18" i="39"/>
  <c r="M18" i="39"/>
  <c r="J18" i="39"/>
  <c r="I18" i="39"/>
  <c r="F18" i="39"/>
  <c r="E18" i="39"/>
  <c r="N17" i="39"/>
  <c r="M17" i="39"/>
  <c r="J17" i="39"/>
  <c r="I17" i="39"/>
  <c r="F17" i="39"/>
  <c r="E17" i="39"/>
  <c r="N16" i="39"/>
  <c r="M16" i="39"/>
  <c r="J16" i="39"/>
  <c r="I16" i="39"/>
  <c r="F16" i="39"/>
  <c r="E16" i="39"/>
  <c r="N15" i="39"/>
  <c r="M15" i="39"/>
  <c r="J15" i="39"/>
  <c r="I15" i="39"/>
  <c r="F15" i="39"/>
  <c r="E15" i="39"/>
  <c r="N14" i="39"/>
  <c r="M14" i="39"/>
  <c r="J14" i="39"/>
  <c r="I14" i="39"/>
  <c r="F14" i="39"/>
  <c r="E14" i="39"/>
  <c r="N13" i="39"/>
  <c r="M13" i="39"/>
  <c r="J13" i="39"/>
  <c r="I13" i="39"/>
  <c r="F13" i="39"/>
  <c r="E13" i="39"/>
  <c r="N12" i="39"/>
  <c r="M12" i="39"/>
  <c r="J12" i="39"/>
  <c r="I12" i="39"/>
  <c r="F12" i="39"/>
  <c r="E12" i="39"/>
  <c r="N11" i="39"/>
  <c r="M11" i="39"/>
  <c r="J11" i="39"/>
  <c r="I11" i="39"/>
  <c r="F11" i="39"/>
  <c r="E11" i="39"/>
  <c r="N10" i="39"/>
  <c r="M10" i="39"/>
  <c r="J10" i="39"/>
  <c r="I10" i="39"/>
  <c r="F10" i="39"/>
  <c r="E10" i="39"/>
  <c r="N9" i="39"/>
  <c r="M9" i="39"/>
  <c r="J9" i="39"/>
  <c r="I9" i="39"/>
  <c r="F9" i="39"/>
  <c r="E9" i="39"/>
  <c r="N8" i="39"/>
  <c r="M8" i="39"/>
  <c r="J8" i="39"/>
  <c r="I8" i="39"/>
  <c r="F8" i="39"/>
  <c r="E8" i="39"/>
  <c r="D35" i="6" a="1"/>
  <c r="I35" i="6" s="1"/>
  <c r="H33" i="6"/>
  <c r="D33" i="6" a="1"/>
  <c r="I33" i="6" s="1"/>
  <c r="D33" i="6"/>
  <c r="D31" i="6" a="1"/>
  <c r="I31" i="6" s="1"/>
  <c r="D31" i="6"/>
  <c r="H30" i="6"/>
  <c r="D30" i="6" a="1"/>
  <c r="I30" i="6" s="1"/>
  <c r="D30" i="6"/>
  <c r="D28" i="6" a="1"/>
  <c r="I28" i="6" s="1"/>
  <c r="D28" i="6"/>
  <c r="I26" i="6"/>
  <c r="D26" i="6" a="1"/>
  <c r="H26" i="6" s="1"/>
  <c r="I23" i="6"/>
  <c r="D23" i="6" a="1"/>
  <c r="H23" i="6" s="1"/>
  <c r="H21" i="6"/>
  <c r="D21" i="6" a="1"/>
  <c r="I21" i="6" s="1"/>
  <c r="D21" i="6"/>
  <c r="D16" i="6" a="1"/>
  <c r="I16" i="6" s="1"/>
  <c r="D16" i="6"/>
  <c r="H15" i="6"/>
  <c r="D15" i="6" a="1"/>
  <c r="I15" i="6" s="1"/>
  <c r="D15" i="6"/>
  <c r="D13" i="6" a="1"/>
  <c r="D13" i="6"/>
  <c r="I9" i="6"/>
  <c r="D9" i="6" a="1"/>
  <c r="H9" i="6" s="1"/>
  <c r="I22" i="6" l="1"/>
  <c r="H22" i="6"/>
  <c r="D22" i="6"/>
  <c r="E11" i="6"/>
  <c r="I10" i="6"/>
  <c r="H10" i="6"/>
  <c r="D10" i="6"/>
  <c r="I20" i="6"/>
  <c r="H20" i="6"/>
  <c r="D20" i="6"/>
  <c r="I34" i="6"/>
  <c r="D34" i="6"/>
  <c r="H34" i="6"/>
  <c r="D8" i="6"/>
  <c r="I8" i="6"/>
  <c r="H8" i="6"/>
  <c r="I29" i="6"/>
  <c r="H29" i="6"/>
  <c r="D29" i="6"/>
  <c r="I27" i="6"/>
  <c r="H27" i="6"/>
  <c r="D27" i="6"/>
  <c r="I32" i="6"/>
  <c r="H32" i="6"/>
  <c r="D32" i="6"/>
  <c r="I25" i="6"/>
  <c r="H25" i="6"/>
  <c r="D25" i="6"/>
  <c r="D7" i="6" a="1"/>
  <c r="D24" i="6" a="1"/>
  <c r="I48" i="39"/>
  <c r="I48" i="40"/>
  <c r="F11" i="6"/>
  <c r="H13" i="6"/>
  <c r="H16" i="6"/>
  <c r="H28" i="6"/>
  <c r="H31" i="6"/>
  <c r="G11" i="6"/>
  <c r="I13" i="6"/>
  <c r="D9" i="6"/>
  <c r="D23" i="6"/>
  <c r="D26" i="6"/>
  <c r="D35" i="6"/>
  <c r="D14" i="6" a="1"/>
  <c r="E17" i="6" s="1"/>
  <c r="F17" i="6"/>
  <c r="H35" i="6"/>
  <c r="I24" i="6" l="1"/>
  <c r="H24" i="6"/>
  <c r="D24" i="6"/>
  <c r="I14" i="6"/>
  <c r="H14" i="6"/>
  <c r="D14" i="6"/>
  <c r="D17" i="6" s="1"/>
  <c r="E12" i="6"/>
  <c r="E18" i="6" s="1"/>
  <c r="I7" i="6"/>
  <c r="H7" i="6"/>
  <c r="G12" i="6"/>
  <c r="D7" i="6"/>
  <c r="D12" i="6" s="1"/>
  <c r="D18" i="6" s="1"/>
  <c r="F12" i="6"/>
  <c r="F18" i="6" s="1"/>
  <c r="D11" i="6"/>
  <c r="I11" i="6"/>
  <c r="H11" i="6"/>
  <c r="G17" i="6"/>
  <c r="G18" i="6" l="1"/>
  <c r="I12" i="6"/>
  <c r="H12" i="6"/>
  <c r="I17" i="6"/>
  <c r="H17" i="6"/>
  <c r="I18" i="6" l="1"/>
  <c r="H18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<sst xmlns="http://schemas.openxmlformats.org/spreadsheetml/2006/main" count="1919" uniqueCount="244">
  <si>
    <t>Acumulado desde Enero</t>
  </si>
  <si>
    <t>Autoridad Portuaria</t>
  </si>
  <si>
    <t>Total</t>
  </si>
  <si>
    <t>GRANELES LÍQUIDOS</t>
  </si>
  <si>
    <t>GRANELES SÓLIDOS</t>
  </si>
  <si>
    <t>MERCANCÍA GENERAL</t>
  </si>
  <si>
    <t>Bahía de Cádiz</t>
  </si>
  <si>
    <t>Var. (%)</t>
  </si>
  <si>
    <t>Almería</t>
  </si>
  <si>
    <t>Bahía de Algeciras</t>
  </si>
  <si>
    <t>Avilés</t>
  </si>
  <si>
    <t>Alicante</t>
  </si>
  <si>
    <t>Variación</t>
  </si>
  <si>
    <t>Diferencia</t>
  </si>
  <si>
    <t>%</t>
  </si>
  <si>
    <t>CONCEPTO</t>
  </si>
  <si>
    <t>MERCANCÍAS SEGÚN SU PRESENTACIÓN</t>
  </si>
  <si>
    <t>OTRAS MERCANCÍAS</t>
  </si>
  <si>
    <t>A Coruña</t>
  </si>
  <si>
    <t>Datos en toneladas salvo indicación expresa</t>
  </si>
  <si>
    <t>RESUMEN DEL TRÁFICO PORTUARIO</t>
  </si>
  <si>
    <t>Graneles líquidos</t>
  </si>
  <si>
    <t>Graneles sólidos</t>
  </si>
  <si>
    <t>Mercancía general</t>
  </si>
  <si>
    <t>En contenedores</t>
  </si>
  <si>
    <t>Convencional</t>
  </si>
  <si>
    <t>SUBTOTAL</t>
  </si>
  <si>
    <t>Pesca</t>
  </si>
  <si>
    <t>Avituallamiento</t>
  </si>
  <si>
    <t>Combustibles líquidos</t>
  </si>
  <si>
    <t>Trafico interior</t>
  </si>
  <si>
    <t>TRÁFICO PORTUARIO TOTAL (*)</t>
  </si>
  <si>
    <t>Mercancías en tránsito</t>
  </si>
  <si>
    <t>Tráfico ro-ro</t>
  </si>
  <si>
    <t>Total (t)</t>
  </si>
  <si>
    <t>UTIS (uds.)</t>
  </si>
  <si>
    <t>Contenedores (TEUS)</t>
  </si>
  <si>
    <t>Buques mercantes</t>
  </si>
  <si>
    <t>Pasajeros (nº)</t>
  </si>
  <si>
    <t>Automóviles (uds.)</t>
  </si>
  <si>
    <t>En tránsito</t>
  </si>
  <si>
    <t>Total número</t>
  </si>
  <si>
    <t>Total GT</t>
  </si>
  <si>
    <t>Cruceros (nº)</t>
  </si>
  <si>
    <t>En régimen de transporte</t>
  </si>
  <si>
    <t>De crucero</t>
  </si>
  <si>
    <t>En régimen de pasaje</t>
  </si>
  <si>
    <t>RESUMEN DE MERCANCÍAS SEGÚN SU NATURALEZA Y PRESENTACIÓN</t>
  </si>
  <si>
    <t>OTROS DATOS DE TRÁFICO</t>
  </si>
  <si>
    <t>(*) Incluye cargas, descargas, tránsito, transbordo y taras</t>
  </si>
  <si>
    <t>1. TRÁFICO PORTUARIO TOTAL</t>
  </si>
  <si>
    <t>Datos en toneladas</t>
  </si>
  <si>
    <t>Incluye cargas, descargas, tránsito, transbordo y taras</t>
  </si>
  <si>
    <t>Taras de contenedores</t>
  </si>
  <si>
    <t>1.1. MERCANCÍAS SEGÚN SU PRESENTACIÓN</t>
  </si>
  <si>
    <t>2. GRANELES LÍQUIDOS</t>
  </si>
  <si>
    <t>Incluye cargas, descargas, tránsito y transbordo</t>
  </si>
  <si>
    <t>3. GRANELES SÓLIDOS</t>
  </si>
  <si>
    <t>4. MERCANCÍA GENERAL</t>
  </si>
  <si>
    <t>4.1. MERCANCÍA GENERAL EN CONTENEDORES</t>
  </si>
  <si>
    <t>5. PESCA</t>
  </si>
  <si>
    <t>6. AVITUALLAMIENTO</t>
  </si>
  <si>
    <t>6.1. AVITUALLAMIENTO DE COMBUSTIBLES LÍQUIDOS</t>
  </si>
  <si>
    <t>7. TRÁFICO INTERIOR</t>
  </si>
  <si>
    <t>8. MERCANCÍAS EN TRÁNSITO</t>
  </si>
  <si>
    <t>Incluye cargas y descargas en tránsito y taras</t>
  </si>
  <si>
    <t>8.1. MERCANCÍAS EN TRÁNSITO EN CONTENEDORES</t>
  </si>
  <si>
    <t>9. TRÁFICO RO-RO</t>
  </si>
  <si>
    <t>Datos en unidades</t>
  </si>
  <si>
    <t>Incluye camiones, remolques, semirremolques, plataformas, cabezas tractoras, furgones y otros equipos</t>
  </si>
  <si>
    <t>9.1. UNIDADES DE TRANSPORTE INTERMODAL RO-RO</t>
  </si>
  <si>
    <t>10. CONTENEDORES</t>
  </si>
  <si>
    <t>Datos en TEUS</t>
  </si>
  <si>
    <t>10.1. CONTENEDORES EN TRÁNSITO</t>
  </si>
  <si>
    <t>11.1. BUQUES MERCANTES (G.T.)</t>
  </si>
  <si>
    <t>11. BUQUES MERCANTES (NÚMERO)</t>
  </si>
  <si>
    <t>Datos en número</t>
  </si>
  <si>
    <t>Incluye tanques, graneleros, carga general, portacontenedores, ro-ro, de pasaje y otros buques mercantes</t>
  </si>
  <si>
    <t>Datos en GT</t>
  </si>
  <si>
    <t>11.2. BUQUES DE CRUCERO (NÚMERO)</t>
  </si>
  <si>
    <t>Incluye embarques, desembarques y tránsito</t>
  </si>
  <si>
    <t>12. PASAJEROS EN RÉGIMEN DE TRANSPORTE Y DE CRUCERO</t>
  </si>
  <si>
    <t>Incluye cargas de combustibles líquidos</t>
  </si>
  <si>
    <t>12.2. PASAJEROS DE CRUCERO</t>
  </si>
  <si>
    <t>13.1. AUTOMÓVILES EN RÉGIMEN DE PASAJE</t>
  </si>
  <si>
    <t>Incluye embarques y desembarques</t>
  </si>
  <si>
    <t>Incluye descargas de peces, moluscos, crustáceos y otros productos</t>
  </si>
  <si>
    <t>12.1. PASAJEROS EN RÉGIMEN DE TRANSPORTE</t>
  </si>
  <si>
    <t>MERCANCÍAS SEGÚN SU NATURALEZA</t>
  </si>
  <si>
    <t>Acumulado desde enero</t>
  </si>
  <si>
    <t>Grupo energético</t>
  </si>
  <si>
    <t>Petróleo crudo</t>
  </si>
  <si>
    <t>Fueloil</t>
  </si>
  <si>
    <t>Gasoil</t>
  </si>
  <si>
    <t>Gasolina</t>
  </si>
  <si>
    <t>Otros productos petrolíferos</t>
  </si>
  <si>
    <t>Gases energéticos de petróleo</t>
  </si>
  <si>
    <t>Carbón y coque de petróleo</t>
  </si>
  <si>
    <t>Gas natural</t>
  </si>
  <si>
    <t>Biocombustibles</t>
  </si>
  <si>
    <t>Grupo siderometalúrgico</t>
  </si>
  <si>
    <t>Mineral de hierro</t>
  </si>
  <si>
    <t>Otros minerales y residuos metálicos</t>
  </si>
  <si>
    <t>Chatarra de hierro</t>
  </si>
  <si>
    <t>Productos siderúrgicos</t>
  </si>
  <si>
    <t>Otros productos metalúrgicos</t>
  </si>
  <si>
    <t>Grupo minerales no metálicos</t>
  </si>
  <si>
    <t>Sal común</t>
  </si>
  <si>
    <t>Otros minerales no metálicos</t>
  </si>
  <si>
    <t>Grupo abonos</t>
  </si>
  <si>
    <t>Fosfatos</t>
  </si>
  <si>
    <t>Potasas</t>
  </si>
  <si>
    <t>Abonos naturales y artificiales</t>
  </si>
  <si>
    <t>Grupo productos químicos</t>
  </si>
  <si>
    <t>Productos químicos</t>
  </si>
  <si>
    <t>Grupo materiales de construcción</t>
  </si>
  <si>
    <t>Asfalto</t>
  </si>
  <si>
    <t>Cemento y clínker</t>
  </si>
  <si>
    <t>Materiales de construcción elaborados</t>
  </si>
  <si>
    <t>Grupo agroganadero y alimentario</t>
  </si>
  <si>
    <t>Cereales y sus harinas</t>
  </si>
  <si>
    <t>Habas de soja</t>
  </si>
  <si>
    <t>Frutas, hortalizas y legumbres</t>
  </si>
  <si>
    <t>Vinos, bebidas, alcoholes y derivados</t>
  </si>
  <si>
    <t>Conservas</t>
  </si>
  <si>
    <t>Tabaco, cacao, café y especias</t>
  </si>
  <si>
    <t>Aceites y grasas</t>
  </si>
  <si>
    <t>Otros productos alimenticios</t>
  </si>
  <si>
    <t>Pescado congelado y refrigerado</t>
  </si>
  <si>
    <t>Piensos y forrajes</t>
  </si>
  <si>
    <t>Grupo otras mercancías</t>
  </si>
  <si>
    <t>Maderas y corcho</t>
  </si>
  <si>
    <t>Papel y pasta</t>
  </si>
  <si>
    <t>Maquinaria, aparatos, herramientas y respuestos</t>
  </si>
  <si>
    <t>Resto de mercancías</t>
  </si>
  <si>
    <t>Grupo vehículos y elementos de transporte</t>
  </si>
  <si>
    <t>Vehículos y sus piezas</t>
  </si>
  <si>
    <t>Taras de equipamiento ro-ro</t>
  </si>
  <si>
    <t>Tara de contenedores</t>
  </si>
  <si>
    <t>TOTAL MERCANCÍAS SEGÚN SU NATURALEZA Y PRESENTACIÓN  (*)</t>
  </si>
  <si>
    <t>Melilla</t>
  </si>
  <si>
    <t>Marín y Ría de Pontevedra</t>
  </si>
  <si>
    <t>Gijón</t>
  </si>
  <si>
    <t>Ferrol-San Cibrao</t>
  </si>
  <si>
    <t>Cartagena</t>
  </si>
  <si>
    <t>Bilbao</t>
  </si>
  <si>
    <t>Las Palmas</t>
  </si>
  <si>
    <t>Ceuta</t>
  </si>
  <si>
    <t>Barcelona</t>
  </si>
  <si>
    <t>Huelva</t>
  </si>
  <si>
    <t>Castellón</t>
  </si>
  <si>
    <t xml:space="preserve"> </t>
  </si>
  <si>
    <t>Motril</t>
  </si>
  <si>
    <t>TOTAL</t>
  </si>
  <si>
    <t xml:space="preserve"> Febrero </t>
  </si>
  <si>
    <t xml:space="preserve"> Febrero</t>
  </si>
  <si>
    <t>(graneles líquidos, graneles sólidos y mercancía general)</t>
  </si>
  <si>
    <t>13.2. AUTOMÓVILES EN RÉGIMEN DE MERCANCÍA</t>
  </si>
  <si>
    <t>Incluye tractores, autobuses, turismos, camiones, vehículos especiales, motocicletas y resto</t>
  </si>
  <si>
    <t>Incluye inicio, fin de línea y tránsito</t>
  </si>
  <si>
    <t>Incluye cargas de combustibles líquidos, agua, hielo, provisiones y varios</t>
  </si>
  <si>
    <t>Incluye buques de crucero en cualquier tipo de situación (sin indicencias, en reparación, en avituallamiento, en construcción, en desguace e inactivo)</t>
  </si>
  <si>
    <t xml:space="preserve"> TOTAL MERCANCÍAS SEGÚN SU NATURALEZA Y PRESENTACIÓN  (*)</t>
  </si>
  <si>
    <t xml:space="preserve"> Febrero de 2026</t>
  </si>
  <si>
    <t>En régimen de mercancía</t>
  </si>
  <si>
    <t>Málaga</t>
  </si>
  <si>
    <t>10.2. CONTENEDORES ORIGEN-DESTINO NACIONAL</t>
  </si>
  <si>
    <t>Incluye descargas y cargas sin tránsito, y el origen o el destino, respectivamente, es nacional. No incluye transbordo</t>
  </si>
  <si>
    <t>10.3. CONTENEDORES IMPORT-EXPORT</t>
  </si>
  <si>
    <t>Incluye descargas y cargas sin tránsito, y el origen o el destino, respectivamente, no es nacional. No incluye transbordo</t>
  </si>
  <si>
    <t>Import-Export</t>
  </si>
  <si>
    <t>Origen-destino nacional</t>
  </si>
  <si>
    <t>Fecha: 22/5/2026</t>
  </si>
  <si>
    <t>Pasaia</t>
  </si>
  <si>
    <t>Maquinaria, aparatos, herramientas y repuestos</t>
  </si>
  <si>
    <t>Baleares</t>
  </si>
  <si>
    <t xml:space="preserve">Febrero </t>
  </si>
  <si>
    <t>Santa Cruz de Tenerife</t>
  </si>
  <si>
    <t>Santander</t>
  </si>
  <si>
    <t>Sevilla</t>
  </si>
  <si>
    <t>Tarragona</t>
  </si>
  <si>
    <t>Valencia</t>
  </si>
  <si>
    <t>Vigo</t>
  </si>
  <si>
    <t>Vilagarcía</t>
  </si>
  <si>
    <t>1. IMPORTACIONES TOTALES</t>
  </si>
  <si>
    <t>Fecha: 22/05/2026</t>
  </si>
  <si>
    <t>Var.(%)</t>
  </si>
  <si>
    <t>No incluye tránsito, ni taras ni transbordo y el país de origen es distinto a España</t>
  </si>
  <si>
    <t>1.1. IMPORTACIONES DE GRANELES LÍQUIDOS</t>
  </si>
  <si>
    <t>1.2. IMPORTACIONES DE GRANELES SÓLIDOS</t>
  </si>
  <si>
    <t>1.3. IMPORTACIONES DE MERCANCÍA GENERAL</t>
  </si>
  <si>
    <t>-</t>
  </si>
  <si>
    <t>2. EXPORTACIONES TOTALES</t>
  </si>
  <si>
    <t>No incluye tránsito, ni taras ni transbordo y el país de destino es distinto a España</t>
  </si>
  <si>
    <t>2.1. EXPORTACIONES DE GRANELES LÍQUIDOS</t>
  </si>
  <si>
    <t>2.2. EXPORTACIONES DE GRANELES SÓLIDOS</t>
  </si>
  <si>
    <t>2.3. EXPORTACIONES DE MERCANCÍA GENERAL</t>
  </si>
  <si>
    <t>EVOLUCIÓN MENSUAL (toneladas)</t>
  </si>
  <si>
    <t>En la celda del mes actual del 2022 y 2021 copiar la fórmula del mes anterior y reemplazar el número del mes</t>
  </si>
  <si>
    <t>Año 2021: de enero al mes actual la fórmula está vinculada al resumen 2022 del mes correspondiente, para que los datos sean los más actualizados; para el resto de meses de 2021 la fórmula está vinculada al resumen 2021</t>
  </si>
  <si>
    <t xml:space="preserve">Gráfico 2022: incluir en Selcción datos el mes actual </t>
  </si>
  <si>
    <t>TRAFICO TOTAL</t>
  </si>
  <si>
    <t>GRANELES LIQUIDOS</t>
  </si>
  <si>
    <t>GRANELES SOLIDOS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</si>
  <si>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</si>
  <si>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</si>
  <si>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</si>
  <si>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</si>
  <si>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</si>
  <si>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</si>
  <si>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</si>
  <si>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</si>
  <si>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</si>
  <si>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</si>
  <si>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</si>
  <si>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</si>
  <si>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MERCANCIA GENERAL</t>
  </si>
  <si>
    <t>MERCANCIAS EN CONTENEDORES</t>
  </si>
  <si>
    <t>TEUS</t>
  </si>
  <si>
    <t>EVOLUCIÓN MENSUAL (%)</t>
  </si>
  <si>
    <t>Copiar la fórmula del mes anterior y actualizar de la siguiente forma:</t>
  </si>
  <si>
    <t>Tráfico total: la fórmula debe recoger de la celda AFx a la celda AF9 (para 2022) y de la celda AEx a la AE9 para 2021. Lo mismo para GL y GS pero cambiando la columna</t>
  </si>
  <si>
    <t>Mercancía General: la fórmula debe recoger de la celda AFx a la celda AF36 (para el 2022) y de la celda AEx a la AE36 para el 2021. Igual para M.en contenedores y Teus cambiando la columna</t>
  </si>
  <si>
    <t>Gráfico 2022: se incluirá en Selección datos el mes actual</t>
  </si>
  <si>
    <t>AFx a AF9</t>
  </si>
  <si>
    <t>AEx a AE9</t>
  </si>
  <si>
    <t>AFx a AF36</t>
  </si>
  <si>
    <t>AEx a AE36</t>
  </si>
  <si>
    <t>EVOLUCIÓN INTERANUAL (millones de toneladas)</t>
  </si>
  <si>
    <t>Añadir el mes actual en cada columna y copiar la fórmula del mes anterior, que habrá que cambiar de la siguiente forma:</t>
  </si>
  <si>
    <t>Tráfico total: la fórmula debe recoger de la celda AFx a la celda AF9 (para 2022) y de la celda AE20 a la AEx para 2021. Lo mismo para GL y GS pero cambiando la columna</t>
  </si>
  <si>
    <t>Mercancía General: la fórmula debe recoger de la celda AFx a la celda AF36 (para el 2022) y de la celda AE47 a la Aex para el 2021. Igual para M.en contenedores y Teus cambiando la columna</t>
  </si>
  <si>
    <t>En los gráficos se cambiará la Selección datos para que coja los datos del mes y los once meses anteriores</t>
  </si>
  <si>
    <t>Se marcará en gris la fila con los datos del mes anterior que ya no está en la Selección datos</t>
  </si>
  <si>
    <t>AE20 a AEx</t>
  </si>
  <si>
    <t xml:space="preserve">TEUS </t>
  </si>
  <si>
    <t>AE47 a AEx</t>
  </si>
  <si>
    <t>EVOLUCIÓN INTERANUAL (%)</t>
  </si>
  <si>
    <t>Tráfico total: la fórmula debe recoger de la celda AFx a la celda AF9 (para 2022) y de la celda AE20 a la AEx para 2021; también de la celda Aey a AE9 para el 2021 y de AD20 a Adx para 2020. Lo mismo para GL y GS pero cambiando la columna</t>
  </si>
  <si>
    <t>Mercancía General: la fórmula debe recoger de la celda AFx a la celda AF36 (para el 2022) y de la celda AE47 a la AEx para el 2021; además de la celda AEy a la AE36 para 2021 y de AD47 a Adx para 2020. Igual para M.en contenedores y Teus cambiando la columna</t>
  </si>
  <si>
    <t>AEy a AE9</t>
  </si>
  <si>
    <t>AD20 a ADx</t>
  </si>
  <si>
    <t>AEy a AE36</t>
  </si>
  <si>
    <t>AD47 a ADx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</si>
</sst>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\-yyyy;@"/>
    <numFmt numFmtId="165" formatCode="#,##0.0_ ;[Red]\-#,##0.0\ "/>
    <numFmt numFmtId="166" formatCode="#,##0_ ;[Red]\-#,##0\ "/>
    <numFmt numFmtId="167" formatCode="0.0"/>
    <numFmt numFmtId="168" formatCode="#,##0.0"/>
    <numFmt numFmtId="169" formatCode="[$-C0A]mmm\-yy;@"/>
    <numFmt numFmtId="170" formatCode="[$-C0A]mmmm\-yy;@"/>
  </numFmts>
  <fonts count="45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i/>
      <sz val="15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4" tint="-0.4999237037263100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28"/>
      <color rgb="FF0A0943"/>
      <name val="Archivo"/>
      <family val="2"/>
    </font>
    <font>
      <sz val="11"/>
      <color theme="1"/>
      <name val="Archivo"/>
      <family val="2"/>
    </font>
    <font>
      <sz val="11"/>
      <name val="Calibri"/>
      <family val="2"/>
      <scheme val="minor"/>
    </font>
    <font>
      <i/>
      <sz val="8"/>
      <color theme="1"/>
      <name val="Arial"/>
      <family val="2"/>
    </font>
    <font>
      <sz val="9"/>
      <color theme="1"/>
      <name val="Arial"/>
      <family val="2"/>
    </font>
    <font>
      <b/>
      <sz val="16"/>
      <color rgb="FF0A0A44"/>
      <name val="Arial"/>
      <family val="2"/>
    </font>
    <font>
      <b/>
      <sz val="8"/>
      <color rgb="FF363636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363636"/>
      <name val="Arial"/>
      <family val="2"/>
    </font>
    <font>
      <sz val="11"/>
      <color theme="0"/>
      <name val="Calibri"/>
      <family val="2"/>
      <scheme val="minor"/>
    </font>
    <font>
      <b/>
      <sz val="9"/>
      <color theme="0"/>
      <name val="Arial"/>
      <family val="2"/>
    </font>
    <font>
      <i/>
      <sz val="9"/>
      <color rgb="FFFF0000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12"/>
      <color rgb="FF0A0A44"/>
      <name val="Arial"/>
      <family val="2"/>
    </font>
    <font>
      <b/>
      <sz val="10"/>
      <color theme="0"/>
      <name val="Arial"/>
      <family val="2"/>
    </font>
    <font>
      <b/>
      <sz val="10"/>
      <color rgb="FF363636"/>
      <name val="Arial"/>
      <family val="2"/>
    </font>
    <font>
      <sz val="10"/>
      <color rgb="FF363636"/>
      <name val="Arial"/>
      <family val="2"/>
    </font>
    <font>
      <b/>
      <sz val="9"/>
      <color theme="1"/>
      <name val="Arial"/>
      <family val="2"/>
    </font>
    <font>
      <i/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rgb="FF0A0A44"/>
      <name val="Arial"/>
      <family val="2"/>
    </font>
    <font>
      <sz val="11"/>
      <color theme="0"/>
      <name val="Arial"/>
      <family val="2"/>
    </font>
    <font>
      <b/>
      <sz val="14"/>
      <color theme="1"/>
      <name val="Arial"/>
      <family val="2"/>
    </font>
    <font>
      <b/>
      <sz val="11"/>
      <color theme="0"/>
      <name val="Arial"/>
      <family val="2"/>
    </font>
    <font>
      <b/>
      <sz val="16"/>
      <color rgb="FF00408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A7BCE3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0A0A44"/>
        <bgColor indexed="64"/>
      </patternFill>
    </fill>
    <fill>
      <patternFill patternType="solid">
        <fgColor theme="0"/>
        <bgColor indexed="64"/>
      </patternFill>
    </fill>
  </fills>
  <borders count="75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A7BCE3"/>
      </left>
      <right style="thin">
        <color rgb="FFA7BCE3"/>
      </right>
      <top style="thin">
        <color theme="0"/>
      </top>
      <bottom/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 style="thin">
        <color rgb="FF0A0A44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/>
      <bottom style="thin">
        <color theme="0"/>
      </bottom>
      <diagonal/>
    </border>
    <border>
      <left/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auto="1"/>
      </top>
      <bottom style="thin">
        <color auto="1"/>
      </bottom>
      <diagonal/>
    </border>
    <border>
      <left style="thin">
        <color rgb="FFFFFFFF"/>
      </left>
      <right style="thin">
        <color rgb="FF0A0A44"/>
      </right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rgb="FFFFFFFF"/>
      </bottom>
      <diagonal/>
    </border>
    <border>
      <left/>
      <right/>
      <top style="thin">
        <color auto="1"/>
      </top>
      <bottom style="thin">
        <color rgb="FFFFFFFF"/>
      </bottom>
      <diagonal/>
    </border>
    <border>
      <left/>
      <right style="thin">
        <color auto="1"/>
      </right>
      <top style="thin">
        <color auto="1"/>
      </top>
      <bottom style="thin">
        <color rgb="FFFFFFFF"/>
      </bottom>
      <diagonal/>
    </border>
    <border>
      <left style="thin">
        <color auto="1"/>
      </left>
      <right/>
      <top style="thin">
        <color auto="1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auto="1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theme="0"/>
      </right>
      <top style="thin">
        <color theme="0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/>
      <top/>
      <bottom style="thin">
        <color theme="2" tint="-9.9948118533890809E-2"/>
      </bottom>
      <diagonal/>
    </border>
    <border>
      <left/>
      <right/>
      <top style="thin">
        <color theme="2" tint="-9.9948118533890809E-2"/>
      </top>
      <bottom/>
      <diagonal/>
    </border>
    <border>
      <left style="thin">
        <color theme="0"/>
      </left>
      <right/>
      <top/>
      <bottom style="thin">
        <color theme="2" tint="-9.9948118533890809E-2"/>
      </bottom>
      <diagonal/>
    </border>
    <border>
      <left style="thin">
        <color theme="0"/>
      </left>
      <right/>
      <top style="thin">
        <color theme="2" tint="-9.9948118533890809E-2"/>
      </top>
      <bottom/>
      <diagonal/>
    </border>
    <border>
      <left/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38" fillId="0" borderId="0"/>
  </cellStyleXfs>
  <cellXfs count="284">
    <xf numFmtId="0" fontId="0" fillId="0" borderId="0" xfId="0"/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/>
    <xf numFmtId="0" fontId="2" fillId="0" borderId="0" xfId="0" applyFont="1"/>
    <xf numFmtId="0" fontId="6" fillId="0" borderId="0" xfId="0" applyFont="1"/>
    <xf numFmtId="0" fontId="0" fillId="0" borderId="1" xfId="0" applyBorder="1"/>
    <xf numFmtId="164" fontId="7" fillId="0" borderId="0" xfId="0" applyNumberFormat="1" applyFont="1"/>
    <xf numFmtId="0" fontId="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left" vertical="top"/>
    </xf>
    <xf numFmtId="0" fontId="7" fillId="0" borderId="0" xfId="0" applyFont="1"/>
    <xf numFmtId="0" fontId="13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4" fillId="0" borderId="7" xfId="0" applyFont="1" applyBorder="1"/>
    <xf numFmtId="0" fontId="15" fillId="0" borderId="7" xfId="0" applyFont="1" applyBorder="1"/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1" fillId="0" borderId="0" xfId="0" applyFont="1"/>
    <xf numFmtId="0" fontId="22" fillId="0" borderId="0" xfId="0" applyFont="1" applyAlignment="1">
      <alignment horizontal="right"/>
    </xf>
    <xf numFmtId="0" fontId="23" fillId="2" borderId="4" xfId="0" applyFont="1" applyFill="1" applyBorder="1" applyAlignment="1">
      <alignment horizontal="left" vertical="center"/>
    </xf>
    <xf numFmtId="0" fontId="23" fillId="2" borderId="8" xfId="0" applyFont="1" applyFill="1" applyBorder="1" applyAlignment="1">
      <alignment horizontal="left" vertical="center"/>
    </xf>
    <xf numFmtId="0" fontId="7" fillId="0" borderId="1" xfId="0" applyFont="1" applyBorder="1"/>
    <xf numFmtId="0" fontId="12" fillId="0" borderId="1" xfId="0" applyFont="1" applyBorder="1"/>
    <xf numFmtId="0" fontId="24" fillId="0" borderId="0" xfId="0" applyFont="1"/>
    <xf numFmtId="0" fontId="22" fillId="3" borderId="16" xfId="0" applyFont="1" applyFill="1" applyBorder="1" applyAlignment="1">
      <alignment horizontal="left" vertical="center"/>
    </xf>
    <xf numFmtId="0" fontId="20" fillId="3" borderId="10" xfId="0" applyFont="1" applyFill="1" applyBorder="1" applyAlignment="1">
      <alignment horizontal="right" vertical="center"/>
    </xf>
    <xf numFmtId="0" fontId="20" fillId="4" borderId="4" xfId="0" applyFont="1" applyFill="1" applyBorder="1" applyAlignment="1">
      <alignment horizontal="left" vertical="center"/>
    </xf>
    <xf numFmtId="0" fontId="20" fillId="4" borderId="8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17" fillId="0" borderId="0" xfId="0" applyFont="1" applyAlignment="1">
      <alignment vertical="center"/>
    </xf>
    <xf numFmtId="3" fontId="28" fillId="4" borderId="6" xfId="0" applyNumberFormat="1" applyFont="1" applyFill="1" applyBorder="1" applyAlignment="1">
      <alignment vertical="center"/>
    </xf>
    <xf numFmtId="3" fontId="28" fillId="0" borderId="6" xfId="0" applyNumberFormat="1" applyFont="1" applyBorder="1" applyAlignment="1">
      <alignment vertical="center"/>
    </xf>
    <xf numFmtId="3" fontId="29" fillId="3" borderId="12" xfId="0" applyNumberFormat="1" applyFont="1" applyFill="1" applyBorder="1" applyAlignment="1">
      <alignment horizontal="right" vertical="center"/>
    </xf>
    <xf numFmtId="3" fontId="29" fillId="3" borderId="4" xfId="0" applyNumberFormat="1" applyFont="1" applyFill="1" applyBorder="1" applyAlignment="1">
      <alignment horizontal="right" vertical="center"/>
    </xf>
    <xf numFmtId="3" fontId="28" fillId="4" borderId="12" xfId="0" applyNumberFormat="1" applyFont="1" applyFill="1" applyBorder="1" applyAlignment="1">
      <alignment horizontal="right" vertical="center"/>
    </xf>
    <xf numFmtId="3" fontId="28" fillId="4" borderId="8" xfId="0" applyNumberFormat="1" applyFont="1" applyFill="1" applyBorder="1" applyAlignment="1">
      <alignment horizontal="right" vertical="center"/>
    </xf>
    <xf numFmtId="3" fontId="28" fillId="4" borderId="4" xfId="0" applyNumberFormat="1" applyFont="1" applyFill="1" applyBorder="1" applyAlignment="1">
      <alignment horizontal="right" vertical="center"/>
    </xf>
    <xf numFmtId="3" fontId="28" fillId="4" borderId="10" xfId="0" applyNumberFormat="1" applyFont="1" applyFill="1" applyBorder="1" applyAlignment="1">
      <alignment horizontal="right" vertical="center"/>
    </xf>
    <xf numFmtId="3" fontId="28" fillId="4" borderId="6" xfId="0" applyNumberFormat="1" applyFont="1" applyFill="1" applyBorder="1" applyAlignment="1">
      <alignment horizontal="right" vertical="center"/>
    </xf>
    <xf numFmtId="3" fontId="28" fillId="0" borderId="4" xfId="0" applyNumberFormat="1" applyFont="1" applyBorder="1" applyAlignment="1">
      <alignment horizontal="right" vertical="center"/>
    </xf>
    <xf numFmtId="3" fontId="28" fillId="0" borderId="9" xfId="0" applyNumberFormat="1" applyFont="1" applyBorder="1" applyAlignment="1">
      <alignment horizontal="right" vertical="center"/>
    </xf>
    <xf numFmtId="3" fontId="28" fillId="0" borderId="8" xfId="0" applyNumberFormat="1" applyFont="1" applyBorder="1" applyAlignment="1">
      <alignment horizontal="right" vertical="center"/>
    </xf>
    <xf numFmtId="3" fontId="28" fillId="4" borderId="3" xfId="0" applyNumberFormat="1" applyFont="1" applyFill="1" applyBorder="1" applyAlignment="1">
      <alignment horizontal="right" vertical="center"/>
    </xf>
    <xf numFmtId="3" fontId="28" fillId="4" borderId="13" xfId="0" applyNumberFormat="1" applyFont="1" applyFill="1" applyBorder="1" applyAlignment="1">
      <alignment horizontal="right" vertical="center"/>
    </xf>
    <xf numFmtId="166" fontId="28" fillId="4" borderId="4" xfId="0" applyNumberFormat="1" applyFont="1" applyFill="1" applyBorder="1" applyAlignment="1">
      <alignment horizontal="right" vertical="center"/>
    </xf>
    <xf numFmtId="165" fontId="28" fillId="4" borderId="4" xfId="0" applyNumberFormat="1" applyFont="1" applyFill="1" applyBorder="1" applyAlignment="1">
      <alignment horizontal="right" vertical="center"/>
    </xf>
    <xf numFmtId="3" fontId="28" fillId="2" borderId="4" xfId="0" applyNumberFormat="1" applyFont="1" applyFill="1" applyBorder="1" applyAlignment="1">
      <alignment horizontal="right" vertical="center"/>
    </xf>
    <xf numFmtId="166" fontId="28" fillId="2" borderId="4" xfId="0" applyNumberFormat="1" applyFont="1" applyFill="1" applyBorder="1" applyAlignment="1">
      <alignment horizontal="right" vertical="center"/>
    </xf>
    <xf numFmtId="165" fontId="28" fillId="2" borderId="4" xfId="0" applyNumberFormat="1" applyFont="1" applyFill="1" applyBorder="1" applyAlignment="1">
      <alignment horizontal="right" vertical="center"/>
    </xf>
    <xf numFmtId="3" fontId="28" fillId="4" borderId="1" xfId="0" applyNumberFormat="1" applyFont="1" applyFill="1" applyBorder="1" applyAlignment="1">
      <alignment horizontal="right" vertical="center"/>
    </xf>
    <xf numFmtId="3" fontId="28" fillId="4" borderId="0" xfId="0" applyNumberFormat="1" applyFont="1" applyFill="1" applyAlignment="1">
      <alignment horizontal="right" vertical="center"/>
    </xf>
    <xf numFmtId="3" fontId="28" fillId="0" borderId="14" xfId="0" applyNumberFormat="1" applyFont="1" applyBorder="1" applyAlignment="1">
      <alignment horizontal="right" vertical="center"/>
    </xf>
    <xf numFmtId="3" fontId="28" fillId="0" borderId="1" xfId="0" applyNumberFormat="1" applyFont="1" applyBorder="1" applyAlignment="1">
      <alignment horizontal="right" vertical="center"/>
    </xf>
    <xf numFmtId="3" fontId="28" fillId="0" borderId="6" xfId="0" applyNumberFormat="1" applyFont="1" applyBorder="1" applyAlignment="1">
      <alignment horizontal="right" vertical="center"/>
    </xf>
    <xf numFmtId="3" fontId="28" fillId="0" borderId="0" xfId="0" applyNumberFormat="1" applyFont="1" applyAlignment="1">
      <alignment horizontal="right" vertical="center"/>
    </xf>
    <xf numFmtId="0" fontId="7" fillId="0" borderId="10" xfId="0" applyFont="1" applyBorder="1"/>
    <xf numFmtId="0" fontId="17" fillId="0" borderId="10" xfId="0" applyFont="1" applyBorder="1" applyAlignment="1">
      <alignment vertical="center"/>
    </xf>
    <xf numFmtId="164" fontId="22" fillId="0" borderId="0" xfId="0" applyNumberFormat="1" applyFont="1" applyAlignment="1">
      <alignment horizontal="right" vertical="center"/>
    </xf>
    <xf numFmtId="0" fontId="16" fillId="0" borderId="0" xfId="0" applyFont="1"/>
    <xf numFmtId="3" fontId="30" fillId="5" borderId="12" xfId="0" applyNumberFormat="1" applyFont="1" applyFill="1" applyBorder="1" applyAlignment="1">
      <alignment horizontal="right" vertical="center"/>
    </xf>
    <xf numFmtId="3" fontId="30" fillId="5" borderId="8" xfId="0" applyNumberFormat="1" applyFont="1" applyFill="1" applyBorder="1" applyAlignment="1">
      <alignment horizontal="right" vertical="center"/>
    </xf>
    <xf numFmtId="3" fontId="30" fillId="5" borderId="6" xfId="0" applyNumberFormat="1" applyFont="1" applyFill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0" fontId="19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3" fontId="32" fillId="5" borderId="14" xfId="0" applyNumberFormat="1" applyFont="1" applyFill="1" applyBorder="1" applyAlignment="1">
      <alignment horizontal="right" vertical="center"/>
    </xf>
    <xf numFmtId="165" fontId="32" fillId="5" borderId="14" xfId="0" applyNumberFormat="1" applyFont="1" applyFill="1" applyBorder="1" applyAlignment="1">
      <alignment horizontal="right" vertical="center"/>
    </xf>
    <xf numFmtId="166" fontId="34" fillId="6" borderId="9" xfId="0" applyNumberFormat="1" applyFont="1" applyFill="1" applyBorder="1" applyAlignment="1">
      <alignment horizontal="right" vertical="center"/>
    </xf>
    <xf numFmtId="165" fontId="34" fillId="6" borderId="9" xfId="0" applyNumberFormat="1" applyFont="1" applyFill="1" applyBorder="1" applyAlignment="1">
      <alignment horizontal="right" vertical="center"/>
    </xf>
    <xf numFmtId="0" fontId="32" fillId="5" borderId="6" xfId="0" applyFont="1" applyFill="1" applyBorder="1" applyAlignment="1">
      <alignment horizontal="center" vertical="center"/>
    </xf>
    <xf numFmtId="165" fontId="34" fillId="6" borderId="17" xfId="0" applyNumberFormat="1" applyFont="1" applyFill="1" applyBorder="1" applyAlignment="1">
      <alignment horizontal="right" vertical="center"/>
    </xf>
    <xf numFmtId="0" fontId="33" fillId="0" borderId="8" xfId="0" applyFont="1" applyBorder="1" applyAlignment="1">
      <alignment vertical="center"/>
    </xf>
    <xf numFmtId="3" fontId="34" fillId="0" borderId="18" xfId="0" applyNumberFormat="1" applyFont="1" applyBorder="1" applyAlignment="1">
      <alignment horizontal="right" vertical="center"/>
    </xf>
    <xf numFmtId="3" fontId="34" fillId="0" borderId="19" xfId="0" applyNumberFormat="1" applyFont="1" applyBorder="1" applyAlignment="1">
      <alignment horizontal="right" vertical="center"/>
    </xf>
    <xf numFmtId="3" fontId="34" fillId="0" borderId="20" xfId="0" applyNumberFormat="1" applyFont="1" applyBorder="1" applyAlignment="1">
      <alignment horizontal="right" vertical="center"/>
    </xf>
    <xf numFmtId="3" fontId="34" fillId="0" borderId="9" xfId="0" applyNumberFormat="1" applyFont="1" applyBorder="1" applyAlignment="1">
      <alignment horizontal="right" vertical="center"/>
    </xf>
    <xf numFmtId="3" fontId="34" fillId="0" borderId="21" xfId="0" applyNumberFormat="1" applyFont="1" applyBorder="1" applyAlignment="1">
      <alignment horizontal="right" vertical="center"/>
    </xf>
    <xf numFmtId="3" fontId="34" fillId="0" borderId="22" xfId="0" applyNumberFormat="1" applyFont="1" applyBorder="1" applyAlignment="1">
      <alignment horizontal="right" vertical="center"/>
    </xf>
    <xf numFmtId="3" fontId="34" fillId="0" borderId="23" xfId="0" applyNumberFormat="1" applyFont="1" applyBorder="1" applyAlignment="1">
      <alignment horizontal="right" vertical="center"/>
    </xf>
    <xf numFmtId="166" fontId="34" fillId="6" borderId="19" xfId="0" applyNumberFormat="1" applyFont="1" applyFill="1" applyBorder="1" applyAlignment="1">
      <alignment horizontal="right" vertical="center"/>
    </xf>
    <xf numFmtId="165" fontId="34" fillId="6" borderId="24" xfId="0" applyNumberFormat="1" applyFont="1" applyFill="1" applyBorder="1" applyAlignment="1">
      <alignment horizontal="right" vertical="center"/>
    </xf>
    <xf numFmtId="166" fontId="34" fillId="6" borderId="23" xfId="0" applyNumberFormat="1" applyFont="1" applyFill="1" applyBorder="1" applyAlignment="1">
      <alignment horizontal="right" vertical="center"/>
    </xf>
    <xf numFmtId="165" fontId="34" fillId="6" borderId="25" xfId="0" applyNumberFormat="1" applyFont="1" applyFill="1" applyBorder="1" applyAlignment="1">
      <alignment horizontal="right" vertical="center"/>
    </xf>
    <xf numFmtId="0" fontId="33" fillId="0" borderId="26" xfId="0" applyFont="1" applyBorder="1" applyAlignment="1">
      <alignment vertical="center"/>
    </xf>
    <xf numFmtId="3" fontId="34" fillId="0" borderId="27" xfId="0" applyNumberFormat="1" applyFont="1" applyBorder="1" applyAlignment="1">
      <alignment horizontal="right" vertical="center"/>
    </xf>
    <xf numFmtId="165" fontId="34" fillId="6" borderId="19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vertical="center"/>
    </xf>
    <xf numFmtId="3" fontId="34" fillId="0" borderId="29" xfId="0" applyNumberFormat="1" applyFont="1" applyBorder="1" applyAlignment="1">
      <alignment horizontal="right" vertical="center"/>
    </xf>
    <xf numFmtId="165" fontId="34" fillId="6" borderId="23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horizontal="left" vertical="center"/>
    </xf>
    <xf numFmtId="166" fontId="34" fillId="6" borderId="30" xfId="0" applyNumberFormat="1" applyFont="1" applyFill="1" applyBorder="1" applyAlignment="1">
      <alignment horizontal="right" vertical="center"/>
    </xf>
    <xf numFmtId="165" fontId="34" fillId="6" borderId="30" xfId="0" applyNumberFormat="1" applyFont="1" applyFill="1" applyBorder="1" applyAlignment="1">
      <alignment horizontal="right" vertical="center"/>
    </xf>
    <xf numFmtId="165" fontId="34" fillId="6" borderId="31" xfId="0" applyNumberFormat="1" applyFont="1" applyFill="1" applyBorder="1" applyAlignment="1">
      <alignment horizontal="right" vertical="center"/>
    </xf>
    <xf numFmtId="0" fontId="33" fillId="3" borderId="32" xfId="0" applyFont="1" applyFill="1" applyBorder="1" applyAlignment="1">
      <alignment horizontal="left" vertical="center" wrapText="1"/>
    </xf>
    <xf numFmtId="0" fontId="35" fillId="0" borderId="0" xfId="0" applyFont="1" applyAlignment="1">
      <alignment horizontal="right" vertical="center"/>
    </xf>
    <xf numFmtId="0" fontId="36" fillId="0" borderId="0" xfId="0" applyFont="1" applyAlignment="1">
      <alignment vertical="center"/>
    </xf>
    <xf numFmtId="3" fontId="34" fillId="4" borderId="9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vertical="center"/>
    </xf>
    <xf numFmtId="3" fontId="34" fillId="4" borderId="20" xfId="0" applyNumberFormat="1" applyFont="1" applyFill="1" applyBorder="1" applyAlignment="1">
      <alignment horizontal="right" vertical="center"/>
    </xf>
    <xf numFmtId="0" fontId="33" fillId="4" borderId="26" xfId="0" applyFont="1" applyFill="1" applyBorder="1" applyAlignment="1">
      <alignment vertical="center"/>
    </xf>
    <xf numFmtId="3" fontId="34" fillId="4" borderId="27" xfId="0" applyNumberFormat="1" applyFont="1" applyFill="1" applyBorder="1" applyAlignment="1">
      <alignment horizontal="right" vertical="center"/>
    </xf>
    <xf numFmtId="3" fontId="34" fillId="4" borderId="19" xfId="0" applyNumberFormat="1" applyFont="1" applyFill="1" applyBorder="1" applyAlignment="1">
      <alignment horizontal="right" vertical="center"/>
    </xf>
    <xf numFmtId="0" fontId="33" fillId="4" borderId="28" xfId="0" applyFont="1" applyFill="1" applyBorder="1" applyAlignment="1">
      <alignment vertical="center"/>
    </xf>
    <xf numFmtId="3" fontId="34" fillId="4" borderId="29" xfId="0" applyNumberFormat="1" applyFont="1" applyFill="1" applyBorder="1" applyAlignment="1">
      <alignment horizontal="right" vertical="center"/>
    </xf>
    <xf numFmtId="3" fontId="34" fillId="4" borderId="23" xfId="0" applyNumberFormat="1" applyFont="1" applyFill="1" applyBorder="1" applyAlignment="1">
      <alignment horizontal="right" vertical="center"/>
    </xf>
    <xf numFmtId="0" fontId="33" fillId="4" borderId="33" xfId="0" applyFont="1" applyFill="1" applyBorder="1" applyAlignment="1">
      <alignment vertical="center"/>
    </xf>
    <xf numFmtId="3" fontId="34" fillId="4" borderId="34" xfId="0" applyNumberFormat="1" applyFont="1" applyFill="1" applyBorder="1" applyAlignment="1">
      <alignment horizontal="right" vertical="center"/>
    </xf>
    <xf numFmtId="3" fontId="34" fillId="4" borderId="30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horizontal="left" vertical="center"/>
    </xf>
    <xf numFmtId="3" fontId="34" fillId="4" borderId="21" xfId="0" applyNumberFormat="1" applyFont="1" applyFill="1" applyBorder="1" applyAlignment="1">
      <alignment horizontal="right" vertical="center"/>
    </xf>
    <xf numFmtId="3" fontId="34" fillId="4" borderId="18" xfId="0" applyNumberFormat="1" applyFont="1" applyFill="1" applyBorder="1" applyAlignment="1">
      <alignment horizontal="right" vertical="center"/>
    </xf>
    <xf numFmtId="3" fontId="34" fillId="4" borderId="22" xfId="0" applyNumberFormat="1" applyFont="1" applyFill="1" applyBorder="1" applyAlignment="1">
      <alignment horizontal="right" vertical="center"/>
    </xf>
    <xf numFmtId="3" fontId="34" fillId="4" borderId="35" xfId="0" applyNumberFormat="1" applyFont="1" applyFill="1" applyBorder="1" applyAlignment="1">
      <alignment horizontal="right" vertical="center"/>
    </xf>
    <xf numFmtId="0" fontId="0" fillId="0" borderId="36" xfId="0" applyBorder="1"/>
    <xf numFmtId="0" fontId="0" fillId="6" borderId="0" xfId="0" applyFill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0" xfId="0" applyAlignment="1">
      <alignment horizontal="left"/>
    </xf>
    <xf numFmtId="0" fontId="37" fillId="0" borderId="0" xfId="0" applyFont="1"/>
    <xf numFmtId="168" fontId="30" fillId="5" borderId="10" xfId="0" applyNumberFormat="1" applyFont="1" applyFill="1" applyBorder="1" applyAlignment="1">
      <alignment horizontal="right" vertical="center"/>
    </xf>
    <xf numFmtId="167" fontId="28" fillId="4" borderId="6" xfId="0" applyNumberFormat="1" applyFont="1" applyFill="1" applyBorder="1" applyAlignment="1">
      <alignment horizontal="right" vertical="center"/>
    </xf>
    <xf numFmtId="167" fontId="28" fillId="4" borderId="4" xfId="0" applyNumberFormat="1" applyFont="1" applyFill="1" applyBorder="1" applyAlignment="1">
      <alignment horizontal="right" vertical="center"/>
    </xf>
    <xf numFmtId="167" fontId="28" fillId="0" borderId="3" xfId="0" applyNumberFormat="1" applyFont="1" applyBorder="1" applyAlignment="1">
      <alignment horizontal="right" vertical="center"/>
    </xf>
    <xf numFmtId="167" fontId="28" fillId="0" borderId="1" xfId="0" applyNumberFormat="1" applyFont="1" applyBorder="1" applyAlignment="1">
      <alignment horizontal="right" vertical="center"/>
    </xf>
    <xf numFmtId="167" fontId="29" fillId="3" borderId="6" xfId="0" applyNumberFormat="1" applyFont="1" applyFill="1" applyBorder="1" applyAlignment="1">
      <alignment horizontal="right" vertical="center"/>
    </xf>
    <xf numFmtId="167" fontId="28" fillId="4" borderId="5" xfId="0" applyNumberFormat="1" applyFont="1" applyFill="1" applyBorder="1" applyAlignment="1">
      <alignment horizontal="right" vertical="center"/>
    </xf>
    <xf numFmtId="167" fontId="28" fillId="0" borderId="7" xfId="0" applyNumberFormat="1" applyFont="1" applyBorder="1" applyAlignment="1">
      <alignment horizontal="right" vertical="center"/>
    </xf>
    <xf numFmtId="0" fontId="20" fillId="4" borderId="3" xfId="0" applyFont="1" applyFill="1" applyBorder="1" applyAlignment="1">
      <alignment horizontal="left" vertical="center"/>
    </xf>
    <xf numFmtId="0" fontId="0" fillId="0" borderId="41" xfId="0" applyBorder="1"/>
    <xf numFmtId="0" fontId="0" fillId="0" borderId="42" xfId="0" applyBorder="1"/>
    <xf numFmtId="0" fontId="27" fillId="0" borderId="0" xfId="0" applyFont="1"/>
    <xf numFmtId="0" fontId="0" fillId="0" borderId="36" xfId="0" applyBorder="1" applyAlignment="1">
      <alignment horizontal="left"/>
    </xf>
    <xf numFmtId="3" fontId="25" fillId="5" borderId="0" xfId="0" applyNumberFormat="1" applyFont="1" applyFill="1" applyAlignment="1">
      <alignment horizontal="right" vertical="center"/>
    </xf>
    <xf numFmtId="0" fontId="30" fillId="5" borderId="1" xfId="0" applyFont="1" applyFill="1" applyBorder="1" applyAlignment="1">
      <alignment horizontal="center" vertical="center"/>
    </xf>
    <xf numFmtId="0" fontId="20" fillId="4" borderId="11" xfId="0" applyFont="1" applyFill="1" applyBorder="1" applyAlignment="1">
      <alignment horizontal="left" vertical="center"/>
    </xf>
    <xf numFmtId="0" fontId="30" fillId="5" borderId="10" xfId="0" applyFont="1" applyFill="1" applyBorder="1" applyAlignment="1">
      <alignment horizontal="left" vertical="center" indent="1"/>
    </xf>
    <xf numFmtId="3" fontId="20" fillId="3" borderId="4" xfId="0" applyNumberFormat="1" applyFont="1" applyFill="1" applyBorder="1" applyAlignment="1">
      <alignment horizontal="right" vertical="center"/>
    </xf>
    <xf numFmtId="3" fontId="20" fillId="3" borderId="6" xfId="0" applyNumberFormat="1" applyFont="1" applyFill="1" applyBorder="1" applyAlignment="1">
      <alignment horizontal="right" vertical="center"/>
    </xf>
    <xf numFmtId="3" fontId="20" fillId="3" borderId="12" xfId="0" applyNumberFormat="1" applyFont="1" applyFill="1" applyBorder="1" applyAlignment="1">
      <alignment horizontal="right" vertical="center"/>
    </xf>
    <xf numFmtId="0" fontId="27" fillId="0" borderId="9" xfId="0" applyFont="1" applyBorder="1" applyAlignment="1">
      <alignment vertical="center"/>
    </xf>
    <xf numFmtId="0" fontId="26" fillId="0" borderId="7" xfId="0" applyFont="1" applyBorder="1" applyAlignment="1">
      <alignment vertical="center"/>
    </xf>
    <xf numFmtId="0" fontId="28" fillId="0" borderId="8" xfId="0" applyFont="1" applyBorder="1" applyAlignment="1">
      <alignment horizontal="right" vertical="center"/>
    </xf>
    <xf numFmtId="0" fontId="27" fillId="0" borderId="4" xfId="0" applyFont="1" applyBorder="1" applyAlignment="1">
      <alignment horizontal="left" vertical="center"/>
    </xf>
    <xf numFmtId="0" fontId="30" fillId="5" borderId="4" xfId="0" applyFont="1" applyFill="1" applyBorder="1" applyAlignment="1">
      <alignment horizontal="center" vertical="center"/>
    </xf>
    <xf numFmtId="3" fontId="28" fillId="4" borderId="4" xfId="0" applyNumberFormat="1" applyFont="1" applyFill="1" applyBorder="1" applyAlignment="1">
      <alignment vertical="center"/>
    </xf>
    <xf numFmtId="0" fontId="7" fillId="0" borderId="43" xfId="0" applyFont="1" applyBorder="1"/>
    <xf numFmtId="0" fontId="28" fillId="0" borderId="11" xfId="0" applyFont="1" applyBorder="1" applyAlignment="1">
      <alignment horizontal="right" vertical="center"/>
    </xf>
    <xf numFmtId="0" fontId="28" fillId="0" borderId="4" xfId="0" applyFont="1" applyBorder="1" applyAlignment="1">
      <alignment horizontal="right" vertical="center"/>
    </xf>
    <xf numFmtId="0" fontId="28" fillId="0" borderId="4" xfId="0" applyFont="1" applyBorder="1" applyAlignment="1">
      <alignment vertical="center"/>
    </xf>
    <xf numFmtId="0" fontId="30" fillId="5" borderId="7" xfId="0" applyFont="1" applyFill="1" applyBorder="1" applyAlignment="1">
      <alignment horizontal="center" vertical="center"/>
    </xf>
    <xf numFmtId="0" fontId="7" fillId="0" borderId="44" xfId="0" applyFont="1" applyBorder="1"/>
    <xf numFmtId="3" fontId="25" fillId="5" borderId="8" xfId="0" applyNumberFormat="1" applyFont="1" applyFill="1" applyBorder="1" applyAlignment="1">
      <alignment horizontal="right" vertical="center"/>
    </xf>
    <xf numFmtId="167" fontId="25" fillId="5" borderId="5" xfId="0" applyNumberFormat="1" applyFont="1" applyFill="1" applyBorder="1" applyAlignment="1">
      <alignment horizontal="right" vertical="center"/>
    </xf>
    <xf numFmtId="3" fontId="25" fillId="5" borderId="4" xfId="0" applyNumberFormat="1" applyFont="1" applyFill="1" applyBorder="1" applyAlignment="1">
      <alignment vertical="center"/>
    </xf>
    <xf numFmtId="3" fontId="32" fillId="5" borderId="6" xfId="0" applyNumberFormat="1" applyFont="1" applyFill="1" applyBorder="1" applyAlignment="1">
      <alignment horizontal="right" vertical="center"/>
    </xf>
    <xf numFmtId="165" fontId="32" fillId="5" borderId="6" xfId="0" applyNumberFormat="1" applyFont="1" applyFill="1" applyBorder="1" applyAlignment="1">
      <alignment horizontal="right" vertical="center"/>
    </xf>
    <xf numFmtId="168" fontId="30" fillId="5" borderId="8" xfId="0" applyNumberFormat="1" applyFont="1" applyFill="1" applyBorder="1" applyAlignment="1">
      <alignment horizontal="right" vertical="center"/>
    </xf>
    <xf numFmtId="3" fontId="30" fillId="5" borderId="4" xfId="0" applyNumberFormat="1" applyFont="1" applyFill="1" applyBorder="1" applyAlignment="1">
      <alignment horizontal="right" vertical="center"/>
    </xf>
    <xf numFmtId="0" fontId="30" fillId="5" borderId="7" xfId="0" applyFont="1" applyFill="1" applyBorder="1" applyAlignment="1">
      <alignment horizontal="left" vertical="center" indent="1"/>
    </xf>
    <xf numFmtId="0" fontId="32" fillId="5" borderId="45" xfId="0" applyFont="1" applyFill="1" applyBorder="1" applyAlignment="1">
      <alignment horizontal="center" vertical="center"/>
    </xf>
    <xf numFmtId="0" fontId="33" fillId="3" borderId="53" xfId="0" applyFont="1" applyFill="1" applyBorder="1" applyAlignment="1">
      <alignment horizontal="left" vertical="center" wrapText="1"/>
    </xf>
    <xf numFmtId="0" fontId="33" fillId="2" borderId="54" xfId="0" applyFont="1" applyFill="1" applyBorder="1" applyAlignment="1">
      <alignment horizontal="left" vertical="center" wrapText="1"/>
    </xf>
    <xf numFmtId="3" fontId="34" fillId="2" borderId="55" xfId="0" applyNumberFormat="1" applyFont="1" applyFill="1" applyBorder="1" applyAlignment="1">
      <alignment horizontal="right" vertical="center" wrapText="1"/>
    </xf>
    <xf numFmtId="3" fontId="34" fillId="2" borderId="56" xfId="0" applyNumberFormat="1" applyFont="1" applyFill="1" applyBorder="1" applyAlignment="1">
      <alignment horizontal="right" vertical="center" wrapText="1"/>
    </xf>
    <xf numFmtId="166" fontId="34" fillId="2" borderId="30" xfId="0" applyNumberFormat="1" applyFont="1" applyFill="1" applyBorder="1" applyAlignment="1">
      <alignment horizontal="right" vertical="center" wrapText="1"/>
    </xf>
    <xf numFmtId="165" fontId="34" fillId="2" borderId="57" xfId="0" applyNumberFormat="1" applyFont="1" applyFill="1" applyBorder="1" applyAlignment="1">
      <alignment horizontal="right" vertical="center" wrapText="1"/>
    </xf>
    <xf numFmtId="3" fontId="34" fillId="2" borderId="58" xfId="0" applyNumberFormat="1" applyFont="1" applyFill="1" applyBorder="1" applyAlignment="1">
      <alignment horizontal="right" vertical="center" wrapText="1"/>
    </xf>
    <xf numFmtId="0" fontId="22" fillId="0" borderId="60" xfId="0" applyFont="1" applyBorder="1" applyAlignment="1">
      <alignment horizontal="left" vertical="center" wrapText="1" indent="1"/>
    </xf>
    <xf numFmtId="3" fontId="21" fillId="0" borderId="61" xfId="0" applyNumberFormat="1" applyFont="1" applyBorder="1" applyAlignment="1">
      <alignment horizontal="right" vertical="center" wrapText="1"/>
    </xf>
    <xf numFmtId="168" fontId="21" fillId="0" borderId="61" xfId="0" applyNumberFormat="1" applyFont="1" applyBorder="1" applyAlignment="1">
      <alignment horizontal="right" vertical="center" wrapText="1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0" fillId="4" borderId="49" xfId="0" applyFont="1" applyFill="1" applyBorder="1" applyAlignment="1">
      <alignment horizontal="left" vertical="center"/>
    </xf>
    <xf numFmtId="0" fontId="20" fillId="3" borderId="5" xfId="0" applyFont="1" applyFill="1" applyBorder="1" applyAlignment="1">
      <alignment horizontal="left" vertical="center" indent="1"/>
    </xf>
    <xf numFmtId="0" fontId="20" fillId="3" borderId="48" xfId="0" applyFont="1" applyFill="1" applyBorder="1" applyAlignment="1">
      <alignment horizontal="left" vertical="center" indent="1"/>
    </xf>
    <xf numFmtId="0" fontId="25" fillId="5" borderId="47" xfId="0" applyFont="1" applyFill="1" applyBorder="1" applyAlignment="1">
      <alignment horizontal="right" vertical="center"/>
    </xf>
    <xf numFmtId="0" fontId="30" fillId="5" borderId="46" xfId="0" applyFont="1" applyFill="1" applyBorder="1" applyAlignment="1">
      <alignment horizontal="center" vertical="center"/>
    </xf>
    <xf numFmtId="0" fontId="30" fillId="5" borderId="47" xfId="0" applyFont="1" applyFill="1" applyBorder="1" applyAlignment="1">
      <alignment horizontal="center" vertical="center"/>
    </xf>
    <xf numFmtId="0" fontId="30" fillId="5" borderId="48" xfId="0" applyFont="1" applyFill="1" applyBorder="1" applyAlignment="1">
      <alignment horizontal="center" vertical="center"/>
    </xf>
    <xf numFmtId="0" fontId="20" fillId="3" borderId="48" xfId="0" applyFont="1" applyFill="1" applyBorder="1" applyAlignment="1">
      <alignment horizontal="left" vertical="center" wrapText="1" indent="1"/>
    </xf>
    <xf numFmtId="0" fontId="33" fillId="3" borderId="32" xfId="0" applyFont="1" applyFill="1" applyBorder="1" applyAlignment="1">
      <alignment horizontal="left" vertical="center" wrapText="1"/>
    </xf>
    <xf numFmtId="0" fontId="33" fillId="3" borderId="52" xfId="0" applyFont="1" applyFill="1" applyBorder="1" applyAlignment="1">
      <alignment horizontal="left" vertical="center" wrapText="1"/>
    </xf>
    <xf numFmtId="0" fontId="32" fillId="5" borderId="47" xfId="0" applyFont="1" applyFill="1" applyBorder="1" applyAlignment="1">
      <alignment horizontal="right" vertical="center"/>
    </xf>
    <xf numFmtId="0" fontId="32" fillId="5" borderId="51" xfId="0" applyFont="1" applyFill="1" applyBorder="1" applyAlignment="1">
      <alignment horizontal="center" vertical="center"/>
    </xf>
    <xf numFmtId="0" fontId="33" fillId="3" borderId="45" xfId="0" applyFont="1" applyFill="1" applyBorder="1" applyAlignment="1">
      <alignment horizontal="left" vertical="center" wrapText="1"/>
    </xf>
    <xf numFmtId="0" fontId="32" fillId="5" borderId="50" xfId="0" applyFont="1" applyFill="1" applyBorder="1" applyAlignment="1">
      <alignment horizontal="center" vertical="center"/>
    </xf>
    <xf numFmtId="0" fontId="32" fillId="5" borderId="4" xfId="0" applyFont="1" applyFill="1" applyBorder="1" applyAlignment="1">
      <alignment horizontal="center" vertical="center"/>
    </xf>
    <xf numFmtId="0" fontId="32" fillId="5" borderId="46" xfId="0" applyFont="1" applyFill="1" applyBorder="1" applyAlignment="1">
      <alignment horizontal="center" vertical="center"/>
    </xf>
    <xf numFmtId="0" fontId="32" fillId="5" borderId="59" xfId="0" applyFont="1" applyFill="1" applyBorder="1" applyAlignment="1">
      <alignment horizontal="center" vertical="center"/>
    </xf>
    <xf numFmtId="0" fontId="30" fillId="5" borderId="5" xfId="0" applyFont="1" applyFill="1" applyBorder="1" applyAlignment="1">
      <alignment horizontal="center" vertical="center"/>
    </xf>
    <xf numFmtId="0" fontId="30" fillId="5" borderId="62" xfId="0" applyFont="1" applyFill="1" applyBorder="1" applyAlignment="1">
      <alignment horizontal="center" vertical="center"/>
    </xf>
    <xf numFmtId="0" fontId="38" fillId="0" borderId="2" xfId="1" applyBorder="1"/>
    <xf numFmtId="0" fontId="38" fillId="0" borderId="3" xfId="1" applyBorder="1"/>
    <xf numFmtId="0" fontId="38" fillId="0" borderId="4" xfId="1" applyBorder="1"/>
    <xf numFmtId="0" fontId="38" fillId="0" borderId="5" xfId="1" applyBorder="1"/>
    <xf numFmtId="0" fontId="38" fillId="0" borderId="0" xfId="1"/>
    <xf numFmtId="0" fontId="38" fillId="0" borderId="6" xfId="1" applyBorder="1"/>
    <xf numFmtId="0" fontId="38" fillId="0" borderId="7" xfId="1" applyBorder="1"/>
    <xf numFmtId="0" fontId="38" fillId="0" borderId="8" xfId="1" applyBorder="1"/>
    <xf numFmtId="0" fontId="38" fillId="0" borderId="9" xfId="1" applyBorder="1"/>
    <xf numFmtId="0" fontId="38" fillId="0" borderId="10" xfId="1" applyBorder="1"/>
    <xf numFmtId="0" fontId="38" fillId="0" borderId="11" xfId="1" applyBorder="1"/>
    <xf numFmtId="0" fontId="38" fillId="0" borderId="1" xfId="1" applyBorder="1"/>
    <xf numFmtId="0" fontId="38" fillId="0" borderId="12" xfId="1" applyBorder="1"/>
    <xf numFmtId="0" fontId="38" fillId="0" borderId="13" xfId="1" applyBorder="1"/>
    <xf numFmtId="0" fontId="38" fillId="0" borderId="14" xfId="1" applyBorder="1"/>
    <xf numFmtId="0" fontId="38" fillId="0" borderId="15" xfId="1" applyBorder="1"/>
    <xf numFmtId="0" fontId="14" fillId="0" borderId="7" xfId="1" applyFont="1" applyBorder="1"/>
    <xf numFmtId="0" fontId="15" fillId="0" borderId="7" xfId="1" applyFont="1" applyBorder="1"/>
    <xf numFmtId="0" fontId="38" fillId="0" borderId="41" xfId="1" applyBorder="1"/>
    <xf numFmtId="0" fontId="38" fillId="0" borderId="42" xfId="1" applyBorder="1"/>
    <xf numFmtId="0" fontId="27" fillId="0" borderId="0" xfId="1" applyFont="1"/>
    <xf numFmtId="0" fontId="30" fillId="5" borderId="15" xfId="0" applyFont="1" applyFill="1" applyBorder="1" applyAlignment="1">
      <alignment horizontal="center" vertical="center"/>
    </xf>
    <xf numFmtId="0" fontId="30" fillId="5" borderId="11" xfId="0" applyFont="1" applyFill="1" applyBorder="1" applyAlignment="1">
      <alignment horizontal="center" vertical="center"/>
    </xf>
    <xf numFmtId="0" fontId="30" fillId="5" borderId="6" xfId="0" applyFont="1" applyFill="1" applyBorder="1" applyAlignment="1">
      <alignment horizontal="center" vertical="center"/>
    </xf>
    <xf numFmtId="0" fontId="22" fillId="0" borderId="63" xfId="0" applyFont="1" applyBorder="1" applyAlignment="1">
      <alignment horizontal="left" vertical="center" wrapText="1" indent="1"/>
    </xf>
    <xf numFmtId="3" fontId="21" fillId="0" borderId="64" xfId="0" applyNumberFormat="1" applyFont="1" applyBorder="1" applyAlignment="1">
      <alignment horizontal="right" vertical="center" wrapText="1"/>
    </xf>
    <xf numFmtId="168" fontId="21" fillId="0" borderId="64" xfId="0" applyNumberFormat="1" applyFont="1" applyBorder="1" applyAlignment="1">
      <alignment horizontal="right" vertical="center" wrapText="1"/>
    </xf>
    <xf numFmtId="0" fontId="21" fillId="0" borderId="1" xfId="0" applyFont="1" applyBorder="1"/>
    <xf numFmtId="0" fontId="30" fillId="5" borderId="0" xfId="0" applyFont="1" applyFill="1" applyAlignment="1">
      <alignment horizontal="left" vertical="center" indent="1"/>
    </xf>
    <xf numFmtId="3" fontId="30" fillId="5" borderId="1" xfId="0" applyNumberFormat="1" applyFont="1" applyFill="1" applyBorder="1" applyAlignment="1">
      <alignment horizontal="right" vertical="center"/>
    </xf>
    <xf numFmtId="168" fontId="30" fillId="5" borderId="14" xfId="0" applyNumberFormat="1" applyFont="1" applyFill="1" applyBorder="1" applyAlignment="1">
      <alignment horizontal="right" vertical="center"/>
    </xf>
    <xf numFmtId="0" fontId="0" fillId="0" borderId="65" xfId="0" applyBorder="1"/>
    <xf numFmtId="0" fontId="0" fillId="0" borderId="66" xfId="0" applyBorder="1"/>
    <xf numFmtId="0" fontId="21" fillId="0" borderId="67" xfId="0" applyFont="1" applyBorder="1"/>
    <xf numFmtId="0" fontId="0" fillId="0" borderId="68" xfId="0" applyBorder="1"/>
    <xf numFmtId="0" fontId="0" fillId="0" borderId="0" xfId="0" applyAlignment="1">
      <alignment vertical="center"/>
    </xf>
    <xf numFmtId="0" fontId="0" fillId="0" borderId="0" xfId="0" applyAlignment="1">
      <alignment horizontal="left" indent="1"/>
    </xf>
    <xf numFmtId="0" fontId="0" fillId="0" borderId="69" xfId="0" applyBorder="1"/>
    <xf numFmtId="0" fontId="0" fillId="0" borderId="70" xfId="0" applyBorder="1"/>
    <xf numFmtId="0" fontId="40" fillId="0" borderId="0" xfId="0" applyFont="1" applyAlignment="1">
      <alignment vertical="center"/>
    </xf>
    <xf numFmtId="0" fontId="27" fillId="2" borderId="0" xfId="0" applyFont="1" applyFill="1"/>
    <xf numFmtId="0" fontId="41" fillId="0" borderId="0" xfId="0" applyFont="1"/>
    <xf numFmtId="2" fontId="24" fillId="0" borderId="0" xfId="0" applyNumberFormat="1" applyFont="1"/>
    <xf numFmtId="0" fontId="19" fillId="0" borderId="0" xfId="0" applyFont="1"/>
    <xf numFmtId="0" fontId="42" fillId="2" borderId="0" xfId="0" quotePrefix="1" applyFont="1" applyFill="1" applyAlignment="1">
      <alignment horizontal="right"/>
    </xf>
    <xf numFmtId="0" fontId="43" fillId="0" borderId="0" xfId="0" applyFont="1"/>
    <xf numFmtId="0" fontId="43" fillId="0" borderId="0" xfId="0" applyFont="1" applyAlignment="1">
      <alignment horizontal="center"/>
    </xf>
    <xf numFmtId="3" fontId="41" fillId="0" borderId="0" xfId="0" applyNumberFormat="1" applyFont="1"/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24" fillId="6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44" fillId="2" borderId="0" xfId="0" applyFont="1" applyFill="1" applyAlignment="1">
      <alignment horizontal="center"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center" vertical="center"/>
    </xf>
    <xf numFmtId="0" fontId="24" fillId="6" borderId="71" xfId="0" applyFont="1" applyFill="1" applyBorder="1" applyAlignment="1">
      <alignment vertical="center"/>
    </xf>
    <xf numFmtId="0" fontId="24" fillId="6" borderId="72" xfId="0" applyFont="1" applyFill="1" applyBorder="1" applyAlignment="1">
      <alignment vertical="center"/>
    </xf>
    <xf numFmtId="0" fontId="24" fillId="6" borderId="73" xfId="0" applyFont="1" applyFill="1" applyBorder="1" applyAlignment="1">
      <alignment vertical="center"/>
    </xf>
    <xf numFmtId="0" fontId="24" fillId="6" borderId="74" xfId="0" applyFont="1" applyFill="1" applyBorder="1" applyAlignment="1">
      <alignment vertical="center"/>
    </xf>
    <xf numFmtId="0" fontId="39" fillId="0" borderId="0" xfId="0" applyFont="1"/>
    <xf numFmtId="169" fontId="24" fillId="0" borderId="0" xfId="0" applyNumberFormat="1" applyFont="1"/>
    <xf numFmtId="0" fontId="24" fillId="0" borderId="71" xfId="0" applyFont="1" applyBorder="1"/>
    <xf numFmtId="0" fontId="24" fillId="0" borderId="72" xfId="0" applyFont="1" applyBorder="1"/>
    <xf numFmtId="0" fontId="24" fillId="0" borderId="73" xfId="0" applyFont="1" applyBorder="1"/>
    <xf numFmtId="0" fontId="24" fillId="0" borderId="74" xfId="0" applyFont="1" applyBorder="1"/>
    <xf numFmtId="170" fontId="24" fillId="0" borderId="0" xfId="0" applyNumberFormat="1" applyFont="1"/>
    <xf numFmtId="0" fontId="0" fillId="2" borderId="0" xfId="0" applyFill="1" applyAlignment="1">
      <alignment horizontal="center" vertical="center"/>
    </xf>
    <xf numFmtId="3" fontId="24" fillId="0" borderId="0" xfId="0" applyNumberFormat="1" applyFont="1" applyAlignment="1">
      <alignment vertical="center"/>
    </xf>
    <xf numFmtId="169" fontId="24" fillId="0" borderId="0" xfId="0" applyNumberFormat="1" applyFont="1" applyAlignment="1">
      <alignment vertical="center"/>
    </xf>
    <xf numFmtId="170" fontId="2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</cellXfs>
  <cellStyles count="2">
    <cellStyle name="Normal" xfId="0" builtinId="0"/>
    <cellStyle name="Normal 2" xfId="1" xr:uid="{6FA75C03-3D47-45F6-84A3-9B7DC2300EC7}"/>
  </cellStyles>
  <dxfs count="74"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tráfico'!$E$7:$E$34</c:f>
              <c:numCache>
                <c:formatCode>#,##0</c:formatCode>
                <c:ptCount val="28"/>
                <c:pt idx="0">
                  <c:v>1935166.571</c:v>
                </c:pt>
                <c:pt idx="1">
                  <c:v>395473</c:v>
                </c:pt>
                <c:pt idx="2">
                  <c:v>1016742.029</c:v>
                </c:pt>
                <c:pt idx="3">
                  <c:v>694009.304</c:v>
                </c:pt>
                <c:pt idx="4">
                  <c:v>14086520.280999999</c:v>
                </c:pt>
                <c:pt idx="5">
                  <c:v>898337.37</c:v>
                </c:pt>
                <c:pt idx="6">
                  <c:v>2267996.5460000001</c:v>
                </c:pt>
                <c:pt idx="7">
                  <c:v>11168585</c:v>
                </c:pt>
                <c:pt idx="8">
                  <c:v>5225246</c:v>
                </c:pt>
                <c:pt idx="9">
                  <c:v>6066405.0800000001</c:v>
                </c:pt>
                <c:pt idx="10">
                  <c:v>3247790.9279999998</c:v>
                </c:pt>
                <c:pt idx="11">
                  <c:v>288594</c:v>
                </c:pt>
                <c:pt idx="12">
                  <c:v>1308749.6229999999</c:v>
                </c:pt>
                <c:pt idx="13">
                  <c:v>2086961.618</c:v>
                </c:pt>
                <c:pt idx="14">
                  <c:v>5080976.2570000002</c:v>
                </c:pt>
                <c:pt idx="15">
                  <c:v>5649917.6050000004</c:v>
                </c:pt>
                <c:pt idx="16">
                  <c:v>1140178.743</c:v>
                </c:pt>
                <c:pt idx="17">
                  <c:v>300874.97899999999</c:v>
                </c:pt>
                <c:pt idx="18">
                  <c:v>91775</c:v>
                </c:pt>
                <c:pt idx="19">
                  <c:v>411673.05599999998</c:v>
                </c:pt>
                <c:pt idx="20">
                  <c:v>529795.92099999997</c:v>
                </c:pt>
                <c:pt idx="21">
                  <c:v>2401882.557</c:v>
                </c:pt>
                <c:pt idx="22">
                  <c:v>1115442.6359999999</c:v>
                </c:pt>
                <c:pt idx="23">
                  <c:v>638149</c:v>
                </c:pt>
                <c:pt idx="24">
                  <c:v>5062934.159</c:v>
                </c:pt>
                <c:pt idx="25">
                  <c:v>11673497.386</c:v>
                </c:pt>
                <c:pt idx="26">
                  <c:v>769365.32700000005</c:v>
                </c:pt>
                <c:pt idx="27">
                  <c:v>258709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F-4DA6-823E-2ADBFDB40C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tráfico'!$D$7:$D$34</c:f>
              <c:numCache>
                <c:formatCode>#,##0</c:formatCode>
                <c:ptCount val="28"/>
                <c:pt idx="0">
                  <c:v>2001690.0519999999</c:v>
                </c:pt>
                <c:pt idx="1">
                  <c:v>425585</c:v>
                </c:pt>
                <c:pt idx="2">
                  <c:v>954572.03799999994</c:v>
                </c:pt>
                <c:pt idx="3">
                  <c:v>791445.02799999982</c:v>
                </c:pt>
                <c:pt idx="4">
                  <c:v>16502431.956</c:v>
                </c:pt>
                <c:pt idx="5">
                  <c:v>897151.83700000006</c:v>
                </c:pt>
                <c:pt idx="6">
                  <c:v>2512427.1120000002</c:v>
                </c:pt>
                <c:pt idx="7">
                  <c:v>10110387.416999999</c:v>
                </c:pt>
                <c:pt idx="8">
                  <c:v>5276981</c:v>
                </c:pt>
                <c:pt idx="9">
                  <c:v>5565674.5389999999</c:v>
                </c:pt>
                <c:pt idx="10">
                  <c:v>2918122.7779999999</c:v>
                </c:pt>
                <c:pt idx="11">
                  <c:v>344142</c:v>
                </c:pt>
                <c:pt idx="12">
                  <c:v>855807.33499999996</c:v>
                </c:pt>
                <c:pt idx="13">
                  <c:v>2568703.7790000001</c:v>
                </c:pt>
                <c:pt idx="14">
                  <c:v>4873906.0470000003</c:v>
                </c:pt>
                <c:pt idx="15">
                  <c:v>5399792.8530000001</c:v>
                </c:pt>
                <c:pt idx="16">
                  <c:v>745030.96900000004</c:v>
                </c:pt>
                <c:pt idx="17">
                  <c:v>407216.76199999999</c:v>
                </c:pt>
                <c:pt idx="18">
                  <c:v>89126</c:v>
                </c:pt>
                <c:pt idx="19">
                  <c:v>378033.32199999999</c:v>
                </c:pt>
                <c:pt idx="20">
                  <c:v>543867.30900000001</c:v>
                </c:pt>
                <c:pt idx="21">
                  <c:v>2543518.4049999998</c:v>
                </c:pt>
                <c:pt idx="22">
                  <c:v>1003799.31</c:v>
                </c:pt>
                <c:pt idx="23">
                  <c:v>715233</c:v>
                </c:pt>
                <c:pt idx="24">
                  <c:v>4902530.233</c:v>
                </c:pt>
                <c:pt idx="25">
                  <c:v>12728854.057</c:v>
                </c:pt>
                <c:pt idx="26">
                  <c:v>752557.96100000001</c:v>
                </c:pt>
                <c:pt idx="27">
                  <c:v>248359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DF-4DA6-823E-2ADBFDB40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996863"/>
        <c:axId val="38702644"/>
      </c:barChart>
      <c:catAx>
        <c:axId val="1799686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8702644"/>
        <c:crosses val="autoZero"/>
        <c:auto val="1"/>
        <c:lblAlgn val="ctr"/>
        <c:lblOffset val="100"/>
        <c:noMultiLvlLbl val="0"/>
      </c:catAx>
      <c:valAx>
        <c:axId val="3870264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9525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996863"/>
        <c:crosses val="autoZero"/>
        <c:crossBetween val="between"/>
      </c:valAx>
      <c:spPr>
        <a:noFill/>
        <a:ln w="9525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9525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488906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4942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71299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196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8-427E-AF61-270FD6A93B3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14700</c:v>
                </c:pt>
                <c:pt idx="4">
                  <c:v>600451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37139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324</c:v>
                </c:pt>
                <c:pt idx="22">
                  <c:v>0</c:v>
                </c:pt>
                <c:pt idx="23">
                  <c:v>0</c:v>
                </c:pt>
                <c:pt idx="24">
                  <c:v>68620</c:v>
                </c:pt>
                <c:pt idx="25">
                  <c:v>0</c:v>
                </c:pt>
                <c:pt idx="26">
                  <c:v>84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8-427E-AF61-270FD6A93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1199873"/>
        <c:axId val="46603222"/>
      </c:barChart>
      <c:catAx>
        <c:axId val="5119987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603222"/>
        <c:crosses val="autoZero"/>
        <c:auto val="1"/>
        <c:lblAlgn val="ctr"/>
        <c:lblOffset val="100"/>
        <c:noMultiLvlLbl val="0"/>
      </c:catAx>
      <c:valAx>
        <c:axId val="4660322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19987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tránsito'!$E$7:$E$34</c:f>
              <c:numCache>
                <c:formatCode>#,##0</c:formatCode>
                <c:ptCount val="28"/>
                <c:pt idx="0">
                  <c:v>6302</c:v>
                </c:pt>
                <c:pt idx="1">
                  <c:v>12317</c:v>
                </c:pt>
                <c:pt idx="2">
                  <c:v>0</c:v>
                </c:pt>
                <c:pt idx="3">
                  <c:v>9494</c:v>
                </c:pt>
                <c:pt idx="4">
                  <c:v>8265831</c:v>
                </c:pt>
                <c:pt idx="5">
                  <c:v>197073</c:v>
                </c:pt>
                <c:pt idx="6">
                  <c:v>36246</c:v>
                </c:pt>
                <c:pt idx="7">
                  <c:v>4478550</c:v>
                </c:pt>
                <c:pt idx="8">
                  <c:v>63404</c:v>
                </c:pt>
                <c:pt idx="9">
                  <c:v>117069</c:v>
                </c:pt>
                <c:pt idx="10">
                  <c:v>106140</c:v>
                </c:pt>
                <c:pt idx="11">
                  <c:v>0</c:v>
                </c:pt>
                <c:pt idx="12">
                  <c:v>28628</c:v>
                </c:pt>
                <c:pt idx="13">
                  <c:v>17481</c:v>
                </c:pt>
                <c:pt idx="14">
                  <c:v>583450</c:v>
                </c:pt>
                <c:pt idx="15">
                  <c:v>2703935</c:v>
                </c:pt>
                <c:pt idx="16">
                  <c:v>739062</c:v>
                </c:pt>
                <c:pt idx="17">
                  <c:v>899</c:v>
                </c:pt>
                <c:pt idx="18">
                  <c:v>0</c:v>
                </c:pt>
                <c:pt idx="19">
                  <c:v>0</c:v>
                </c:pt>
                <c:pt idx="20">
                  <c:v>5169</c:v>
                </c:pt>
                <c:pt idx="21">
                  <c:v>224325</c:v>
                </c:pt>
                <c:pt idx="22">
                  <c:v>71321</c:v>
                </c:pt>
                <c:pt idx="23">
                  <c:v>1352</c:v>
                </c:pt>
                <c:pt idx="24">
                  <c:v>544533</c:v>
                </c:pt>
                <c:pt idx="25">
                  <c:v>4317763</c:v>
                </c:pt>
                <c:pt idx="26">
                  <c:v>78517</c:v>
                </c:pt>
                <c:pt idx="27">
                  <c:v>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8-48A4-B360-C96A9BBF412C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tránsito'!$D$7:$D$34</c:f>
              <c:numCache>
                <c:formatCode>#,##0</c:formatCode>
                <c:ptCount val="28"/>
                <c:pt idx="0">
                  <c:v>132053</c:v>
                </c:pt>
                <c:pt idx="1">
                  <c:v>5249</c:v>
                </c:pt>
                <c:pt idx="2">
                  <c:v>17</c:v>
                </c:pt>
                <c:pt idx="3">
                  <c:v>0</c:v>
                </c:pt>
                <c:pt idx="4">
                  <c:v>9897035</c:v>
                </c:pt>
                <c:pt idx="5">
                  <c:v>145297</c:v>
                </c:pt>
                <c:pt idx="6">
                  <c:v>2321</c:v>
                </c:pt>
                <c:pt idx="7">
                  <c:v>3629722</c:v>
                </c:pt>
                <c:pt idx="8">
                  <c:v>9427</c:v>
                </c:pt>
                <c:pt idx="9">
                  <c:v>2277</c:v>
                </c:pt>
                <c:pt idx="10">
                  <c:v>15624</c:v>
                </c:pt>
                <c:pt idx="11">
                  <c:v>0</c:v>
                </c:pt>
                <c:pt idx="12">
                  <c:v>26891</c:v>
                </c:pt>
                <c:pt idx="13">
                  <c:v>15279</c:v>
                </c:pt>
                <c:pt idx="14">
                  <c:v>340229</c:v>
                </c:pt>
                <c:pt idx="15">
                  <c:v>2489367</c:v>
                </c:pt>
                <c:pt idx="16">
                  <c:v>409666</c:v>
                </c:pt>
                <c:pt idx="17">
                  <c:v>28</c:v>
                </c:pt>
                <c:pt idx="18">
                  <c:v>0</c:v>
                </c:pt>
                <c:pt idx="19">
                  <c:v>0</c:v>
                </c:pt>
                <c:pt idx="20">
                  <c:v>3164</c:v>
                </c:pt>
                <c:pt idx="21">
                  <c:v>273147</c:v>
                </c:pt>
                <c:pt idx="22">
                  <c:v>45999</c:v>
                </c:pt>
                <c:pt idx="23">
                  <c:v>0</c:v>
                </c:pt>
                <c:pt idx="24">
                  <c:v>299467</c:v>
                </c:pt>
                <c:pt idx="25">
                  <c:v>5086697</c:v>
                </c:pt>
                <c:pt idx="26">
                  <c:v>56318</c:v>
                </c:pt>
                <c:pt idx="27">
                  <c:v>6552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E8-48A4-B360-C96A9BBF4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6592057"/>
        <c:axId val="45776986"/>
      </c:barChart>
      <c:catAx>
        <c:axId val="4659205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776986"/>
        <c:crosses val="autoZero"/>
        <c:auto val="1"/>
        <c:lblAlgn val="ctr"/>
        <c:lblOffset val="100"/>
        <c:noMultiLvlLbl val="0"/>
      </c:catAx>
      <c:valAx>
        <c:axId val="4577698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59205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12317</c:v>
                </c:pt>
                <c:pt idx="2">
                  <c:v>0</c:v>
                </c:pt>
                <c:pt idx="3">
                  <c:v>0</c:v>
                </c:pt>
                <c:pt idx="4">
                  <c:v>6570278</c:v>
                </c:pt>
                <c:pt idx="5">
                  <c:v>36413</c:v>
                </c:pt>
                <c:pt idx="6">
                  <c:v>0</c:v>
                </c:pt>
                <c:pt idx="7">
                  <c:v>3270123</c:v>
                </c:pt>
                <c:pt idx="8">
                  <c:v>62577</c:v>
                </c:pt>
                <c:pt idx="9">
                  <c:v>9090</c:v>
                </c:pt>
                <c:pt idx="10">
                  <c:v>106140</c:v>
                </c:pt>
                <c:pt idx="11">
                  <c:v>0</c:v>
                </c:pt>
                <c:pt idx="12">
                  <c:v>28452</c:v>
                </c:pt>
                <c:pt idx="13">
                  <c:v>400</c:v>
                </c:pt>
                <c:pt idx="14">
                  <c:v>49323</c:v>
                </c:pt>
                <c:pt idx="15">
                  <c:v>1669776</c:v>
                </c:pt>
                <c:pt idx="16">
                  <c:v>733040</c:v>
                </c:pt>
                <c:pt idx="17">
                  <c:v>829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200896</c:v>
                </c:pt>
                <c:pt idx="22">
                  <c:v>70593</c:v>
                </c:pt>
                <c:pt idx="23">
                  <c:v>8</c:v>
                </c:pt>
                <c:pt idx="24">
                  <c:v>198</c:v>
                </c:pt>
                <c:pt idx="25">
                  <c:v>4249623</c:v>
                </c:pt>
                <c:pt idx="26">
                  <c:v>56130</c:v>
                </c:pt>
                <c:pt idx="27">
                  <c:v>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1-4CE0-B3B8-715469C6260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5249</c:v>
                </c:pt>
                <c:pt idx="2">
                  <c:v>17</c:v>
                </c:pt>
                <c:pt idx="3">
                  <c:v>0</c:v>
                </c:pt>
                <c:pt idx="4">
                  <c:v>7337328</c:v>
                </c:pt>
                <c:pt idx="5">
                  <c:v>33681</c:v>
                </c:pt>
                <c:pt idx="6">
                  <c:v>10</c:v>
                </c:pt>
                <c:pt idx="7">
                  <c:v>2676010</c:v>
                </c:pt>
                <c:pt idx="8">
                  <c:v>9309</c:v>
                </c:pt>
                <c:pt idx="9">
                  <c:v>1445</c:v>
                </c:pt>
                <c:pt idx="10">
                  <c:v>15624</c:v>
                </c:pt>
                <c:pt idx="11">
                  <c:v>0</c:v>
                </c:pt>
                <c:pt idx="12">
                  <c:v>627</c:v>
                </c:pt>
                <c:pt idx="13">
                  <c:v>57</c:v>
                </c:pt>
                <c:pt idx="14">
                  <c:v>18427</c:v>
                </c:pt>
                <c:pt idx="15">
                  <c:v>1744549</c:v>
                </c:pt>
                <c:pt idx="16">
                  <c:v>399581</c:v>
                </c:pt>
                <c:pt idx="17">
                  <c:v>28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269199</c:v>
                </c:pt>
                <c:pt idx="22">
                  <c:v>45460</c:v>
                </c:pt>
                <c:pt idx="23">
                  <c:v>0</c:v>
                </c:pt>
                <c:pt idx="24">
                  <c:v>0</c:v>
                </c:pt>
                <c:pt idx="25">
                  <c:v>4996843</c:v>
                </c:pt>
                <c:pt idx="26">
                  <c:v>37877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1-4CE0-B3B8-715469C62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654355"/>
        <c:axId val="13699510"/>
      </c:barChart>
      <c:catAx>
        <c:axId val="1765435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699510"/>
        <c:crosses val="autoZero"/>
        <c:auto val="1"/>
        <c:lblAlgn val="ctr"/>
        <c:lblOffset val="100"/>
        <c:noMultiLvlLbl val="0"/>
      </c:catAx>
      <c:valAx>
        <c:axId val="1369951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65435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'Ro-Ro'!$E$7:$E$34</c:f>
              <c:numCache>
                <c:formatCode>#,##0</c:formatCode>
                <c:ptCount val="28"/>
                <c:pt idx="0">
                  <c:v>0</c:v>
                </c:pt>
                <c:pt idx="1">
                  <c:v>11542</c:v>
                </c:pt>
                <c:pt idx="2">
                  <c:v>198370</c:v>
                </c:pt>
                <c:pt idx="3">
                  <c:v>0</c:v>
                </c:pt>
                <c:pt idx="4">
                  <c:v>2140446</c:v>
                </c:pt>
                <c:pt idx="5">
                  <c:v>159177</c:v>
                </c:pt>
                <c:pt idx="6">
                  <c:v>2078487</c:v>
                </c:pt>
                <c:pt idx="7">
                  <c:v>1672531</c:v>
                </c:pt>
                <c:pt idx="8">
                  <c:v>141371</c:v>
                </c:pt>
                <c:pt idx="9">
                  <c:v>0</c:v>
                </c:pt>
                <c:pt idx="10">
                  <c:v>0</c:v>
                </c:pt>
                <c:pt idx="11">
                  <c:v>88881</c:v>
                </c:pt>
                <c:pt idx="12">
                  <c:v>4056</c:v>
                </c:pt>
                <c:pt idx="13">
                  <c:v>0</c:v>
                </c:pt>
                <c:pt idx="14">
                  <c:v>97894</c:v>
                </c:pt>
                <c:pt idx="15">
                  <c:v>963165</c:v>
                </c:pt>
                <c:pt idx="16">
                  <c:v>74574</c:v>
                </c:pt>
                <c:pt idx="17">
                  <c:v>0</c:v>
                </c:pt>
                <c:pt idx="18">
                  <c:v>71364</c:v>
                </c:pt>
                <c:pt idx="19">
                  <c:v>7419</c:v>
                </c:pt>
                <c:pt idx="20">
                  <c:v>72877</c:v>
                </c:pt>
                <c:pt idx="21">
                  <c:v>736066</c:v>
                </c:pt>
                <c:pt idx="22">
                  <c:v>292999</c:v>
                </c:pt>
                <c:pt idx="23">
                  <c:v>20852</c:v>
                </c:pt>
                <c:pt idx="24">
                  <c:v>51504</c:v>
                </c:pt>
                <c:pt idx="25">
                  <c:v>2013161</c:v>
                </c:pt>
                <c:pt idx="26">
                  <c:v>195553</c:v>
                </c:pt>
                <c:pt idx="27">
                  <c:v>59123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9-481C-B6E1-E5E25EC171FB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'Ro-Ro'!$D$7:$D$34</c:f>
              <c:numCache>
                <c:formatCode>#,##0</c:formatCode>
                <c:ptCount val="28"/>
                <c:pt idx="0">
                  <c:v>0</c:v>
                </c:pt>
                <c:pt idx="1">
                  <c:v>12460</c:v>
                </c:pt>
                <c:pt idx="2">
                  <c:v>165306</c:v>
                </c:pt>
                <c:pt idx="3">
                  <c:v>0</c:v>
                </c:pt>
                <c:pt idx="4">
                  <c:v>2254510</c:v>
                </c:pt>
                <c:pt idx="5">
                  <c:v>165205</c:v>
                </c:pt>
                <c:pt idx="6">
                  <c:v>2213329</c:v>
                </c:pt>
                <c:pt idx="7">
                  <c:v>1737337</c:v>
                </c:pt>
                <c:pt idx="8">
                  <c:v>194871</c:v>
                </c:pt>
                <c:pt idx="9">
                  <c:v>0</c:v>
                </c:pt>
                <c:pt idx="10">
                  <c:v>0</c:v>
                </c:pt>
                <c:pt idx="11">
                  <c:v>96809</c:v>
                </c:pt>
                <c:pt idx="12">
                  <c:v>3743</c:v>
                </c:pt>
                <c:pt idx="13">
                  <c:v>0</c:v>
                </c:pt>
                <c:pt idx="14">
                  <c:v>95200</c:v>
                </c:pt>
                <c:pt idx="15">
                  <c:v>920438</c:v>
                </c:pt>
                <c:pt idx="16">
                  <c:v>68996</c:v>
                </c:pt>
                <c:pt idx="17">
                  <c:v>0</c:v>
                </c:pt>
                <c:pt idx="18">
                  <c:v>77477</c:v>
                </c:pt>
                <c:pt idx="19">
                  <c:v>113896</c:v>
                </c:pt>
                <c:pt idx="20">
                  <c:v>75384</c:v>
                </c:pt>
                <c:pt idx="21">
                  <c:v>805617</c:v>
                </c:pt>
                <c:pt idx="22">
                  <c:v>316695</c:v>
                </c:pt>
                <c:pt idx="23">
                  <c:v>29119</c:v>
                </c:pt>
                <c:pt idx="24">
                  <c:v>64745</c:v>
                </c:pt>
                <c:pt idx="25">
                  <c:v>2165458</c:v>
                </c:pt>
                <c:pt idx="26">
                  <c:v>198324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D9-481C-B6E1-E5E25EC17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7108752"/>
        <c:axId val="24584367"/>
      </c:barChart>
      <c:catAx>
        <c:axId val="3710875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584367"/>
        <c:crosses val="autoZero"/>
        <c:auto val="1"/>
        <c:lblAlgn val="ctr"/>
        <c:lblOffset val="100"/>
        <c:noMultiLvlLbl val="0"/>
      </c:catAx>
      <c:valAx>
        <c:axId val="2458436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10875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UTIS'!$E$7:$E$34</c:f>
              <c:numCache>
                <c:formatCode>#,##0</c:formatCode>
                <c:ptCount val="28"/>
                <c:pt idx="0">
                  <c:v>0</c:v>
                </c:pt>
                <c:pt idx="1">
                  <c:v>252</c:v>
                </c:pt>
                <c:pt idx="2">
                  <c:v>9646</c:v>
                </c:pt>
                <c:pt idx="3">
                  <c:v>0</c:v>
                </c:pt>
                <c:pt idx="4">
                  <c:v>88070</c:v>
                </c:pt>
                <c:pt idx="5">
                  <c:v>5999</c:v>
                </c:pt>
                <c:pt idx="6">
                  <c:v>96300</c:v>
                </c:pt>
                <c:pt idx="7">
                  <c:v>60785</c:v>
                </c:pt>
                <c:pt idx="8">
                  <c:v>5060</c:v>
                </c:pt>
                <c:pt idx="9">
                  <c:v>0</c:v>
                </c:pt>
                <c:pt idx="10">
                  <c:v>0</c:v>
                </c:pt>
                <c:pt idx="11">
                  <c:v>4815</c:v>
                </c:pt>
                <c:pt idx="12">
                  <c:v>11</c:v>
                </c:pt>
                <c:pt idx="13">
                  <c:v>0</c:v>
                </c:pt>
                <c:pt idx="14">
                  <c:v>4917</c:v>
                </c:pt>
                <c:pt idx="15">
                  <c:v>55726</c:v>
                </c:pt>
                <c:pt idx="16">
                  <c:v>3257</c:v>
                </c:pt>
                <c:pt idx="17">
                  <c:v>0</c:v>
                </c:pt>
                <c:pt idx="18">
                  <c:v>4383</c:v>
                </c:pt>
                <c:pt idx="19">
                  <c:v>532</c:v>
                </c:pt>
                <c:pt idx="20">
                  <c:v>493</c:v>
                </c:pt>
                <c:pt idx="21">
                  <c:v>47390</c:v>
                </c:pt>
                <c:pt idx="22">
                  <c:v>6479</c:v>
                </c:pt>
                <c:pt idx="23">
                  <c:v>1079</c:v>
                </c:pt>
                <c:pt idx="24">
                  <c:v>0</c:v>
                </c:pt>
                <c:pt idx="25">
                  <c:v>73753</c:v>
                </c:pt>
                <c:pt idx="26">
                  <c:v>2540</c:v>
                </c:pt>
                <c:pt idx="27">
                  <c:v>1838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7-4CF7-88FA-6129A2ECC02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UTIS'!$D$7:$D$34</c:f>
              <c:numCache>
                <c:formatCode>#,##0</c:formatCode>
                <c:ptCount val="28"/>
                <c:pt idx="0">
                  <c:v>0</c:v>
                </c:pt>
                <c:pt idx="1">
                  <c:v>176</c:v>
                </c:pt>
                <c:pt idx="2">
                  <c:v>8717</c:v>
                </c:pt>
                <c:pt idx="3">
                  <c:v>0</c:v>
                </c:pt>
                <c:pt idx="4">
                  <c:v>93139</c:v>
                </c:pt>
                <c:pt idx="5">
                  <c:v>5868</c:v>
                </c:pt>
                <c:pt idx="6">
                  <c:v>100071</c:v>
                </c:pt>
                <c:pt idx="7">
                  <c:v>61350</c:v>
                </c:pt>
                <c:pt idx="8">
                  <c:v>7362</c:v>
                </c:pt>
                <c:pt idx="9">
                  <c:v>0</c:v>
                </c:pt>
                <c:pt idx="10">
                  <c:v>0</c:v>
                </c:pt>
                <c:pt idx="11">
                  <c:v>5543</c:v>
                </c:pt>
                <c:pt idx="12">
                  <c:v>0</c:v>
                </c:pt>
                <c:pt idx="13">
                  <c:v>0</c:v>
                </c:pt>
                <c:pt idx="14">
                  <c:v>4883</c:v>
                </c:pt>
                <c:pt idx="15">
                  <c:v>56581</c:v>
                </c:pt>
                <c:pt idx="16">
                  <c:v>3664</c:v>
                </c:pt>
                <c:pt idx="17">
                  <c:v>0</c:v>
                </c:pt>
                <c:pt idx="18">
                  <c:v>4958</c:v>
                </c:pt>
                <c:pt idx="19">
                  <c:v>4621</c:v>
                </c:pt>
                <c:pt idx="20">
                  <c:v>443</c:v>
                </c:pt>
                <c:pt idx="21">
                  <c:v>48974</c:v>
                </c:pt>
                <c:pt idx="22">
                  <c:v>7064</c:v>
                </c:pt>
                <c:pt idx="23">
                  <c:v>1489</c:v>
                </c:pt>
                <c:pt idx="24">
                  <c:v>0</c:v>
                </c:pt>
                <c:pt idx="25">
                  <c:v>80737</c:v>
                </c:pt>
                <c:pt idx="26">
                  <c:v>2787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47-4CF7-88FA-6129A2EC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0863026"/>
        <c:axId val="30210897"/>
      </c:barChart>
      <c:catAx>
        <c:axId val="4086302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210897"/>
        <c:crosses val="autoZero"/>
        <c:auto val="1"/>
        <c:lblAlgn val="ctr"/>
        <c:lblOffset val="100"/>
        <c:noMultiLvlLbl val="0"/>
      </c:catAx>
      <c:valAx>
        <c:axId val="3021089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86302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TEUS!$E$7:$E$34</c:f>
              <c:numCache>
                <c:formatCode>#,##0</c:formatCode>
                <c:ptCount val="28"/>
                <c:pt idx="0">
                  <c:v>0</c:v>
                </c:pt>
                <c:pt idx="1">
                  <c:v>30992.75</c:v>
                </c:pt>
                <c:pt idx="2">
                  <c:v>2282</c:v>
                </c:pt>
                <c:pt idx="3">
                  <c:v>8</c:v>
                </c:pt>
                <c:pt idx="4">
                  <c:v>690708</c:v>
                </c:pt>
                <c:pt idx="5">
                  <c:v>32068.75</c:v>
                </c:pt>
                <c:pt idx="6">
                  <c:v>11238</c:v>
                </c:pt>
                <c:pt idx="7">
                  <c:v>620508</c:v>
                </c:pt>
                <c:pt idx="8">
                  <c:v>61327.25</c:v>
                </c:pt>
                <c:pt idx="9">
                  <c:v>4585</c:v>
                </c:pt>
                <c:pt idx="10">
                  <c:v>21119.75</c:v>
                </c:pt>
                <c:pt idx="11">
                  <c:v>980</c:v>
                </c:pt>
                <c:pt idx="12">
                  <c:v>2410.25</c:v>
                </c:pt>
                <c:pt idx="13">
                  <c:v>11348</c:v>
                </c:pt>
                <c:pt idx="14">
                  <c:v>16338.25</c:v>
                </c:pt>
                <c:pt idx="15">
                  <c:v>233477</c:v>
                </c:pt>
                <c:pt idx="16">
                  <c:v>62733</c:v>
                </c:pt>
                <c:pt idx="17">
                  <c:v>6684</c:v>
                </c:pt>
                <c:pt idx="18">
                  <c:v>561.5</c:v>
                </c:pt>
                <c:pt idx="19">
                  <c:v>0</c:v>
                </c:pt>
                <c:pt idx="20">
                  <c:v>0</c:v>
                </c:pt>
                <c:pt idx="21">
                  <c:v>86347</c:v>
                </c:pt>
                <c:pt idx="22">
                  <c:v>26611.25</c:v>
                </c:pt>
                <c:pt idx="23">
                  <c:v>23447.75</c:v>
                </c:pt>
                <c:pt idx="24">
                  <c:v>2078</c:v>
                </c:pt>
                <c:pt idx="25">
                  <c:v>833250</c:v>
                </c:pt>
                <c:pt idx="26">
                  <c:v>43949</c:v>
                </c:pt>
                <c:pt idx="27">
                  <c:v>6784.25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4-4719-9577-B5C7A17B8D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TEUS!$D$7:$D$34</c:f>
              <c:numCache>
                <c:formatCode>#,##0</c:formatCode>
                <c:ptCount val="28"/>
                <c:pt idx="0">
                  <c:v>2</c:v>
                </c:pt>
                <c:pt idx="1">
                  <c:v>32223.25</c:v>
                </c:pt>
                <c:pt idx="2">
                  <c:v>3287</c:v>
                </c:pt>
                <c:pt idx="3">
                  <c:v>0</c:v>
                </c:pt>
                <c:pt idx="4">
                  <c:v>691780</c:v>
                </c:pt>
                <c:pt idx="5">
                  <c:v>35411.75</c:v>
                </c:pt>
                <c:pt idx="6">
                  <c:v>12244</c:v>
                </c:pt>
                <c:pt idx="7">
                  <c:v>599111</c:v>
                </c:pt>
                <c:pt idx="8">
                  <c:v>66090.25</c:v>
                </c:pt>
                <c:pt idx="9">
                  <c:v>7129</c:v>
                </c:pt>
                <c:pt idx="10">
                  <c:v>14487</c:v>
                </c:pt>
                <c:pt idx="11">
                  <c:v>912</c:v>
                </c:pt>
                <c:pt idx="12">
                  <c:v>2189.5</c:v>
                </c:pt>
                <c:pt idx="13">
                  <c:v>10810</c:v>
                </c:pt>
                <c:pt idx="14">
                  <c:v>17658.5</c:v>
                </c:pt>
                <c:pt idx="15">
                  <c:v>234135</c:v>
                </c:pt>
                <c:pt idx="16">
                  <c:v>41163.25</c:v>
                </c:pt>
                <c:pt idx="17">
                  <c:v>6894.25</c:v>
                </c:pt>
                <c:pt idx="18">
                  <c:v>821</c:v>
                </c:pt>
                <c:pt idx="19">
                  <c:v>6</c:v>
                </c:pt>
                <c:pt idx="20">
                  <c:v>0</c:v>
                </c:pt>
                <c:pt idx="21">
                  <c:v>93845</c:v>
                </c:pt>
                <c:pt idx="22">
                  <c:v>22385</c:v>
                </c:pt>
                <c:pt idx="23">
                  <c:v>24973.25</c:v>
                </c:pt>
                <c:pt idx="24">
                  <c:v>2135</c:v>
                </c:pt>
                <c:pt idx="25">
                  <c:v>865064</c:v>
                </c:pt>
                <c:pt idx="26">
                  <c:v>42610</c:v>
                </c:pt>
                <c:pt idx="27">
                  <c:v>5044.25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4-4719-9577-B5C7A17B8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5984408"/>
        <c:axId val="1418586"/>
      </c:barChart>
      <c:catAx>
        <c:axId val="4598440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18586"/>
        <c:crosses val="autoZero"/>
        <c:auto val="1"/>
        <c:lblAlgn val="ctr"/>
        <c:lblOffset val="100"/>
        <c:noMultiLvlLbl val="0"/>
      </c:catAx>
      <c:valAx>
        <c:axId val="141858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98440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1287.25</c:v>
                </c:pt>
                <c:pt idx="2">
                  <c:v>0</c:v>
                </c:pt>
                <c:pt idx="3">
                  <c:v>0</c:v>
                </c:pt>
                <c:pt idx="4">
                  <c:v>602628</c:v>
                </c:pt>
                <c:pt idx="5">
                  <c:v>3213.5</c:v>
                </c:pt>
                <c:pt idx="6">
                  <c:v>0</c:v>
                </c:pt>
                <c:pt idx="7">
                  <c:v>289805.5</c:v>
                </c:pt>
                <c:pt idx="8">
                  <c:v>4612.5</c:v>
                </c:pt>
                <c:pt idx="9">
                  <c:v>734</c:v>
                </c:pt>
                <c:pt idx="10">
                  <c:v>8365.75</c:v>
                </c:pt>
                <c:pt idx="11">
                  <c:v>0</c:v>
                </c:pt>
                <c:pt idx="12">
                  <c:v>1944</c:v>
                </c:pt>
                <c:pt idx="13">
                  <c:v>174</c:v>
                </c:pt>
                <c:pt idx="14">
                  <c:v>4761.5</c:v>
                </c:pt>
                <c:pt idx="15">
                  <c:v>139014</c:v>
                </c:pt>
                <c:pt idx="16">
                  <c:v>51421</c:v>
                </c:pt>
                <c:pt idx="17">
                  <c:v>360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15572</c:v>
                </c:pt>
                <c:pt idx="22">
                  <c:v>6265</c:v>
                </c:pt>
                <c:pt idx="23">
                  <c:v>1</c:v>
                </c:pt>
                <c:pt idx="24">
                  <c:v>88</c:v>
                </c:pt>
                <c:pt idx="25">
                  <c:v>362146</c:v>
                </c:pt>
                <c:pt idx="26">
                  <c:v>5123</c:v>
                </c:pt>
                <c:pt idx="27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5-4873-8549-5D52A0BDBFE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530</c:v>
                </c:pt>
                <c:pt idx="2">
                  <c:v>8</c:v>
                </c:pt>
                <c:pt idx="3">
                  <c:v>0</c:v>
                </c:pt>
                <c:pt idx="4">
                  <c:v>596877</c:v>
                </c:pt>
                <c:pt idx="5">
                  <c:v>2938.75</c:v>
                </c:pt>
                <c:pt idx="6">
                  <c:v>4</c:v>
                </c:pt>
                <c:pt idx="7">
                  <c:v>243678</c:v>
                </c:pt>
                <c:pt idx="8">
                  <c:v>842.75</c:v>
                </c:pt>
                <c:pt idx="9">
                  <c:v>202</c:v>
                </c:pt>
                <c:pt idx="10">
                  <c:v>1695.75</c:v>
                </c:pt>
                <c:pt idx="11">
                  <c:v>0</c:v>
                </c:pt>
                <c:pt idx="12">
                  <c:v>114.25</c:v>
                </c:pt>
                <c:pt idx="13">
                  <c:v>5</c:v>
                </c:pt>
                <c:pt idx="14">
                  <c:v>1530.25</c:v>
                </c:pt>
                <c:pt idx="15">
                  <c:v>135884</c:v>
                </c:pt>
                <c:pt idx="16">
                  <c:v>37203.25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21812</c:v>
                </c:pt>
                <c:pt idx="22">
                  <c:v>3671.25</c:v>
                </c:pt>
                <c:pt idx="23">
                  <c:v>0</c:v>
                </c:pt>
                <c:pt idx="24">
                  <c:v>0</c:v>
                </c:pt>
                <c:pt idx="25">
                  <c:v>404233</c:v>
                </c:pt>
                <c:pt idx="26">
                  <c:v>2745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5-4873-8549-5D52A0BDB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83972"/>
        <c:axId val="13429960"/>
      </c:barChart>
      <c:catAx>
        <c:axId val="18397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429960"/>
        <c:crosses val="autoZero"/>
        <c:auto val="1"/>
        <c:lblAlgn val="ctr"/>
        <c:lblOffset val="100"/>
        <c:noMultiLvlLbl val="0"/>
      </c:catAx>
      <c:valAx>
        <c:axId val="1342996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397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nacional'!$E$7:$E$34</c:f>
              <c:numCache>
                <c:formatCode>#,##0</c:formatCode>
                <c:ptCount val="28"/>
                <c:pt idx="0">
                  <c:v>0</c:v>
                </c:pt>
                <c:pt idx="1">
                  <c:v>25266</c:v>
                </c:pt>
                <c:pt idx="2">
                  <c:v>785</c:v>
                </c:pt>
                <c:pt idx="3">
                  <c:v>0</c:v>
                </c:pt>
                <c:pt idx="4">
                  <c:v>0</c:v>
                </c:pt>
                <c:pt idx="5">
                  <c:v>25907</c:v>
                </c:pt>
                <c:pt idx="6">
                  <c:v>11224</c:v>
                </c:pt>
                <c:pt idx="7">
                  <c:v>33293.5</c:v>
                </c:pt>
                <c:pt idx="8">
                  <c:v>2421.25</c:v>
                </c:pt>
                <c:pt idx="9">
                  <c:v>241</c:v>
                </c:pt>
                <c:pt idx="10">
                  <c:v>1026</c:v>
                </c:pt>
                <c:pt idx="11">
                  <c:v>955</c:v>
                </c:pt>
                <c:pt idx="12">
                  <c:v>0</c:v>
                </c:pt>
                <c:pt idx="13">
                  <c:v>813</c:v>
                </c:pt>
                <c:pt idx="14">
                  <c:v>11135.75</c:v>
                </c:pt>
                <c:pt idx="15">
                  <c:v>80338</c:v>
                </c:pt>
                <c:pt idx="16">
                  <c:v>2242</c:v>
                </c:pt>
                <c:pt idx="17">
                  <c:v>729.25</c:v>
                </c:pt>
                <c:pt idx="18">
                  <c:v>561.5</c:v>
                </c:pt>
                <c:pt idx="19">
                  <c:v>0</c:v>
                </c:pt>
                <c:pt idx="20">
                  <c:v>0</c:v>
                </c:pt>
                <c:pt idx="21">
                  <c:v>60234</c:v>
                </c:pt>
                <c:pt idx="22">
                  <c:v>5050.75</c:v>
                </c:pt>
                <c:pt idx="23">
                  <c:v>23365.75</c:v>
                </c:pt>
                <c:pt idx="24">
                  <c:v>0</c:v>
                </c:pt>
                <c:pt idx="25">
                  <c:v>28948</c:v>
                </c:pt>
                <c:pt idx="26">
                  <c:v>2200</c:v>
                </c:pt>
                <c:pt idx="27">
                  <c:v>5450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5-4040-8761-9E0FE1E8312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nacional'!$D$7:$D$34</c:f>
              <c:numCache>
                <c:formatCode>#,##0</c:formatCode>
                <c:ptCount val="28"/>
                <c:pt idx="0">
                  <c:v>0</c:v>
                </c:pt>
                <c:pt idx="1">
                  <c:v>24917.25</c:v>
                </c:pt>
                <c:pt idx="2">
                  <c:v>723</c:v>
                </c:pt>
                <c:pt idx="3">
                  <c:v>0</c:v>
                </c:pt>
                <c:pt idx="4">
                  <c:v>0</c:v>
                </c:pt>
                <c:pt idx="5">
                  <c:v>27816</c:v>
                </c:pt>
                <c:pt idx="6">
                  <c:v>12224</c:v>
                </c:pt>
                <c:pt idx="7">
                  <c:v>35819</c:v>
                </c:pt>
                <c:pt idx="8">
                  <c:v>3039</c:v>
                </c:pt>
                <c:pt idx="9">
                  <c:v>1655</c:v>
                </c:pt>
                <c:pt idx="10">
                  <c:v>532</c:v>
                </c:pt>
                <c:pt idx="11">
                  <c:v>887</c:v>
                </c:pt>
                <c:pt idx="12">
                  <c:v>453.75</c:v>
                </c:pt>
                <c:pt idx="13">
                  <c:v>1793</c:v>
                </c:pt>
                <c:pt idx="14">
                  <c:v>14524.5</c:v>
                </c:pt>
                <c:pt idx="15">
                  <c:v>84439</c:v>
                </c:pt>
                <c:pt idx="16">
                  <c:v>1170.5</c:v>
                </c:pt>
                <c:pt idx="17">
                  <c:v>1181.5</c:v>
                </c:pt>
                <c:pt idx="18">
                  <c:v>821</c:v>
                </c:pt>
                <c:pt idx="19">
                  <c:v>0</c:v>
                </c:pt>
                <c:pt idx="20">
                  <c:v>0</c:v>
                </c:pt>
                <c:pt idx="21">
                  <c:v>62948</c:v>
                </c:pt>
                <c:pt idx="22">
                  <c:v>3672.5</c:v>
                </c:pt>
                <c:pt idx="23">
                  <c:v>24738.25</c:v>
                </c:pt>
                <c:pt idx="24">
                  <c:v>0</c:v>
                </c:pt>
                <c:pt idx="25">
                  <c:v>33907</c:v>
                </c:pt>
                <c:pt idx="26">
                  <c:v>1967</c:v>
                </c:pt>
                <c:pt idx="27">
                  <c:v>4317.5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5-4040-8761-9E0FE1E83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2859465"/>
        <c:axId val="33535715"/>
      </c:barChart>
      <c:catAx>
        <c:axId val="5285946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535715"/>
        <c:crosses val="autoZero"/>
        <c:auto val="1"/>
        <c:lblAlgn val="ctr"/>
        <c:lblOffset val="100"/>
        <c:noMultiLvlLbl val="0"/>
      </c:catAx>
      <c:valAx>
        <c:axId val="3353571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85946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4439.5</c:v>
                </c:pt>
                <c:pt idx="2">
                  <c:v>1497</c:v>
                </c:pt>
                <c:pt idx="3">
                  <c:v>8</c:v>
                </c:pt>
                <c:pt idx="4">
                  <c:v>88080</c:v>
                </c:pt>
                <c:pt idx="5">
                  <c:v>2948.25</c:v>
                </c:pt>
                <c:pt idx="6">
                  <c:v>14</c:v>
                </c:pt>
                <c:pt idx="7">
                  <c:v>297409</c:v>
                </c:pt>
                <c:pt idx="8">
                  <c:v>54293.5</c:v>
                </c:pt>
                <c:pt idx="9">
                  <c:v>3610</c:v>
                </c:pt>
                <c:pt idx="10">
                  <c:v>11728</c:v>
                </c:pt>
                <c:pt idx="11">
                  <c:v>25</c:v>
                </c:pt>
                <c:pt idx="12">
                  <c:v>466.25</c:v>
                </c:pt>
                <c:pt idx="13">
                  <c:v>10361</c:v>
                </c:pt>
                <c:pt idx="14">
                  <c:v>441</c:v>
                </c:pt>
                <c:pt idx="15">
                  <c:v>14125</c:v>
                </c:pt>
                <c:pt idx="16">
                  <c:v>9070</c:v>
                </c:pt>
                <c:pt idx="17">
                  <c:v>5594.75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10541</c:v>
                </c:pt>
                <c:pt idx="22">
                  <c:v>15295.5</c:v>
                </c:pt>
                <c:pt idx="23">
                  <c:v>81</c:v>
                </c:pt>
                <c:pt idx="24">
                  <c:v>1990</c:v>
                </c:pt>
                <c:pt idx="25">
                  <c:v>442156</c:v>
                </c:pt>
                <c:pt idx="26">
                  <c:v>36626</c:v>
                </c:pt>
                <c:pt idx="27">
                  <c:v>1280.25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9F-468E-AFC3-94BA895CAC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exterior'!$D$7:$D$34</c:f>
              <c:numCache>
                <c:formatCode>#,##0</c:formatCode>
                <c:ptCount val="28"/>
                <c:pt idx="0">
                  <c:v>2</c:v>
                </c:pt>
                <c:pt idx="1">
                  <c:v>6776</c:v>
                </c:pt>
                <c:pt idx="2">
                  <c:v>2556</c:v>
                </c:pt>
                <c:pt idx="3">
                  <c:v>0</c:v>
                </c:pt>
                <c:pt idx="4">
                  <c:v>94903</c:v>
                </c:pt>
                <c:pt idx="5">
                  <c:v>4657</c:v>
                </c:pt>
                <c:pt idx="6">
                  <c:v>16</c:v>
                </c:pt>
                <c:pt idx="7">
                  <c:v>319614</c:v>
                </c:pt>
                <c:pt idx="8">
                  <c:v>62208.5</c:v>
                </c:pt>
                <c:pt idx="9">
                  <c:v>5272</c:v>
                </c:pt>
                <c:pt idx="10">
                  <c:v>12259.25</c:v>
                </c:pt>
                <c:pt idx="11">
                  <c:v>25</c:v>
                </c:pt>
                <c:pt idx="12">
                  <c:v>1621.5</c:v>
                </c:pt>
                <c:pt idx="13">
                  <c:v>9012</c:v>
                </c:pt>
                <c:pt idx="14">
                  <c:v>1603.75</c:v>
                </c:pt>
                <c:pt idx="15">
                  <c:v>13812</c:v>
                </c:pt>
                <c:pt idx="16">
                  <c:v>2789.5</c:v>
                </c:pt>
                <c:pt idx="17">
                  <c:v>5711.75</c:v>
                </c:pt>
                <c:pt idx="18">
                  <c:v>0</c:v>
                </c:pt>
                <c:pt idx="19">
                  <c:v>6</c:v>
                </c:pt>
                <c:pt idx="20">
                  <c:v>0</c:v>
                </c:pt>
                <c:pt idx="21">
                  <c:v>9085</c:v>
                </c:pt>
                <c:pt idx="22">
                  <c:v>15041.25</c:v>
                </c:pt>
                <c:pt idx="23">
                  <c:v>235</c:v>
                </c:pt>
                <c:pt idx="24">
                  <c:v>2135</c:v>
                </c:pt>
                <c:pt idx="25">
                  <c:v>426924</c:v>
                </c:pt>
                <c:pt idx="26">
                  <c:v>37898</c:v>
                </c:pt>
                <c:pt idx="27">
                  <c:v>726.75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9F-468E-AFC3-94BA895CA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2188110"/>
        <c:axId val="921819"/>
      </c:barChart>
      <c:catAx>
        <c:axId val="3218811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21819"/>
        <c:crosses val="autoZero"/>
        <c:auto val="1"/>
        <c:lblAlgn val="ctr"/>
        <c:lblOffset val="100"/>
        <c:noMultiLvlLbl val="0"/>
      </c:catAx>
      <c:valAx>
        <c:axId val="92181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18811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número'!$E$7:$E$34</c:f>
              <c:numCache>
                <c:formatCode>#,##0</c:formatCode>
                <c:ptCount val="28"/>
                <c:pt idx="0">
                  <c:v>155</c:v>
                </c:pt>
                <c:pt idx="1">
                  <c:v>117</c:v>
                </c:pt>
                <c:pt idx="2">
                  <c:v>218</c:v>
                </c:pt>
                <c:pt idx="3">
                  <c:v>101</c:v>
                </c:pt>
                <c:pt idx="4">
                  <c:v>3987</c:v>
                </c:pt>
                <c:pt idx="5">
                  <c:v>268</c:v>
                </c:pt>
                <c:pt idx="6">
                  <c:v>4716</c:v>
                </c:pt>
                <c:pt idx="7">
                  <c:v>1126</c:v>
                </c:pt>
                <c:pt idx="8">
                  <c:v>373</c:v>
                </c:pt>
                <c:pt idx="9">
                  <c:v>358</c:v>
                </c:pt>
                <c:pt idx="10">
                  <c:v>205</c:v>
                </c:pt>
                <c:pt idx="11">
                  <c:v>1413</c:v>
                </c:pt>
                <c:pt idx="12">
                  <c:v>111</c:v>
                </c:pt>
                <c:pt idx="13">
                  <c:v>164</c:v>
                </c:pt>
                <c:pt idx="14">
                  <c:v>333</c:v>
                </c:pt>
                <c:pt idx="15">
                  <c:v>2457</c:v>
                </c:pt>
                <c:pt idx="16">
                  <c:v>215</c:v>
                </c:pt>
                <c:pt idx="17">
                  <c:v>107</c:v>
                </c:pt>
                <c:pt idx="18">
                  <c:v>112</c:v>
                </c:pt>
                <c:pt idx="19">
                  <c:v>70</c:v>
                </c:pt>
                <c:pt idx="20">
                  <c:v>136</c:v>
                </c:pt>
                <c:pt idx="21">
                  <c:v>2894</c:v>
                </c:pt>
                <c:pt idx="22">
                  <c:v>207</c:v>
                </c:pt>
                <c:pt idx="23">
                  <c:v>133</c:v>
                </c:pt>
                <c:pt idx="24">
                  <c:v>321</c:v>
                </c:pt>
                <c:pt idx="25">
                  <c:v>1132</c:v>
                </c:pt>
                <c:pt idx="26">
                  <c:v>270</c:v>
                </c:pt>
                <c:pt idx="27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E-4CEB-A03E-C97F0E5D8C1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número'!$D$7:$D$34</c:f>
              <c:numCache>
                <c:formatCode>#,##0</c:formatCode>
                <c:ptCount val="28"/>
                <c:pt idx="0">
                  <c:v>159</c:v>
                </c:pt>
                <c:pt idx="1">
                  <c:v>115</c:v>
                </c:pt>
                <c:pt idx="2">
                  <c:v>197</c:v>
                </c:pt>
                <c:pt idx="3">
                  <c:v>131</c:v>
                </c:pt>
                <c:pt idx="4">
                  <c:v>4654</c:v>
                </c:pt>
                <c:pt idx="5">
                  <c:v>244</c:v>
                </c:pt>
                <c:pt idx="6">
                  <c:v>5827</c:v>
                </c:pt>
                <c:pt idx="7">
                  <c:v>1112</c:v>
                </c:pt>
                <c:pt idx="8">
                  <c:v>381</c:v>
                </c:pt>
                <c:pt idx="9">
                  <c:v>318</c:v>
                </c:pt>
                <c:pt idx="10">
                  <c:v>207</c:v>
                </c:pt>
                <c:pt idx="11">
                  <c:v>1646</c:v>
                </c:pt>
                <c:pt idx="12">
                  <c:v>120</c:v>
                </c:pt>
                <c:pt idx="13">
                  <c:v>173</c:v>
                </c:pt>
                <c:pt idx="14">
                  <c:v>325</c:v>
                </c:pt>
                <c:pt idx="15">
                  <c:v>2441</c:v>
                </c:pt>
                <c:pt idx="16">
                  <c:v>162</c:v>
                </c:pt>
                <c:pt idx="17">
                  <c:v>74</c:v>
                </c:pt>
                <c:pt idx="18">
                  <c:v>122</c:v>
                </c:pt>
                <c:pt idx="19">
                  <c:v>132</c:v>
                </c:pt>
                <c:pt idx="20">
                  <c:v>139</c:v>
                </c:pt>
                <c:pt idx="21">
                  <c:v>2885</c:v>
                </c:pt>
                <c:pt idx="22">
                  <c:v>227</c:v>
                </c:pt>
                <c:pt idx="23">
                  <c:v>138</c:v>
                </c:pt>
                <c:pt idx="24">
                  <c:v>332</c:v>
                </c:pt>
                <c:pt idx="25">
                  <c:v>1096</c:v>
                </c:pt>
                <c:pt idx="26">
                  <c:v>238</c:v>
                </c:pt>
                <c:pt idx="27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E-4CEB-A03E-C97F0E5D8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6447935"/>
        <c:axId val="43453609"/>
      </c:barChart>
      <c:catAx>
        <c:axId val="3644793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453609"/>
        <c:crosses val="autoZero"/>
        <c:auto val="1"/>
        <c:lblAlgn val="ctr"/>
        <c:lblOffset val="100"/>
        <c:noMultiLvlLbl val="0"/>
      </c:catAx>
      <c:valAx>
        <c:axId val="4345360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44793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presentación'!$E$7:$E$34</c:f>
              <c:numCache>
                <c:formatCode>#,##0</c:formatCode>
                <c:ptCount val="28"/>
                <c:pt idx="0">
                  <c:v>1928219</c:v>
                </c:pt>
                <c:pt idx="1">
                  <c:v>391223</c:v>
                </c:pt>
                <c:pt idx="2">
                  <c:v>1006303</c:v>
                </c:pt>
                <c:pt idx="3">
                  <c:v>687288</c:v>
                </c:pt>
                <c:pt idx="4">
                  <c:v>13133819</c:v>
                </c:pt>
                <c:pt idx="5">
                  <c:v>879422</c:v>
                </c:pt>
                <c:pt idx="6">
                  <c:v>2261043</c:v>
                </c:pt>
                <c:pt idx="7">
                  <c:v>10949531</c:v>
                </c:pt>
                <c:pt idx="8">
                  <c:v>5222103</c:v>
                </c:pt>
                <c:pt idx="9">
                  <c:v>6020288</c:v>
                </c:pt>
                <c:pt idx="10">
                  <c:v>3242312</c:v>
                </c:pt>
                <c:pt idx="11">
                  <c:v>194448</c:v>
                </c:pt>
                <c:pt idx="12">
                  <c:v>1306760</c:v>
                </c:pt>
                <c:pt idx="13">
                  <c:v>2086750</c:v>
                </c:pt>
                <c:pt idx="14">
                  <c:v>4985019</c:v>
                </c:pt>
                <c:pt idx="15">
                  <c:v>5147062</c:v>
                </c:pt>
                <c:pt idx="16">
                  <c:v>1112851</c:v>
                </c:pt>
                <c:pt idx="17">
                  <c:v>297200</c:v>
                </c:pt>
                <c:pt idx="18">
                  <c:v>90668</c:v>
                </c:pt>
                <c:pt idx="19">
                  <c:v>408888</c:v>
                </c:pt>
                <c:pt idx="20">
                  <c:v>522275</c:v>
                </c:pt>
                <c:pt idx="21">
                  <c:v>2196552</c:v>
                </c:pt>
                <c:pt idx="22">
                  <c:v>1107429</c:v>
                </c:pt>
                <c:pt idx="23">
                  <c:v>624772</c:v>
                </c:pt>
                <c:pt idx="24">
                  <c:v>5036851</c:v>
                </c:pt>
                <c:pt idx="25">
                  <c:v>11573855</c:v>
                </c:pt>
                <c:pt idx="26">
                  <c:v>751154</c:v>
                </c:pt>
                <c:pt idx="27">
                  <c:v>256843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9-4755-865B-2A34AFB513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presentación'!$D$7:$D$34</c:f>
              <c:numCache>
                <c:formatCode>#,##0</c:formatCode>
                <c:ptCount val="28"/>
                <c:pt idx="0">
                  <c:v>1993218</c:v>
                </c:pt>
                <c:pt idx="1">
                  <c:v>424292</c:v>
                </c:pt>
                <c:pt idx="2">
                  <c:v>943695</c:v>
                </c:pt>
                <c:pt idx="3">
                  <c:v>768935</c:v>
                </c:pt>
                <c:pt idx="4">
                  <c:v>15360604</c:v>
                </c:pt>
                <c:pt idx="5">
                  <c:v>880841</c:v>
                </c:pt>
                <c:pt idx="6">
                  <c:v>2497697</c:v>
                </c:pt>
                <c:pt idx="7">
                  <c:v>9876754</c:v>
                </c:pt>
                <c:pt idx="8">
                  <c:v>5273478</c:v>
                </c:pt>
                <c:pt idx="9">
                  <c:v>5524988</c:v>
                </c:pt>
                <c:pt idx="10">
                  <c:v>2915140</c:v>
                </c:pt>
                <c:pt idx="11">
                  <c:v>222640</c:v>
                </c:pt>
                <c:pt idx="12">
                  <c:v>854212</c:v>
                </c:pt>
                <c:pt idx="13">
                  <c:v>2561705</c:v>
                </c:pt>
                <c:pt idx="14">
                  <c:v>4798333</c:v>
                </c:pt>
                <c:pt idx="15">
                  <c:v>4939723</c:v>
                </c:pt>
                <c:pt idx="16">
                  <c:v>740060</c:v>
                </c:pt>
                <c:pt idx="17">
                  <c:v>401596</c:v>
                </c:pt>
                <c:pt idx="18">
                  <c:v>88288</c:v>
                </c:pt>
                <c:pt idx="19">
                  <c:v>374530</c:v>
                </c:pt>
                <c:pt idx="20">
                  <c:v>536572</c:v>
                </c:pt>
                <c:pt idx="21">
                  <c:v>2411803</c:v>
                </c:pt>
                <c:pt idx="22">
                  <c:v>995385</c:v>
                </c:pt>
                <c:pt idx="23">
                  <c:v>710718</c:v>
                </c:pt>
                <c:pt idx="24">
                  <c:v>4816768</c:v>
                </c:pt>
                <c:pt idx="25">
                  <c:v>12646955</c:v>
                </c:pt>
                <c:pt idx="26">
                  <c:v>733407</c:v>
                </c:pt>
                <c:pt idx="27">
                  <c:v>247151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9-4755-865B-2A34AFB51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5950825"/>
        <c:axId val="66075936"/>
      </c:barChart>
      <c:catAx>
        <c:axId val="4595082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075936"/>
        <c:crosses val="autoZero"/>
        <c:auto val="1"/>
        <c:lblAlgn val="ctr"/>
        <c:lblOffset val="100"/>
        <c:noMultiLvlLbl val="0"/>
      </c:catAx>
      <c:valAx>
        <c:axId val="6607593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95082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GT'!$E$7:$E$34</c:f>
              <c:numCache>
                <c:formatCode>#,##0</c:formatCode>
                <c:ptCount val="28"/>
                <c:pt idx="0">
                  <c:v>2893517</c:v>
                </c:pt>
                <c:pt idx="1">
                  <c:v>2122547</c:v>
                </c:pt>
                <c:pt idx="2">
                  <c:v>3726645</c:v>
                </c:pt>
                <c:pt idx="3">
                  <c:v>729022</c:v>
                </c:pt>
                <c:pt idx="4">
                  <c:v>71463198</c:v>
                </c:pt>
                <c:pt idx="5">
                  <c:v>3623887</c:v>
                </c:pt>
                <c:pt idx="6">
                  <c:v>26608173</c:v>
                </c:pt>
                <c:pt idx="7">
                  <c:v>46861672</c:v>
                </c:pt>
                <c:pt idx="8">
                  <c:v>7923543</c:v>
                </c:pt>
                <c:pt idx="9">
                  <c:v>6793850</c:v>
                </c:pt>
                <c:pt idx="10">
                  <c:v>3324365</c:v>
                </c:pt>
                <c:pt idx="11">
                  <c:v>10503306</c:v>
                </c:pt>
                <c:pt idx="12">
                  <c:v>2032411</c:v>
                </c:pt>
                <c:pt idx="13">
                  <c:v>2584312</c:v>
                </c:pt>
                <c:pt idx="14">
                  <c:v>6201658</c:v>
                </c:pt>
                <c:pt idx="15">
                  <c:v>62061768</c:v>
                </c:pt>
                <c:pt idx="16">
                  <c:v>10273761</c:v>
                </c:pt>
                <c:pt idx="17">
                  <c:v>739585</c:v>
                </c:pt>
                <c:pt idx="18">
                  <c:v>3215258</c:v>
                </c:pt>
                <c:pt idx="19">
                  <c:v>981303</c:v>
                </c:pt>
                <c:pt idx="20">
                  <c:v>948053</c:v>
                </c:pt>
                <c:pt idx="21">
                  <c:v>45634487</c:v>
                </c:pt>
                <c:pt idx="22">
                  <c:v>3604794</c:v>
                </c:pt>
                <c:pt idx="23">
                  <c:v>819068</c:v>
                </c:pt>
                <c:pt idx="24">
                  <c:v>6418947</c:v>
                </c:pt>
                <c:pt idx="25">
                  <c:v>44946822</c:v>
                </c:pt>
                <c:pt idx="26">
                  <c:v>6507836</c:v>
                </c:pt>
                <c:pt idx="27">
                  <c:v>603108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BF-4206-8A10-BBCF0B8B449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GT'!$D$7:$D$34</c:f>
              <c:numCache>
                <c:formatCode>#,##0</c:formatCode>
                <c:ptCount val="28"/>
                <c:pt idx="0">
                  <c:v>2720804</c:v>
                </c:pt>
                <c:pt idx="1">
                  <c:v>1366285</c:v>
                </c:pt>
                <c:pt idx="2">
                  <c:v>3658833</c:v>
                </c:pt>
                <c:pt idx="3">
                  <c:v>962524</c:v>
                </c:pt>
                <c:pt idx="4">
                  <c:v>86174709</c:v>
                </c:pt>
                <c:pt idx="5">
                  <c:v>3533068</c:v>
                </c:pt>
                <c:pt idx="6">
                  <c:v>31429524</c:v>
                </c:pt>
                <c:pt idx="7">
                  <c:v>44880592</c:v>
                </c:pt>
                <c:pt idx="8">
                  <c:v>7465343</c:v>
                </c:pt>
                <c:pt idx="9">
                  <c:v>6879591</c:v>
                </c:pt>
                <c:pt idx="10">
                  <c:v>3104379</c:v>
                </c:pt>
                <c:pt idx="11">
                  <c:v>12113851</c:v>
                </c:pt>
                <c:pt idx="12">
                  <c:v>1573488</c:v>
                </c:pt>
                <c:pt idx="13">
                  <c:v>2615538</c:v>
                </c:pt>
                <c:pt idx="14">
                  <c:v>5918104</c:v>
                </c:pt>
                <c:pt idx="15">
                  <c:v>61083727</c:v>
                </c:pt>
                <c:pt idx="16">
                  <c:v>7104143</c:v>
                </c:pt>
                <c:pt idx="17">
                  <c:v>600104</c:v>
                </c:pt>
                <c:pt idx="18">
                  <c:v>3436716</c:v>
                </c:pt>
                <c:pt idx="19">
                  <c:v>2072308</c:v>
                </c:pt>
                <c:pt idx="20">
                  <c:v>1016157</c:v>
                </c:pt>
                <c:pt idx="21">
                  <c:v>40835521</c:v>
                </c:pt>
                <c:pt idx="22">
                  <c:v>3884570</c:v>
                </c:pt>
                <c:pt idx="23">
                  <c:v>855744</c:v>
                </c:pt>
                <c:pt idx="24">
                  <c:v>6800439</c:v>
                </c:pt>
                <c:pt idx="25">
                  <c:v>42705614</c:v>
                </c:pt>
                <c:pt idx="26">
                  <c:v>6184158</c:v>
                </c:pt>
                <c:pt idx="27">
                  <c:v>438946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BF-4206-8A10-BBCF0B8B4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9828396"/>
        <c:axId val="13594295"/>
      </c:barChart>
      <c:catAx>
        <c:axId val="4982839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594295"/>
        <c:crosses val="autoZero"/>
        <c:auto val="1"/>
        <c:lblAlgn val="ctr"/>
        <c:lblOffset val="100"/>
        <c:noMultiLvlLbl val="0"/>
      </c:catAx>
      <c:valAx>
        <c:axId val="1359429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82839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Cruceros!$E$7:$E$34</c:f>
              <c:numCache>
                <c:formatCode>#,##0</c:formatCode>
                <c:ptCount val="28"/>
                <c:pt idx="0">
                  <c:v>6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18</c:v>
                </c:pt>
                <c:pt idx="6">
                  <c:v>13</c:v>
                </c:pt>
                <c:pt idx="7">
                  <c:v>55</c:v>
                </c:pt>
                <c:pt idx="8">
                  <c:v>1</c:v>
                </c:pt>
                <c:pt idx="9">
                  <c:v>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239</c:v>
                </c:pt>
                <c:pt idx="16">
                  <c:v>18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204</c:v>
                </c:pt>
                <c:pt idx="22">
                  <c:v>1</c:v>
                </c:pt>
                <c:pt idx="23">
                  <c:v>4</c:v>
                </c:pt>
                <c:pt idx="24">
                  <c:v>1</c:v>
                </c:pt>
                <c:pt idx="25">
                  <c:v>21</c:v>
                </c:pt>
                <c:pt idx="26">
                  <c:v>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6-4A50-99F9-0DBF01617224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Cruceros!$D$7:$D$34</c:f>
              <c:numCache>
                <c:formatCode>#,##0</c:formatCode>
                <c:ptCount val="28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16</c:v>
                </c:pt>
                <c:pt idx="6">
                  <c:v>24</c:v>
                </c:pt>
                <c:pt idx="7">
                  <c:v>42</c:v>
                </c:pt>
                <c:pt idx="8">
                  <c:v>0</c:v>
                </c:pt>
                <c:pt idx="9">
                  <c:v>8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217</c:v>
                </c:pt>
                <c:pt idx="16">
                  <c:v>14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171</c:v>
                </c:pt>
                <c:pt idx="22">
                  <c:v>0</c:v>
                </c:pt>
                <c:pt idx="23">
                  <c:v>2</c:v>
                </c:pt>
                <c:pt idx="24">
                  <c:v>0</c:v>
                </c:pt>
                <c:pt idx="25">
                  <c:v>15</c:v>
                </c:pt>
                <c:pt idx="26">
                  <c:v>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6-4A50-99F9-0DBF01617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7911904"/>
        <c:axId val="66819487"/>
      </c:barChart>
      <c:catAx>
        <c:axId val="5791190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819487"/>
        <c:crosses val="autoZero"/>
        <c:auto val="1"/>
        <c:lblAlgn val="ctr"/>
        <c:lblOffset val="100"/>
        <c:noMultiLvlLbl val="0"/>
      </c:catAx>
      <c:valAx>
        <c:axId val="6681948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91190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total'!$E$7:$E$34</c:f>
              <c:numCache>
                <c:formatCode>#,##0</c:formatCode>
                <c:ptCount val="28"/>
                <c:pt idx="0">
                  <c:v>12066</c:v>
                </c:pt>
                <c:pt idx="1">
                  <c:v>34570</c:v>
                </c:pt>
                <c:pt idx="2">
                  <c:v>58531</c:v>
                </c:pt>
                <c:pt idx="3">
                  <c:v>0</c:v>
                </c:pt>
                <c:pt idx="4">
                  <c:v>629665</c:v>
                </c:pt>
                <c:pt idx="5">
                  <c:v>26028</c:v>
                </c:pt>
                <c:pt idx="6">
                  <c:v>499236</c:v>
                </c:pt>
                <c:pt idx="7">
                  <c:v>380607</c:v>
                </c:pt>
                <c:pt idx="8">
                  <c:v>12790</c:v>
                </c:pt>
                <c:pt idx="9">
                  <c:v>4125</c:v>
                </c:pt>
                <c:pt idx="10">
                  <c:v>0</c:v>
                </c:pt>
                <c:pt idx="11">
                  <c:v>218368</c:v>
                </c:pt>
                <c:pt idx="12">
                  <c:v>0</c:v>
                </c:pt>
                <c:pt idx="13">
                  <c:v>0</c:v>
                </c:pt>
                <c:pt idx="14">
                  <c:v>5337</c:v>
                </c:pt>
                <c:pt idx="15">
                  <c:v>888182</c:v>
                </c:pt>
                <c:pt idx="16">
                  <c:v>74825</c:v>
                </c:pt>
                <c:pt idx="17">
                  <c:v>0</c:v>
                </c:pt>
                <c:pt idx="18">
                  <c:v>72620</c:v>
                </c:pt>
                <c:pt idx="19">
                  <c:v>13907</c:v>
                </c:pt>
                <c:pt idx="20">
                  <c:v>0</c:v>
                </c:pt>
                <c:pt idx="21">
                  <c:v>1386193</c:v>
                </c:pt>
                <c:pt idx="22">
                  <c:v>12987</c:v>
                </c:pt>
                <c:pt idx="23">
                  <c:v>976</c:v>
                </c:pt>
                <c:pt idx="24">
                  <c:v>861</c:v>
                </c:pt>
                <c:pt idx="25">
                  <c:v>131421</c:v>
                </c:pt>
                <c:pt idx="26">
                  <c:v>15663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F-4435-B65C-C639A4EB950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total'!$D$7:$D$34</c:f>
              <c:numCache>
                <c:formatCode>#,##0</c:formatCode>
                <c:ptCount val="28"/>
                <c:pt idx="0">
                  <c:v>11457</c:v>
                </c:pt>
                <c:pt idx="1">
                  <c:v>21934</c:v>
                </c:pt>
                <c:pt idx="2">
                  <c:v>68038</c:v>
                </c:pt>
                <c:pt idx="3">
                  <c:v>0</c:v>
                </c:pt>
                <c:pt idx="4">
                  <c:v>731631</c:v>
                </c:pt>
                <c:pt idx="5">
                  <c:v>24338</c:v>
                </c:pt>
                <c:pt idx="6">
                  <c:v>601006</c:v>
                </c:pt>
                <c:pt idx="7">
                  <c:v>329548</c:v>
                </c:pt>
                <c:pt idx="8">
                  <c:v>8803</c:v>
                </c:pt>
                <c:pt idx="9">
                  <c:v>13535</c:v>
                </c:pt>
                <c:pt idx="10">
                  <c:v>0</c:v>
                </c:pt>
                <c:pt idx="11">
                  <c:v>276568</c:v>
                </c:pt>
                <c:pt idx="12">
                  <c:v>0</c:v>
                </c:pt>
                <c:pt idx="13">
                  <c:v>0</c:v>
                </c:pt>
                <c:pt idx="14">
                  <c:v>5476</c:v>
                </c:pt>
                <c:pt idx="15">
                  <c:v>785764</c:v>
                </c:pt>
                <c:pt idx="16">
                  <c:v>58887</c:v>
                </c:pt>
                <c:pt idx="17">
                  <c:v>0</c:v>
                </c:pt>
                <c:pt idx="18">
                  <c:v>69257</c:v>
                </c:pt>
                <c:pt idx="19">
                  <c:v>12714</c:v>
                </c:pt>
                <c:pt idx="20">
                  <c:v>0</c:v>
                </c:pt>
                <c:pt idx="21">
                  <c:v>1310915</c:v>
                </c:pt>
                <c:pt idx="22">
                  <c:v>12575</c:v>
                </c:pt>
                <c:pt idx="23">
                  <c:v>419</c:v>
                </c:pt>
                <c:pt idx="24">
                  <c:v>0</c:v>
                </c:pt>
                <c:pt idx="25">
                  <c:v>118151</c:v>
                </c:pt>
                <c:pt idx="26">
                  <c:v>14605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F-4435-B65C-C639A4EB9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3385650"/>
        <c:axId val="4838338"/>
      </c:barChart>
      <c:catAx>
        <c:axId val="5338565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38338"/>
        <c:crosses val="autoZero"/>
        <c:auto val="1"/>
        <c:lblAlgn val="ctr"/>
        <c:lblOffset val="100"/>
        <c:noMultiLvlLbl val="0"/>
      </c:catAx>
      <c:valAx>
        <c:axId val="483833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38565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regulares'!$E$7:$E$34</c:f>
              <c:numCache>
                <c:formatCode>#,##0</c:formatCode>
                <c:ptCount val="28"/>
                <c:pt idx="0">
                  <c:v>0</c:v>
                </c:pt>
                <c:pt idx="1">
                  <c:v>23406</c:v>
                </c:pt>
                <c:pt idx="2">
                  <c:v>58531</c:v>
                </c:pt>
                <c:pt idx="3">
                  <c:v>0</c:v>
                </c:pt>
                <c:pt idx="4">
                  <c:v>629665</c:v>
                </c:pt>
                <c:pt idx="5">
                  <c:v>5545</c:v>
                </c:pt>
                <c:pt idx="6">
                  <c:v>462936</c:v>
                </c:pt>
                <c:pt idx="7">
                  <c:v>132604</c:v>
                </c:pt>
                <c:pt idx="8">
                  <c:v>7015</c:v>
                </c:pt>
                <c:pt idx="9">
                  <c:v>0</c:v>
                </c:pt>
                <c:pt idx="10">
                  <c:v>0</c:v>
                </c:pt>
                <c:pt idx="11">
                  <c:v>218368</c:v>
                </c:pt>
                <c:pt idx="12">
                  <c:v>0</c:v>
                </c:pt>
                <c:pt idx="13">
                  <c:v>0</c:v>
                </c:pt>
                <c:pt idx="14">
                  <c:v>5337</c:v>
                </c:pt>
                <c:pt idx="15">
                  <c:v>178306</c:v>
                </c:pt>
                <c:pt idx="16">
                  <c:v>42915</c:v>
                </c:pt>
                <c:pt idx="17">
                  <c:v>0</c:v>
                </c:pt>
                <c:pt idx="18">
                  <c:v>71583</c:v>
                </c:pt>
                <c:pt idx="19">
                  <c:v>13907</c:v>
                </c:pt>
                <c:pt idx="20">
                  <c:v>0</c:v>
                </c:pt>
                <c:pt idx="21">
                  <c:v>861663</c:v>
                </c:pt>
                <c:pt idx="22">
                  <c:v>12109</c:v>
                </c:pt>
                <c:pt idx="23">
                  <c:v>0</c:v>
                </c:pt>
                <c:pt idx="24">
                  <c:v>19</c:v>
                </c:pt>
                <c:pt idx="25">
                  <c:v>93263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C-43D5-B0A4-02B0546F78B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regulares'!$D$7:$D$34</c:f>
              <c:numCache>
                <c:formatCode>#,##0</c:formatCode>
                <c:ptCount val="28"/>
                <c:pt idx="0">
                  <c:v>0</c:v>
                </c:pt>
                <c:pt idx="1">
                  <c:v>21934</c:v>
                </c:pt>
                <c:pt idx="2">
                  <c:v>68038</c:v>
                </c:pt>
                <c:pt idx="3">
                  <c:v>0</c:v>
                </c:pt>
                <c:pt idx="4">
                  <c:v>731631</c:v>
                </c:pt>
                <c:pt idx="5">
                  <c:v>5497</c:v>
                </c:pt>
                <c:pt idx="6">
                  <c:v>520508</c:v>
                </c:pt>
                <c:pt idx="7">
                  <c:v>126134</c:v>
                </c:pt>
                <c:pt idx="8">
                  <c:v>8803</c:v>
                </c:pt>
                <c:pt idx="9">
                  <c:v>0</c:v>
                </c:pt>
                <c:pt idx="10">
                  <c:v>0</c:v>
                </c:pt>
                <c:pt idx="11">
                  <c:v>274710</c:v>
                </c:pt>
                <c:pt idx="12">
                  <c:v>0</c:v>
                </c:pt>
                <c:pt idx="13">
                  <c:v>0</c:v>
                </c:pt>
                <c:pt idx="14">
                  <c:v>5476</c:v>
                </c:pt>
                <c:pt idx="15">
                  <c:v>185597</c:v>
                </c:pt>
                <c:pt idx="16">
                  <c:v>44300</c:v>
                </c:pt>
                <c:pt idx="17">
                  <c:v>0</c:v>
                </c:pt>
                <c:pt idx="18">
                  <c:v>68860</c:v>
                </c:pt>
                <c:pt idx="19">
                  <c:v>12714</c:v>
                </c:pt>
                <c:pt idx="20">
                  <c:v>0</c:v>
                </c:pt>
                <c:pt idx="21">
                  <c:v>838394</c:v>
                </c:pt>
                <c:pt idx="22">
                  <c:v>12575</c:v>
                </c:pt>
                <c:pt idx="23">
                  <c:v>0</c:v>
                </c:pt>
                <c:pt idx="24">
                  <c:v>0</c:v>
                </c:pt>
                <c:pt idx="25">
                  <c:v>87820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C-43D5-B0A4-02B0546F7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3893817"/>
        <c:axId val="41934574"/>
      </c:barChart>
      <c:catAx>
        <c:axId val="5389381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934574"/>
        <c:crosses val="autoZero"/>
        <c:auto val="1"/>
        <c:lblAlgn val="ctr"/>
        <c:lblOffset val="100"/>
        <c:noMultiLvlLbl val="0"/>
      </c:catAx>
      <c:valAx>
        <c:axId val="4193457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89381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crucero'!$E$7:$E$34</c:f>
              <c:numCache>
                <c:formatCode>#,##0</c:formatCode>
                <c:ptCount val="28"/>
                <c:pt idx="0">
                  <c:v>12066</c:v>
                </c:pt>
                <c:pt idx="1">
                  <c:v>11164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20483</c:v>
                </c:pt>
                <c:pt idx="6">
                  <c:v>36300</c:v>
                </c:pt>
                <c:pt idx="7">
                  <c:v>248003</c:v>
                </c:pt>
                <c:pt idx="8">
                  <c:v>5775</c:v>
                </c:pt>
                <c:pt idx="9">
                  <c:v>4125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709876</c:v>
                </c:pt>
                <c:pt idx="16">
                  <c:v>31910</c:v>
                </c:pt>
                <c:pt idx="17">
                  <c:v>0</c:v>
                </c:pt>
                <c:pt idx="18">
                  <c:v>1037</c:v>
                </c:pt>
                <c:pt idx="19">
                  <c:v>0</c:v>
                </c:pt>
                <c:pt idx="20">
                  <c:v>0</c:v>
                </c:pt>
                <c:pt idx="21">
                  <c:v>524530</c:v>
                </c:pt>
                <c:pt idx="22">
                  <c:v>878</c:v>
                </c:pt>
                <c:pt idx="23">
                  <c:v>976</c:v>
                </c:pt>
                <c:pt idx="24">
                  <c:v>842</c:v>
                </c:pt>
                <c:pt idx="25">
                  <c:v>38158</c:v>
                </c:pt>
                <c:pt idx="26">
                  <c:v>15663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4-4CA6-AE04-1A99204756F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crucero'!$D$7:$D$34</c:f>
              <c:numCache>
                <c:formatCode>#,##0</c:formatCode>
                <c:ptCount val="28"/>
                <c:pt idx="0">
                  <c:v>11457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18841</c:v>
                </c:pt>
                <c:pt idx="6">
                  <c:v>80498</c:v>
                </c:pt>
                <c:pt idx="7">
                  <c:v>203414</c:v>
                </c:pt>
                <c:pt idx="8">
                  <c:v>0</c:v>
                </c:pt>
                <c:pt idx="9">
                  <c:v>13535</c:v>
                </c:pt>
                <c:pt idx="10">
                  <c:v>0</c:v>
                </c:pt>
                <c:pt idx="11">
                  <c:v>1858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600167</c:v>
                </c:pt>
                <c:pt idx="16">
                  <c:v>14587</c:v>
                </c:pt>
                <c:pt idx="17">
                  <c:v>0</c:v>
                </c:pt>
                <c:pt idx="18">
                  <c:v>397</c:v>
                </c:pt>
                <c:pt idx="19">
                  <c:v>0</c:v>
                </c:pt>
                <c:pt idx="20">
                  <c:v>0</c:v>
                </c:pt>
                <c:pt idx="21">
                  <c:v>472521</c:v>
                </c:pt>
                <c:pt idx="22">
                  <c:v>0</c:v>
                </c:pt>
                <c:pt idx="23">
                  <c:v>419</c:v>
                </c:pt>
                <c:pt idx="24">
                  <c:v>0</c:v>
                </c:pt>
                <c:pt idx="25">
                  <c:v>30331</c:v>
                </c:pt>
                <c:pt idx="26">
                  <c:v>14605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B4-4CA6-AE04-1A9920475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2694440"/>
        <c:axId val="13291377"/>
      </c:barChart>
      <c:catAx>
        <c:axId val="626944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291377"/>
        <c:crosses val="autoZero"/>
        <c:auto val="1"/>
        <c:lblAlgn val="ctr"/>
        <c:lblOffset val="100"/>
        <c:noMultiLvlLbl val="0"/>
      </c:catAx>
      <c:valAx>
        <c:axId val="1329137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69444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pasaje'!$E$7:$E$34</c:f>
              <c:numCache>
                <c:formatCode>#,##0</c:formatCode>
                <c:ptCount val="28"/>
                <c:pt idx="0">
                  <c:v>0</c:v>
                </c:pt>
                <c:pt idx="1">
                  <c:v>11696</c:v>
                </c:pt>
                <c:pt idx="2">
                  <c:v>18687</c:v>
                </c:pt>
                <c:pt idx="3">
                  <c:v>0</c:v>
                </c:pt>
                <c:pt idx="4">
                  <c:v>144428</c:v>
                </c:pt>
                <c:pt idx="5">
                  <c:v>3353</c:v>
                </c:pt>
                <c:pt idx="6">
                  <c:v>115330</c:v>
                </c:pt>
                <c:pt idx="7">
                  <c:v>44842</c:v>
                </c:pt>
                <c:pt idx="8">
                  <c:v>3449</c:v>
                </c:pt>
                <c:pt idx="9">
                  <c:v>0</c:v>
                </c:pt>
                <c:pt idx="10">
                  <c:v>0</c:v>
                </c:pt>
                <c:pt idx="11">
                  <c:v>53835</c:v>
                </c:pt>
                <c:pt idx="12">
                  <c:v>0</c:v>
                </c:pt>
                <c:pt idx="13">
                  <c:v>0</c:v>
                </c:pt>
                <c:pt idx="14">
                  <c:v>3380</c:v>
                </c:pt>
                <c:pt idx="15">
                  <c:v>80234</c:v>
                </c:pt>
                <c:pt idx="16">
                  <c:v>10175</c:v>
                </c:pt>
                <c:pt idx="17">
                  <c:v>0</c:v>
                </c:pt>
                <c:pt idx="18">
                  <c:v>19760</c:v>
                </c:pt>
                <c:pt idx="19">
                  <c:v>4724</c:v>
                </c:pt>
                <c:pt idx="20">
                  <c:v>0</c:v>
                </c:pt>
                <c:pt idx="21">
                  <c:v>257495</c:v>
                </c:pt>
                <c:pt idx="22">
                  <c:v>5948</c:v>
                </c:pt>
                <c:pt idx="23">
                  <c:v>0</c:v>
                </c:pt>
                <c:pt idx="24">
                  <c:v>0</c:v>
                </c:pt>
                <c:pt idx="25">
                  <c:v>29034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3-4BE3-8B92-16935B3EE76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pasaje'!$D$7:$D$34</c:f>
              <c:numCache>
                <c:formatCode>#,##0</c:formatCode>
                <c:ptCount val="28"/>
                <c:pt idx="0">
                  <c:v>0</c:v>
                </c:pt>
                <c:pt idx="1">
                  <c:v>9183</c:v>
                </c:pt>
                <c:pt idx="2">
                  <c:v>21224</c:v>
                </c:pt>
                <c:pt idx="3">
                  <c:v>0</c:v>
                </c:pt>
                <c:pt idx="4">
                  <c:v>165506</c:v>
                </c:pt>
                <c:pt idx="5">
                  <c:v>3352</c:v>
                </c:pt>
                <c:pt idx="6">
                  <c:v>124085</c:v>
                </c:pt>
                <c:pt idx="7">
                  <c:v>43228</c:v>
                </c:pt>
                <c:pt idx="8">
                  <c:v>4012</c:v>
                </c:pt>
                <c:pt idx="9">
                  <c:v>0</c:v>
                </c:pt>
                <c:pt idx="10">
                  <c:v>0</c:v>
                </c:pt>
                <c:pt idx="11">
                  <c:v>72225</c:v>
                </c:pt>
                <c:pt idx="12">
                  <c:v>0</c:v>
                </c:pt>
                <c:pt idx="13">
                  <c:v>0</c:v>
                </c:pt>
                <c:pt idx="14">
                  <c:v>3359</c:v>
                </c:pt>
                <c:pt idx="15">
                  <c:v>84068</c:v>
                </c:pt>
                <c:pt idx="16">
                  <c:v>9802</c:v>
                </c:pt>
                <c:pt idx="17">
                  <c:v>0</c:v>
                </c:pt>
                <c:pt idx="18">
                  <c:v>17404</c:v>
                </c:pt>
                <c:pt idx="19">
                  <c:v>3636</c:v>
                </c:pt>
                <c:pt idx="20">
                  <c:v>0</c:v>
                </c:pt>
                <c:pt idx="21">
                  <c:v>256783</c:v>
                </c:pt>
                <c:pt idx="22">
                  <c:v>6104</c:v>
                </c:pt>
                <c:pt idx="23">
                  <c:v>0</c:v>
                </c:pt>
                <c:pt idx="24">
                  <c:v>0</c:v>
                </c:pt>
                <c:pt idx="25">
                  <c:v>25992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3-4BE3-8B92-16935B3EE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5016590"/>
        <c:axId val="6074306"/>
      </c:barChart>
      <c:catAx>
        <c:axId val="3501659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74306"/>
        <c:crosses val="autoZero"/>
        <c:auto val="1"/>
        <c:lblAlgn val="ctr"/>
        <c:lblOffset val="100"/>
        <c:noMultiLvlLbl val="0"/>
      </c:catAx>
      <c:valAx>
        <c:axId val="607430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01659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mercancía'!$E$7:$E$34</c:f>
              <c:numCache>
                <c:formatCode>#,##0</c:formatCode>
                <c:ptCount val="28"/>
                <c:pt idx="0">
                  <c:v>0</c:v>
                </c:pt>
                <c:pt idx="1">
                  <c:v>937</c:v>
                </c:pt>
                <c:pt idx="2">
                  <c:v>1089</c:v>
                </c:pt>
                <c:pt idx="3">
                  <c:v>0</c:v>
                </c:pt>
                <c:pt idx="4">
                  <c:v>1038</c:v>
                </c:pt>
                <c:pt idx="5">
                  <c:v>4635</c:v>
                </c:pt>
                <c:pt idx="6">
                  <c:v>14262</c:v>
                </c:pt>
                <c:pt idx="7">
                  <c:v>93483</c:v>
                </c:pt>
                <c:pt idx="8">
                  <c:v>1803</c:v>
                </c:pt>
                <c:pt idx="9">
                  <c:v>0</c:v>
                </c:pt>
                <c:pt idx="10">
                  <c:v>6098</c:v>
                </c:pt>
                <c:pt idx="11">
                  <c:v>596</c:v>
                </c:pt>
                <c:pt idx="12">
                  <c:v>0</c:v>
                </c:pt>
                <c:pt idx="13">
                  <c:v>5</c:v>
                </c:pt>
                <c:pt idx="14">
                  <c:v>8891</c:v>
                </c:pt>
                <c:pt idx="15">
                  <c:v>51278</c:v>
                </c:pt>
                <c:pt idx="16">
                  <c:v>13819</c:v>
                </c:pt>
                <c:pt idx="17">
                  <c:v>280</c:v>
                </c:pt>
                <c:pt idx="18">
                  <c:v>346</c:v>
                </c:pt>
                <c:pt idx="19">
                  <c:v>1</c:v>
                </c:pt>
                <c:pt idx="20">
                  <c:v>25214</c:v>
                </c:pt>
                <c:pt idx="21">
                  <c:v>14457</c:v>
                </c:pt>
                <c:pt idx="22">
                  <c:v>49346</c:v>
                </c:pt>
                <c:pt idx="23">
                  <c:v>2325</c:v>
                </c:pt>
                <c:pt idx="24">
                  <c:v>35665</c:v>
                </c:pt>
                <c:pt idx="25">
                  <c:v>80957</c:v>
                </c:pt>
                <c:pt idx="26">
                  <c:v>95758</c:v>
                </c:pt>
                <c:pt idx="27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E-4967-B55B-08375064A4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mercancía'!$D$7:$D$34</c:f>
              <c:numCache>
                <c:formatCode>#,##0</c:formatCode>
                <c:ptCount val="28"/>
                <c:pt idx="0">
                  <c:v>0</c:v>
                </c:pt>
                <c:pt idx="1">
                  <c:v>1369</c:v>
                </c:pt>
                <c:pt idx="2">
                  <c:v>921</c:v>
                </c:pt>
                <c:pt idx="3">
                  <c:v>0</c:v>
                </c:pt>
                <c:pt idx="4">
                  <c:v>1024</c:v>
                </c:pt>
                <c:pt idx="5">
                  <c:v>5297</c:v>
                </c:pt>
                <c:pt idx="6">
                  <c:v>12229</c:v>
                </c:pt>
                <c:pt idx="7">
                  <c:v>94359</c:v>
                </c:pt>
                <c:pt idx="8">
                  <c:v>2185</c:v>
                </c:pt>
                <c:pt idx="9">
                  <c:v>0</c:v>
                </c:pt>
                <c:pt idx="10">
                  <c:v>26</c:v>
                </c:pt>
                <c:pt idx="11">
                  <c:v>226</c:v>
                </c:pt>
                <c:pt idx="12">
                  <c:v>0</c:v>
                </c:pt>
                <c:pt idx="13">
                  <c:v>24</c:v>
                </c:pt>
                <c:pt idx="14">
                  <c:v>2306</c:v>
                </c:pt>
                <c:pt idx="15">
                  <c:v>71105</c:v>
                </c:pt>
                <c:pt idx="16">
                  <c:v>16119</c:v>
                </c:pt>
                <c:pt idx="17">
                  <c:v>15</c:v>
                </c:pt>
                <c:pt idx="18">
                  <c:v>346</c:v>
                </c:pt>
                <c:pt idx="19">
                  <c:v>5</c:v>
                </c:pt>
                <c:pt idx="20">
                  <c:v>29420</c:v>
                </c:pt>
                <c:pt idx="21">
                  <c:v>13273</c:v>
                </c:pt>
                <c:pt idx="22">
                  <c:v>49921</c:v>
                </c:pt>
                <c:pt idx="23">
                  <c:v>809</c:v>
                </c:pt>
                <c:pt idx="24">
                  <c:v>43236</c:v>
                </c:pt>
                <c:pt idx="25">
                  <c:v>73184</c:v>
                </c:pt>
                <c:pt idx="26">
                  <c:v>93566</c:v>
                </c:pt>
                <c:pt idx="2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E-4967-B55B-08375064A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720768"/>
        <c:axId val="20854052"/>
      </c:barChart>
      <c:catAx>
        <c:axId val="67207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854052"/>
        <c:crosses val="autoZero"/>
        <c:auto val="1"/>
        <c:lblAlgn val="ctr"/>
        <c:lblOffset val="100"/>
        <c:noMultiLvlLbl val="0"/>
      </c:catAx>
      <c:valAx>
        <c:axId val="2085405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72076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total'!$E$7:$E$34</c:f>
              <c:numCache>
                <c:formatCode>#,##0</c:formatCode>
                <c:ptCount val="28"/>
                <c:pt idx="0">
                  <c:v>1228518</c:v>
                </c:pt>
                <c:pt idx="1">
                  <c:v>93438</c:v>
                </c:pt>
                <c:pt idx="2">
                  <c:v>123588</c:v>
                </c:pt>
                <c:pt idx="3">
                  <c:v>420464</c:v>
                </c:pt>
                <c:pt idx="4">
                  <c:v>2438402</c:v>
                </c:pt>
                <c:pt idx="5">
                  <c:v>206655</c:v>
                </c:pt>
                <c:pt idx="6">
                  <c:v>11085</c:v>
                </c:pt>
                <c:pt idx="7">
                  <c:v>2712077</c:v>
                </c:pt>
                <c:pt idx="8">
                  <c:v>3498057</c:v>
                </c:pt>
                <c:pt idx="9">
                  <c:v>4216510</c:v>
                </c:pt>
                <c:pt idx="10">
                  <c:v>2212653</c:v>
                </c:pt>
                <c:pt idx="11">
                  <c:v>83668</c:v>
                </c:pt>
                <c:pt idx="12">
                  <c:v>941554</c:v>
                </c:pt>
                <c:pt idx="13">
                  <c:v>1498378</c:v>
                </c:pt>
                <c:pt idx="14">
                  <c:v>2795591</c:v>
                </c:pt>
                <c:pt idx="15">
                  <c:v>330491</c:v>
                </c:pt>
                <c:pt idx="16">
                  <c:v>162838</c:v>
                </c:pt>
                <c:pt idx="17">
                  <c:v>185162</c:v>
                </c:pt>
                <c:pt idx="18">
                  <c:v>0</c:v>
                </c:pt>
                <c:pt idx="19">
                  <c:v>131694</c:v>
                </c:pt>
                <c:pt idx="20">
                  <c:v>358584</c:v>
                </c:pt>
                <c:pt idx="21">
                  <c:v>219258</c:v>
                </c:pt>
                <c:pt idx="22">
                  <c:v>510256</c:v>
                </c:pt>
                <c:pt idx="23">
                  <c:v>276045</c:v>
                </c:pt>
                <c:pt idx="24">
                  <c:v>3592903</c:v>
                </c:pt>
                <c:pt idx="25">
                  <c:v>2633351</c:v>
                </c:pt>
                <c:pt idx="26">
                  <c:v>268748</c:v>
                </c:pt>
                <c:pt idx="27">
                  <c:v>136353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9B-4779-9594-D817DC103511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total'!$D$7:$D$34</c:f>
              <c:numCache>
                <c:formatCode>#,##0</c:formatCode>
                <c:ptCount val="28"/>
                <c:pt idx="0">
                  <c:v>1314958</c:v>
                </c:pt>
                <c:pt idx="1">
                  <c:v>125170</c:v>
                </c:pt>
                <c:pt idx="2">
                  <c:v>147335</c:v>
                </c:pt>
                <c:pt idx="3">
                  <c:v>276330</c:v>
                </c:pt>
                <c:pt idx="4">
                  <c:v>2853359</c:v>
                </c:pt>
                <c:pt idx="5">
                  <c:v>187084</c:v>
                </c:pt>
                <c:pt idx="6">
                  <c:v>21347</c:v>
                </c:pt>
                <c:pt idx="7">
                  <c:v>2454924</c:v>
                </c:pt>
                <c:pt idx="8">
                  <c:v>3651434</c:v>
                </c:pt>
                <c:pt idx="9">
                  <c:v>3926149</c:v>
                </c:pt>
                <c:pt idx="10">
                  <c:v>2099745</c:v>
                </c:pt>
                <c:pt idx="11">
                  <c:v>56795</c:v>
                </c:pt>
                <c:pt idx="12">
                  <c:v>543126</c:v>
                </c:pt>
                <c:pt idx="13">
                  <c:v>1844731</c:v>
                </c:pt>
                <c:pt idx="14">
                  <c:v>2628075</c:v>
                </c:pt>
                <c:pt idx="15">
                  <c:v>264341</c:v>
                </c:pt>
                <c:pt idx="16">
                  <c:v>201498</c:v>
                </c:pt>
                <c:pt idx="17">
                  <c:v>295835</c:v>
                </c:pt>
                <c:pt idx="18">
                  <c:v>0</c:v>
                </c:pt>
                <c:pt idx="19">
                  <c:v>190484</c:v>
                </c:pt>
                <c:pt idx="20">
                  <c:v>381813</c:v>
                </c:pt>
                <c:pt idx="21">
                  <c:v>180294</c:v>
                </c:pt>
                <c:pt idx="22">
                  <c:v>397128</c:v>
                </c:pt>
                <c:pt idx="23">
                  <c:v>332269</c:v>
                </c:pt>
                <c:pt idx="24">
                  <c:v>3524886</c:v>
                </c:pt>
                <c:pt idx="25">
                  <c:v>2636432</c:v>
                </c:pt>
                <c:pt idx="26">
                  <c:v>259873</c:v>
                </c:pt>
                <c:pt idx="27">
                  <c:v>140581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9B-4779-9594-D817DC103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1233693"/>
        <c:axId val="17373919"/>
      </c:barChart>
      <c:catAx>
        <c:axId val="6123369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373919"/>
        <c:crosses val="autoZero"/>
        <c:auto val="1"/>
        <c:lblAlgn val="ctr"/>
        <c:lblOffset val="100"/>
        <c:noMultiLvlLbl val="0"/>
      </c:catAx>
      <c:valAx>
        <c:axId val="1737391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23369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GL'!$E$7:$E$34</c:f>
              <c:numCache>
                <c:formatCode>#,##0</c:formatCode>
                <c:ptCount val="28"/>
                <c:pt idx="0">
                  <c:v>772804</c:v>
                </c:pt>
                <c:pt idx="1">
                  <c:v>2100</c:v>
                </c:pt>
                <c:pt idx="2">
                  <c:v>16902</c:v>
                </c:pt>
                <c:pt idx="3">
                  <c:v>29228</c:v>
                </c:pt>
                <c:pt idx="4">
                  <c:v>1521790</c:v>
                </c:pt>
                <c:pt idx="5">
                  <c:v>4697</c:v>
                </c:pt>
                <c:pt idx="6">
                  <c:v>0</c:v>
                </c:pt>
                <c:pt idx="7">
                  <c:v>1128696</c:v>
                </c:pt>
                <c:pt idx="8">
                  <c:v>2525556</c:v>
                </c:pt>
                <c:pt idx="9">
                  <c:v>3353514</c:v>
                </c:pt>
                <c:pt idx="10">
                  <c:v>1113542</c:v>
                </c:pt>
                <c:pt idx="11">
                  <c:v>83420</c:v>
                </c:pt>
                <c:pt idx="12">
                  <c:v>453334</c:v>
                </c:pt>
                <c:pt idx="13">
                  <c:v>172794</c:v>
                </c:pt>
                <c:pt idx="14">
                  <c:v>2329124</c:v>
                </c:pt>
                <c:pt idx="15">
                  <c:v>196740</c:v>
                </c:pt>
                <c:pt idx="16">
                  <c:v>19653</c:v>
                </c:pt>
                <c:pt idx="17">
                  <c:v>0</c:v>
                </c:pt>
                <c:pt idx="18">
                  <c:v>0</c:v>
                </c:pt>
                <c:pt idx="19">
                  <c:v>96845</c:v>
                </c:pt>
                <c:pt idx="20">
                  <c:v>0</c:v>
                </c:pt>
                <c:pt idx="21">
                  <c:v>145700</c:v>
                </c:pt>
                <c:pt idx="22">
                  <c:v>21009</c:v>
                </c:pt>
                <c:pt idx="23">
                  <c:v>98835</c:v>
                </c:pt>
                <c:pt idx="24">
                  <c:v>2260293</c:v>
                </c:pt>
                <c:pt idx="25">
                  <c:v>505542</c:v>
                </c:pt>
                <c:pt idx="26">
                  <c:v>5899</c:v>
                </c:pt>
                <c:pt idx="27">
                  <c:v>50321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16-4514-AD7B-A67EEE2A19F5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GL'!$D$7:$D$34</c:f>
              <c:numCache>
                <c:formatCode>#,##0</c:formatCode>
                <c:ptCount val="28"/>
                <c:pt idx="0">
                  <c:v>891865</c:v>
                </c:pt>
                <c:pt idx="1">
                  <c:v>0</c:v>
                </c:pt>
                <c:pt idx="2">
                  <c:v>6000</c:v>
                </c:pt>
                <c:pt idx="3">
                  <c:v>57687</c:v>
                </c:pt>
                <c:pt idx="4">
                  <c:v>1843906</c:v>
                </c:pt>
                <c:pt idx="5">
                  <c:v>11604</c:v>
                </c:pt>
                <c:pt idx="6">
                  <c:v>9492</c:v>
                </c:pt>
                <c:pt idx="7">
                  <c:v>817955</c:v>
                </c:pt>
                <c:pt idx="8">
                  <c:v>2753615</c:v>
                </c:pt>
                <c:pt idx="9">
                  <c:v>3095984</c:v>
                </c:pt>
                <c:pt idx="10">
                  <c:v>1107273</c:v>
                </c:pt>
                <c:pt idx="11">
                  <c:v>56595</c:v>
                </c:pt>
                <c:pt idx="12">
                  <c:v>258702</c:v>
                </c:pt>
                <c:pt idx="13">
                  <c:v>193551</c:v>
                </c:pt>
                <c:pt idx="14">
                  <c:v>2131414</c:v>
                </c:pt>
                <c:pt idx="15">
                  <c:v>152350</c:v>
                </c:pt>
                <c:pt idx="16">
                  <c:v>6376</c:v>
                </c:pt>
                <c:pt idx="17">
                  <c:v>0</c:v>
                </c:pt>
                <c:pt idx="18">
                  <c:v>0</c:v>
                </c:pt>
                <c:pt idx="19">
                  <c:v>102307</c:v>
                </c:pt>
                <c:pt idx="20">
                  <c:v>0</c:v>
                </c:pt>
                <c:pt idx="21">
                  <c:v>99214</c:v>
                </c:pt>
                <c:pt idx="22">
                  <c:v>34892</c:v>
                </c:pt>
                <c:pt idx="23">
                  <c:v>60224</c:v>
                </c:pt>
                <c:pt idx="24">
                  <c:v>2219998</c:v>
                </c:pt>
                <c:pt idx="25">
                  <c:v>408172</c:v>
                </c:pt>
                <c:pt idx="26">
                  <c:v>2986</c:v>
                </c:pt>
                <c:pt idx="27">
                  <c:v>53838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16-4514-AD7B-A67EEE2A19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2723386"/>
        <c:axId val="64971433"/>
      </c:barChart>
      <c:catAx>
        <c:axId val="6272338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971433"/>
        <c:crosses val="autoZero"/>
        <c:auto val="1"/>
        <c:lblAlgn val="ctr"/>
        <c:lblOffset val="100"/>
        <c:noMultiLvlLbl val="0"/>
      </c:catAx>
      <c:valAx>
        <c:axId val="6497143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72338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GS'!$E$7:$E$34</c:f>
              <c:numCache>
                <c:formatCode>#,##0</c:formatCode>
                <c:ptCount val="28"/>
                <c:pt idx="0">
                  <c:v>406421</c:v>
                </c:pt>
                <c:pt idx="1">
                  <c:v>61873</c:v>
                </c:pt>
                <c:pt idx="2">
                  <c:v>31300</c:v>
                </c:pt>
                <c:pt idx="3">
                  <c:v>254517</c:v>
                </c:pt>
                <c:pt idx="4">
                  <c:v>27743</c:v>
                </c:pt>
                <c:pt idx="5">
                  <c:v>186222</c:v>
                </c:pt>
                <c:pt idx="6">
                  <c:v>10069</c:v>
                </c:pt>
                <c:pt idx="7">
                  <c:v>345201</c:v>
                </c:pt>
                <c:pt idx="8">
                  <c:v>373151</c:v>
                </c:pt>
                <c:pt idx="9">
                  <c:v>809148</c:v>
                </c:pt>
                <c:pt idx="10">
                  <c:v>1076574</c:v>
                </c:pt>
                <c:pt idx="11">
                  <c:v>0</c:v>
                </c:pt>
                <c:pt idx="12">
                  <c:v>464734</c:v>
                </c:pt>
                <c:pt idx="13">
                  <c:v>1198878</c:v>
                </c:pt>
                <c:pt idx="14">
                  <c:v>426280</c:v>
                </c:pt>
                <c:pt idx="15">
                  <c:v>48945</c:v>
                </c:pt>
                <c:pt idx="16">
                  <c:v>110498</c:v>
                </c:pt>
                <c:pt idx="17">
                  <c:v>108981</c:v>
                </c:pt>
                <c:pt idx="18">
                  <c:v>0</c:v>
                </c:pt>
                <c:pt idx="19">
                  <c:v>25746</c:v>
                </c:pt>
                <c:pt idx="20">
                  <c:v>121745</c:v>
                </c:pt>
                <c:pt idx="21">
                  <c:v>21329</c:v>
                </c:pt>
                <c:pt idx="22">
                  <c:v>372644</c:v>
                </c:pt>
                <c:pt idx="23">
                  <c:v>168942</c:v>
                </c:pt>
                <c:pt idx="24">
                  <c:v>1175182</c:v>
                </c:pt>
                <c:pt idx="25">
                  <c:v>250391</c:v>
                </c:pt>
                <c:pt idx="26">
                  <c:v>2418</c:v>
                </c:pt>
                <c:pt idx="27">
                  <c:v>39988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79-404B-A428-FD6D80D9341B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GS'!$D$7:$D$34</c:f>
              <c:numCache>
                <c:formatCode>#,##0</c:formatCode>
                <c:ptCount val="28"/>
                <c:pt idx="0">
                  <c:v>400028</c:v>
                </c:pt>
                <c:pt idx="1">
                  <c:v>81793</c:v>
                </c:pt>
                <c:pt idx="2">
                  <c:v>41446</c:v>
                </c:pt>
                <c:pt idx="3">
                  <c:v>203293</c:v>
                </c:pt>
                <c:pt idx="4">
                  <c:v>28315</c:v>
                </c:pt>
                <c:pt idx="5">
                  <c:v>164012</c:v>
                </c:pt>
                <c:pt idx="6">
                  <c:v>11540</c:v>
                </c:pt>
                <c:pt idx="7">
                  <c:v>324473</c:v>
                </c:pt>
                <c:pt idx="8">
                  <c:v>269824</c:v>
                </c:pt>
                <c:pt idx="9">
                  <c:v>753758</c:v>
                </c:pt>
                <c:pt idx="10">
                  <c:v>980536</c:v>
                </c:pt>
                <c:pt idx="11">
                  <c:v>0</c:v>
                </c:pt>
                <c:pt idx="12">
                  <c:v>276989</c:v>
                </c:pt>
                <c:pt idx="13">
                  <c:v>1578010</c:v>
                </c:pt>
                <c:pt idx="14">
                  <c:v>494524</c:v>
                </c:pt>
                <c:pt idx="15">
                  <c:v>46252</c:v>
                </c:pt>
                <c:pt idx="16">
                  <c:v>175611</c:v>
                </c:pt>
                <c:pt idx="17">
                  <c:v>225873</c:v>
                </c:pt>
                <c:pt idx="18">
                  <c:v>0</c:v>
                </c:pt>
                <c:pt idx="19">
                  <c:v>32890</c:v>
                </c:pt>
                <c:pt idx="20">
                  <c:v>164926</c:v>
                </c:pt>
                <c:pt idx="21">
                  <c:v>29956</c:v>
                </c:pt>
                <c:pt idx="22">
                  <c:v>227912</c:v>
                </c:pt>
                <c:pt idx="23">
                  <c:v>265161</c:v>
                </c:pt>
                <c:pt idx="24">
                  <c:v>1147658</c:v>
                </c:pt>
                <c:pt idx="25">
                  <c:v>290641</c:v>
                </c:pt>
                <c:pt idx="26">
                  <c:v>8766</c:v>
                </c:pt>
                <c:pt idx="27">
                  <c:v>36772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79-404B-A428-FD6D80D93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3055531"/>
        <c:axId val="26941553"/>
      </c:barChart>
      <c:catAx>
        <c:axId val="4305553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941553"/>
        <c:crosses val="autoZero"/>
        <c:auto val="1"/>
        <c:lblAlgn val="ctr"/>
        <c:lblOffset val="100"/>
        <c:noMultiLvlLbl val="0"/>
      </c:catAx>
      <c:valAx>
        <c:axId val="2694155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05553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Líquidos!$E$7:$E$34</c:f>
              <c:numCache>
                <c:formatCode>#,##0</c:formatCode>
                <c:ptCount val="28"/>
                <c:pt idx="0">
                  <c:v>1296218</c:v>
                </c:pt>
                <c:pt idx="1">
                  <c:v>12205</c:v>
                </c:pt>
                <c:pt idx="2">
                  <c:v>32904</c:v>
                </c:pt>
                <c:pt idx="3">
                  <c:v>98383</c:v>
                </c:pt>
                <c:pt idx="4">
                  <c:v>3570617</c:v>
                </c:pt>
                <c:pt idx="5">
                  <c:v>160081</c:v>
                </c:pt>
                <c:pt idx="6">
                  <c:v>126117</c:v>
                </c:pt>
                <c:pt idx="7">
                  <c:v>2535954</c:v>
                </c:pt>
                <c:pt idx="8">
                  <c:v>3299145</c:v>
                </c:pt>
                <c:pt idx="9">
                  <c:v>4537800</c:v>
                </c:pt>
                <c:pt idx="10">
                  <c:v>1660075</c:v>
                </c:pt>
                <c:pt idx="11">
                  <c:v>103736</c:v>
                </c:pt>
                <c:pt idx="12">
                  <c:v>592726</c:v>
                </c:pt>
                <c:pt idx="13">
                  <c:v>249791</c:v>
                </c:pt>
                <c:pt idx="14">
                  <c:v>3966744</c:v>
                </c:pt>
                <c:pt idx="15">
                  <c:v>1744556</c:v>
                </c:pt>
                <c:pt idx="16">
                  <c:v>23866</c:v>
                </c:pt>
                <c:pt idx="17">
                  <c:v>0</c:v>
                </c:pt>
                <c:pt idx="18">
                  <c:v>13023</c:v>
                </c:pt>
                <c:pt idx="19">
                  <c:v>241139</c:v>
                </c:pt>
                <c:pt idx="20">
                  <c:v>0</c:v>
                </c:pt>
                <c:pt idx="21">
                  <c:v>673162</c:v>
                </c:pt>
                <c:pt idx="22">
                  <c:v>23703</c:v>
                </c:pt>
                <c:pt idx="23">
                  <c:v>103129</c:v>
                </c:pt>
                <c:pt idx="24">
                  <c:v>3063634</c:v>
                </c:pt>
                <c:pt idx="25">
                  <c:v>708232</c:v>
                </c:pt>
                <c:pt idx="26">
                  <c:v>5902</c:v>
                </c:pt>
                <c:pt idx="27">
                  <c:v>50321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2-4C19-B9CE-87D70C8FD9E3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Líquidos!$D$7:$D$34</c:f>
              <c:numCache>
                <c:formatCode>#,##0</c:formatCode>
                <c:ptCount val="28"/>
                <c:pt idx="0">
                  <c:v>1318719</c:v>
                </c:pt>
                <c:pt idx="1">
                  <c:v>6531</c:v>
                </c:pt>
                <c:pt idx="2">
                  <c:v>13091</c:v>
                </c:pt>
                <c:pt idx="3">
                  <c:v>95121</c:v>
                </c:pt>
                <c:pt idx="4">
                  <c:v>4712583</c:v>
                </c:pt>
                <c:pt idx="5">
                  <c:v>109656</c:v>
                </c:pt>
                <c:pt idx="6">
                  <c:v>210839</c:v>
                </c:pt>
                <c:pt idx="7">
                  <c:v>1782214</c:v>
                </c:pt>
                <c:pt idx="8">
                  <c:v>3353757</c:v>
                </c:pt>
                <c:pt idx="9">
                  <c:v>4250373</c:v>
                </c:pt>
                <c:pt idx="10">
                  <c:v>1524625</c:v>
                </c:pt>
                <c:pt idx="11">
                  <c:v>122547</c:v>
                </c:pt>
                <c:pt idx="12">
                  <c:v>287024</c:v>
                </c:pt>
                <c:pt idx="13">
                  <c:v>247435</c:v>
                </c:pt>
                <c:pt idx="14">
                  <c:v>3656368</c:v>
                </c:pt>
                <c:pt idx="15">
                  <c:v>1497715</c:v>
                </c:pt>
                <c:pt idx="16">
                  <c:v>19170</c:v>
                </c:pt>
                <c:pt idx="17">
                  <c:v>0</c:v>
                </c:pt>
                <c:pt idx="18">
                  <c:v>10811</c:v>
                </c:pt>
                <c:pt idx="19">
                  <c:v>175361</c:v>
                </c:pt>
                <c:pt idx="20">
                  <c:v>0</c:v>
                </c:pt>
                <c:pt idx="21">
                  <c:v>756469</c:v>
                </c:pt>
                <c:pt idx="22">
                  <c:v>39236</c:v>
                </c:pt>
                <c:pt idx="23">
                  <c:v>62719</c:v>
                </c:pt>
                <c:pt idx="24">
                  <c:v>3082595</c:v>
                </c:pt>
                <c:pt idx="25">
                  <c:v>555798</c:v>
                </c:pt>
                <c:pt idx="26">
                  <c:v>2986</c:v>
                </c:pt>
                <c:pt idx="27">
                  <c:v>53838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2-4C19-B9CE-87D70C8FD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0746435"/>
        <c:axId val="29897263"/>
      </c:barChart>
      <c:catAx>
        <c:axId val="3074643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897263"/>
        <c:crosses val="autoZero"/>
        <c:auto val="1"/>
        <c:lblAlgn val="ctr"/>
        <c:lblOffset val="100"/>
        <c:noMultiLvlLbl val="0"/>
      </c:catAx>
      <c:valAx>
        <c:axId val="2989726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74643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MG'!$E$7:$E$34</c:f>
              <c:numCache>
                <c:formatCode>#,##0</c:formatCode>
                <c:ptCount val="28"/>
                <c:pt idx="0">
                  <c:v>49293</c:v>
                </c:pt>
                <c:pt idx="1">
                  <c:v>29465</c:v>
                </c:pt>
                <c:pt idx="2">
                  <c:v>75386</c:v>
                </c:pt>
                <c:pt idx="3">
                  <c:v>136719</c:v>
                </c:pt>
                <c:pt idx="4">
                  <c:v>888869</c:v>
                </c:pt>
                <c:pt idx="5">
                  <c:v>15736</c:v>
                </c:pt>
                <c:pt idx="6">
                  <c:v>1016</c:v>
                </c:pt>
                <c:pt idx="7">
                  <c:v>1238180</c:v>
                </c:pt>
                <c:pt idx="8">
                  <c:v>599350</c:v>
                </c:pt>
                <c:pt idx="9">
                  <c:v>53848</c:v>
                </c:pt>
                <c:pt idx="10">
                  <c:v>22537</c:v>
                </c:pt>
                <c:pt idx="11">
                  <c:v>248</c:v>
                </c:pt>
                <c:pt idx="12">
                  <c:v>23486</c:v>
                </c:pt>
                <c:pt idx="13">
                  <c:v>126706</c:v>
                </c:pt>
                <c:pt idx="14">
                  <c:v>40187</c:v>
                </c:pt>
                <c:pt idx="15">
                  <c:v>84806</c:v>
                </c:pt>
                <c:pt idx="16">
                  <c:v>32687</c:v>
                </c:pt>
                <c:pt idx="17">
                  <c:v>76181</c:v>
                </c:pt>
                <c:pt idx="18">
                  <c:v>0</c:v>
                </c:pt>
                <c:pt idx="19">
                  <c:v>9103</c:v>
                </c:pt>
                <c:pt idx="20">
                  <c:v>236839</c:v>
                </c:pt>
                <c:pt idx="21">
                  <c:v>52229</c:v>
                </c:pt>
                <c:pt idx="22">
                  <c:v>116603</c:v>
                </c:pt>
                <c:pt idx="23">
                  <c:v>8268</c:v>
                </c:pt>
                <c:pt idx="24">
                  <c:v>157428</c:v>
                </c:pt>
                <c:pt idx="25">
                  <c:v>1877418</c:v>
                </c:pt>
                <c:pt idx="26">
                  <c:v>260431</c:v>
                </c:pt>
                <c:pt idx="27">
                  <c:v>46044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E9-46B5-8002-E7BED7967710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MG'!$D$7:$D$34</c:f>
              <c:numCache>
                <c:formatCode>#,##0</c:formatCode>
                <c:ptCount val="28"/>
                <c:pt idx="0">
                  <c:v>23065</c:v>
                </c:pt>
                <c:pt idx="1">
                  <c:v>43377</c:v>
                </c:pt>
                <c:pt idx="2">
                  <c:v>99889</c:v>
                </c:pt>
                <c:pt idx="3">
                  <c:v>15350</c:v>
                </c:pt>
                <c:pt idx="4">
                  <c:v>981138</c:v>
                </c:pt>
                <c:pt idx="5">
                  <c:v>11468</c:v>
                </c:pt>
                <c:pt idx="6">
                  <c:v>315</c:v>
                </c:pt>
                <c:pt idx="7">
                  <c:v>1312496</c:v>
                </c:pt>
                <c:pt idx="8">
                  <c:v>627995</c:v>
                </c:pt>
                <c:pt idx="9">
                  <c:v>76407</c:v>
                </c:pt>
                <c:pt idx="10">
                  <c:v>11936</c:v>
                </c:pt>
                <c:pt idx="11">
                  <c:v>200</c:v>
                </c:pt>
                <c:pt idx="12">
                  <c:v>7435</c:v>
                </c:pt>
                <c:pt idx="13">
                  <c:v>73170</c:v>
                </c:pt>
                <c:pt idx="14">
                  <c:v>2137</c:v>
                </c:pt>
                <c:pt idx="15">
                  <c:v>65739</c:v>
                </c:pt>
                <c:pt idx="16">
                  <c:v>19511</c:v>
                </c:pt>
                <c:pt idx="17">
                  <c:v>69962</c:v>
                </c:pt>
                <c:pt idx="18">
                  <c:v>0</c:v>
                </c:pt>
                <c:pt idx="19">
                  <c:v>55287</c:v>
                </c:pt>
                <c:pt idx="20">
                  <c:v>216887</c:v>
                </c:pt>
                <c:pt idx="21">
                  <c:v>51124</c:v>
                </c:pt>
                <c:pt idx="22">
                  <c:v>134324</c:v>
                </c:pt>
                <c:pt idx="23">
                  <c:v>6884</c:v>
                </c:pt>
                <c:pt idx="24">
                  <c:v>157230</c:v>
                </c:pt>
                <c:pt idx="25">
                  <c:v>1937619</c:v>
                </c:pt>
                <c:pt idx="26">
                  <c:v>248121</c:v>
                </c:pt>
                <c:pt idx="27">
                  <c:v>49971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E9-46B5-8002-E7BED79677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2797188"/>
        <c:axId val="10553062"/>
      </c:barChart>
      <c:catAx>
        <c:axId val="2279718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553062"/>
        <c:crosses val="autoZero"/>
        <c:auto val="1"/>
        <c:lblAlgn val="ctr"/>
        <c:lblOffset val="100"/>
        <c:noMultiLvlLbl val="0"/>
      </c:catAx>
      <c:valAx>
        <c:axId val="1055306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79718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72500000000000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total'!$E$7:$E$34</c:f>
              <c:numCache>
                <c:formatCode>#,##0</c:formatCode>
                <c:ptCount val="28"/>
                <c:pt idx="0">
                  <c:v>362062</c:v>
                </c:pt>
                <c:pt idx="1">
                  <c:v>102551</c:v>
                </c:pt>
                <c:pt idx="2">
                  <c:v>620313</c:v>
                </c:pt>
                <c:pt idx="3">
                  <c:v>224374</c:v>
                </c:pt>
                <c:pt idx="4">
                  <c:v>1229396</c:v>
                </c:pt>
                <c:pt idx="5">
                  <c:v>126492</c:v>
                </c:pt>
                <c:pt idx="6">
                  <c:v>247</c:v>
                </c:pt>
                <c:pt idx="7">
                  <c:v>1775823</c:v>
                </c:pt>
                <c:pt idx="8">
                  <c:v>1079398</c:v>
                </c:pt>
                <c:pt idx="9">
                  <c:v>1245954</c:v>
                </c:pt>
                <c:pt idx="10">
                  <c:v>574369</c:v>
                </c:pt>
                <c:pt idx="11">
                  <c:v>10608</c:v>
                </c:pt>
                <c:pt idx="12">
                  <c:v>317147</c:v>
                </c:pt>
                <c:pt idx="13">
                  <c:v>405191</c:v>
                </c:pt>
                <c:pt idx="14">
                  <c:v>611592</c:v>
                </c:pt>
                <c:pt idx="15">
                  <c:v>89811</c:v>
                </c:pt>
                <c:pt idx="16">
                  <c:v>131144</c:v>
                </c:pt>
                <c:pt idx="17">
                  <c:v>96500</c:v>
                </c:pt>
                <c:pt idx="18">
                  <c:v>0</c:v>
                </c:pt>
                <c:pt idx="19">
                  <c:v>120481</c:v>
                </c:pt>
                <c:pt idx="20">
                  <c:v>144537</c:v>
                </c:pt>
                <c:pt idx="21">
                  <c:v>48051</c:v>
                </c:pt>
                <c:pt idx="22">
                  <c:v>385516</c:v>
                </c:pt>
                <c:pt idx="23">
                  <c:v>102656</c:v>
                </c:pt>
                <c:pt idx="24">
                  <c:v>355050</c:v>
                </c:pt>
                <c:pt idx="25">
                  <c:v>2133966</c:v>
                </c:pt>
                <c:pt idx="26">
                  <c:v>266515</c:v>
                </c:pt>
                <c:pt idx="27">
                  <c:v>56273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12-4AC3-A793-BB7A53DC45B3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total'!$D$7:$D$34</c:f>
              <c:numCache>
                <c:formatCode>#,##0</c:formatCode>
                <c:ptCount val="28"/>
                <c:pt idx="0">
                  <c:v>328007</c:v>
                </c:pt>
                <c:pt idx="1">
                  <c:v>67886</c:v>
                </c:pt>
                <c:pt idx="2">
                  <c:v>596909</c:v>
                </c:pt>
                <c:pt idx="3">
                  <c:v>455838</c:v>
                </c:pt>
                <c:pt idx="4">
                  <c:v>1341122</c:v>
                </c:pt>
                <c:pt idx="5">
                  <c:v>168672</c:v>
                </c:pt>
                <c:pt idx="6">
                  <c:v>732</c:v>
                </c:pt>
                <c:pt idx="7">
                  <c:v>1782908</c:v>
                </c:pt>
                <c:pt idx="8">
                  <c:v>1202473</c:v>
                </c:pt>
                <c:pt idx="9">
                  <c:v>1105422</c:v>
                </c:pt>
                <c:pt idx="10">
                  <c:v>474111</c:v>
                </c:pt>
                <c:pt idx="11">
                  <c:v>3036</c:v>
                </c:pt>
                <c:pt idx="12">
                  <c:v>261979</c:v>
                </c:pt>
                <c:pt idx="13">
                  <c:v>538613</c:v>
                </c:pt>
                <c:pt idx="14">
                  <c:v>938561</c:v>
                </c:pt>
                <c:pt idx="15">
                  <c:v>76314</c:v>
                </c:pt>
                <c:pt idx="16">
                  <c:v>58757</c:v>
                </c:pt>
                <c:pt idx="17">
                  <c:v>90841</c:v>
                </c:pt>
                <c:pt idx="18">
                  <c:v>0</c:v>
                </c:pt>
                <c:pt idx="19">
                  <c:v>55416</c:v>
                </c:pt>
                <c:pt idx="20">
                  <c:v>144376</c:v>
                </c:pt>
                <c:pt idx="21">
                  <c:v>43785</c:v>
                </c:pt>
                <c:pt idx="22">
                  <c:v>421382</c:v>
                </c:pt>
                <c:pt idx="23">
                  <c:v>138044</c:v>
                </c:pt>
                <c:pt idx="24">
                  <c:v>599641</c:v>
                </c:pt>
                <c:pt idx="25">
                  <c:v>2433708</c:v>
                </c:pt>
                <c:pt idx="26">
                  <c:v>279618</c:v>
                </c:pt>
                <c:pt idx="27">
                  <c:v>51645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12-4AC3-A793-BB7A53DC4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279448"/>
        <c:axId val="23646593"/>
      </c:barChart>
      <c:catAx>
        <c:axId val="727944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646593"/>
        <c:crosses val="autoZero"/>
        <c:auto val="1"/>
        <c:lblAlgn val="ctr"/>
        <c:lblOffset val="100"/>
        <c:noMultiLvlLbl val="0"/>
      </c:catAx>
      <c:valAx>
        <c:axId val="2364659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27944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GL'!$E$7:$E$34</c:f>
              <c:numCache>
                <c:formatCode>#,##0</c:formatCode>
                <c:ptCount val="28"/>
                <c:pt idx="0">
                  <c:v>223221</c:v>
                </c:pt>
                <c:pt idx="1">
                  <c:v>115</c:v>
                </c:pt>
                <c:pt idx="2">
                  <c:v>16002</c:v>
                </c:pt>
                <c:pt idx="3">
                  <c:v>46569</c:v>
                </c:pt>
                <c:pt idx="4">
                  <c:v>423149</c:v>
                </c:pt>
                <c:pt idx="5">
                  <c:v>428</c:v>
                </c:pt>
                <c:pt idx="6">
                  <c:v>0</c:v>
                </c:pt>
                <c:pt idx="7">
                  <c:v>127261</c:v>
                </c:pt>
                <c:pt idx="8">
                  <c:v>365817</c:v>
                </c:pt>
                <c:pt idx="9">
                  <c:v>772336</c:v>
                </c:pt>
                <c:pt idx="10">
                  <c:v>292913</c:v>
                </c:pt>
                <c:pt idx="11">
                  <c:v>10608</c:v>
                </c:pt>
                <c:pt idx="12">
                  <c:v>135388</c:v>
                </c:pt>
                <c:pt idx="13">
                  <c:v>12542</c:v>
                </c:pt>
                <c:pt idx="14">
                  <c:v>423910</c:v>
                </c:pt>
                <c:pt idx="15">
                  <c:v>43048</c:v>
                </c:pt>
                <c:pt idx="16">
                  <c:v>4213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35430</c:v>
                </c:pt>
                <c:pt idx="22">
                  <c:v>0</c:v>
                </c:pt>
                <c:pt idx="23">
                  <c:v>0</c:v>
                </c:pt>
                <c:pt idx="24">
                  <c:v>245115</c:v>
                </c:pt>
                <c:pt idx="25">
                  <c:v>68674</c:v>
                </c:pt>
                <c:pt idx="26">
                  <c:v>3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45-4F6D-A985-F0A6053FC19A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GL'!$D$7:$D$34</c:f>
              <c:numCache>
                <c:formatCode>#,##0</c:formatCode>
                <c:ptCount val="28"/>
                <c:pt idx="0">
                  <c:v>221761</c:v>
                </c:pt>
                <c:pt idx="1">
                  <c:v>0</c:v>
                </c:pt>
                <c:pt idx="2">
                  <c:v>7091</c:v>
                </c:pt>
                <c:pt idx="3">
                  <c:v>19832</c:v>
                </c:pt>
                <c:pt idx="4">
                  <c:v>425660</c:v>
                </c:pt>
                <c:pt idx="5">
                  <c:v>4009</c:v>
                </c:pt>
                <c:pt idx="6">
                  <c:v>0</c:v>
                </c:pt>
                <c:pt idx="7">
                  <c:v>45994</c:v>
                </c:pt>
                <c:pt idx="8">
                  <c:v>408661</c:v>
                </c:pt>
                <c:pt idx="9">
                  <c:v>714769</c:v>
                </c:pt>
                <c:pt idx="10">
                  <c:v>156504</c:v>
                </c:pt>
                <c:pt idx="11">
                  <c:v>3036</c:v>
                </c:pt>
                <c:pt idx="12">
                  <c:v>25020</c:v>
                </c:pt>
                <c:pt idx="13">
                  <c:v>10115</c:v>
                </c:pt>
                <c:pt idx="14">
                  <c:v>578439</c:v>
                </c:pt>
                <c:pt idx="15">
                  <c:v>41051</c:v>
                </c:pt>
                <c:pt idx="16">
                  <c:v>2709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32131</c:v>
                </c:pt>
                <c:pt idx="22">
                  <c:v>2304</c:v>
                </c:pt>
                <c:pt idx="23">
                  <c:v>0</c:v>
                </c:pt>
                <c:pt idx="24">
                  <c:v>482586</c:v>
                </c:pt>
                <c:pt idx="25">
                  <c:v>28195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45-4F6D-A985-F0A6053FC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0036133"/>
        <c:axId val="27577017"/>
      </c:barChart>
      <c:catAx>
        <c:axId val="5003613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577017"/>
        <c:crosses val="autoZero"/>
        <c:auto val="1"/>
        <c:lblAlgn val="ctr"/>
        <c:lblOffset val="100"/>
        <c:noMultiLvlLbl val="0"/>
      </c:catAx>
      <c:valAx>
        <c:axId val="2757701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03613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GS'!$E$7:$E$34</c:f>
              <c:numCache>
                <c:formatCode>#,##0</c:formatCode>
                <c:ptCount val="28"/>
                <c:pt idx="0">
                  <c:v>115903</c:v>
                </c:pt>
                <c:pt idx="1">
                  <c:v>88829</c:v>
                </c:pt>
                <c:pt idx="2">
                  <c:v>537514</c:v>
                </c:pt>
                <c:pt idx="3">
                  <c:v>113022</c:v>
                </c:pt>
                <c:pt idx="4">
                  <c:v>6</c:v>
                </c:pt>
                <c:pt idx="5">
                  <c:v>101419</c:v>
                </c:pt>
                <c:pt idx="6">
                  <c:v>0</c:v>
                </c:pt>
                <c:pt idx="7">
                  <c:v>234941</c:v>
                </c:pt>
                <c:pt idx="8">
                  <c:v>315810</c:v>
                </c:pt>
                <c:pt idx="9">
                  <c:v>443614</c:v>
                </c:pt>
                <c:pt idx="10">
                  <c:v>173602</c:v>
                </c:pt>
                <c:pt idx="11">
                  <c:v>0</c:v>
                </c:pt>
                <c:pt idx="12">
                  <c:v>99542</c:v>
                </c:pt>
                <c:pt idx="13">
                  <c:v>271939</c:v>
                </c:pt>
                <c:pt idx="14">
                  <c:v>168974</c:v>
                </c:pt>
                <c:pt idx="15">
                  <c:v>0</c:v>
                </c:pt>
                <c:pt idx="16">
                  <c:v>51288</c:v>
                </c:pt>
                <c:pt idx="17">
                  <c:v>0</c:v>
                </c:pt>
                <c:pt idx="18">
                  <c:v>0</c:v>
                </c:pt>
                <c:pt idx="19">
                  <c:v>118736</c:v>
                </c:pt>
                <c:pt idx="20">
                  <c:v>3809</c:v>
                </c:pt>
                <c:pt idx="21">
                  <c:v>0</c:v>
                </c:pt>
                <c:pt idx="22">
                  <c:v>149861</c:v>
                </c:pt>
                <c:pt idx="23">
                  <c:v>43488</c:v>
                </c:pt>
                <c:pt idx="24">
                  <c:v>50836</c:v>
                </c:pt>
                <c:pt idx="25">
                  <c:v>69802</c:v>
                </c:pt>
                <c:pt idx="26">
                  <c:v>0</c:v>
                </c:pt>
                <c:pt idx="27">
                  <c:v>8123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D3-4079-A056-67FEA4A48B7A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GS'!$D$7:$D$34</c:f>
              <c:numCache>
                <c:formatCode>#,##0</c:formatCode>
                <c:ptCount val="28"/>
                <c:pt idx="0">
                  <c:v>96682</c:v>
                </c:pt>
                <c:pt idx="1">
                  <c:v>50774</c:v>
                </c:pt>
                <c:pt idx="2">
                  <c:v>508381</c:v>
                </c:pt>
                <c:pt idx="3">
                  <c:v>231545</c:v>
                </c:pt>
                <c:pt idx="4">
                  <c:v>5140</c:v>
                </c:pt>
                <c:pt idx="5">
                  <c:v>129757</c:v>
                </c:pt>
                <c:pt idx="6">
                  <c:v>0</c:v>
                </c:pt>
                <c:pt idx="7">
                  <c:v>171265</c:v>
                </c:pt>
                <c:pt idx="8">
                  <c:v>326944</c:v>
                </c:pt>
                <c:pt idx="9">
                  <c:v>333468</c:v>
                </c:pt>
                <c:pt idx="10">
                  <c:v>189417</c:v>
                </c:pt>
                <c:pt idx="11">
                  <c:v>0</c:v>
                </c:pt>
                <c:pt idx="12">
                  <c:v>151588</c:v>
                </c:pt>
                <c:pt idx="13">
                  <c:v>394049</c:v>
                </c:pt>
                <c:pt idx="14">
                  <c:v>322834</c:v>
                </c:pt>
                <c:pt idx="15">
                  <c:v>3</c:v>
                </c:pt>
                <c:pt idx="16">
                  <c:v>35827</c:v>
                </c:pt>
                <c:pt idx="17">
                  <c:v>2596</c:v>
                </c:pt>
                <c:pt idx="18">
                  <c:v>0</c:v>
                </c:pt>
                <c:pt idx="19">
                  <c:v>41992</c:v>
                </c:pt>
                <c:pt idx="20">
                  <c:v>5828</c:v>
                </c:pt>
                <c:pt idx="21">
                  <c:v>1383</c:v>
                </c:pt>
                <c:pt idx="22">
                  <c:v>188942</c:v>
                </c:pt>
                <c:pt idx="23">
                  <c:v>85456</c:v>
                </c:pt>
                <c:pt idx="24">
                  <c:v>11996</c:v>
                </c:pt>
                <c:pt idx="25">
                  <c:v>115098</c:v>
                </c:pt>
                <c:pt idx="26">
                  <c:v>0</c:v>
                </c:pt>
                <c:pt idx="27">
                  <c:v>9617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D3-4079-A056-67FEA4A48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848382"/>
        <c:axId val="10236800"/>
      </c:barChart>
      <c:catAx>
        <c:axId val="884838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236800"/>
        <c:crosses val="autoZero"/>
        <c:auto val="1"/>
        <c:lblAlgn val="ctr"/>
        <c:lblOffset val="100"/>
        <c:noMultiLvlLbl val="0"/>
      </c:catAx>
      <c:valAx>
        <c:axId val="1023680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84838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MG'!$E$7:$E$34</c:f>
              <c:numCache>
                <c:formatCode>#,##0</c:formatCode>
                <c:ptCount val="28"/>
                <c:pt idx="0">
                  <c:v>22938</c:v>
                </c:pt>
                <c:pt idx="1">
                  <c:v>13607</c:v>
                </c:pt>
                <c:pt idx="2">
                  <c:v>66797</c:v>
                </c:pt>
                <c:pt idx="3">
                  <c:v>64783</c:v>
                </c:pt>
                <c:pt idx="4">
                  <c:v>806241</c:v>
                </c:pt>
                <c:pt idx="5">
                  <c:v>24645</c:v>
                </c:pt>
                <c:pt idx="6">
                  <c:v>247</c:v>
                </c:pt>
                <c:pt idx="7">
                  <c:v>1413621</c:v>
                </c:pt>
                <c:pt idx="8">
                  <c:v>397771</c:v>
                </c:pt>
                <c:pt idx="9">
                  <c:v>30004</c:v>
                </c:pt>
                <c:pt idx="10">
                  <c:v>107854</c:v>
                </c:pt>
                <c:pt idx="11">
                  <c:v>0</c:v>
                </c:pt>
                <c:pt idx="12">
                  <c:v>82217</c:v>
                </c:pt>
                <c:pt idx="13">
                  <c:v>120710</c:v>
                </c:pt>
                <c:pt idx="14">
                  <c:v>18708</c:v>
                </c:pt>
                <c:pt idx="15">
                  <c:v>46763</c:v>
                </c:pt>
                <c:pt idx="16">
                  <c:v>75643</c:v>
                </c:pt>
                <c:pt idx="17">
                  <c:v>96500</c:v>
                </c:pt>
                <c:pt idx="18">
                  <c:v>0</c:v>
                </c:pt>
                <c:pt idx="19">
                  <c:v>1745</c:v>
                </c:pt>
                <c:pt idx="20">
                  <c:v>140728</c:v>
                </c:pt>
                <c:pt idx="21">
                  <c:v>12621</c:v>
                </c:pt>
                <c:pt idx="22">
                  <c:v>235655</c:v>
                </c:pt>
                <c:pt idx="23">
                  <c:v>59168</c:v>
                </c:pt>
                <c:pt idx="24">
                  <c:v>59099</c:v>
                </c:pt>
                <c:pt idx="25">
                  <c:v>1995490</c:v>
                </c:pt>
                <c:pt idx="26">
                  <c:v>266512</c:v>
                </c:pt>
                <c:pt idx="27">
                  <c:v>48150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44-49C6-AA60-B1DA14C795D1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MG'!$D$7:$D$34</c:f>
              <c:numCache>
                <c:formatCode>#,##0</c:formatCode>
                <c:ptCount val="28"/>
                <c:pt idx="0">
                  <c:v>9564</c:v>
                </c:pt>
                <c:pt idx="1">
                  <c:v>17112</c:v>
                </c:pt>
                <c:pt idx="2">
                  <c:v>81437</c:v>
                </c:pt>
                <c:pt idx="3">
                  <c:v>204461</c:v>
                </c:pt>
                <c:pt idx="4">
                  <c:v>910322</c:v>
                </c:pt>
                <c:pt idx="5">
                  <c:v>34906</c:v>
                </c:pt>
                <c:pt idx="6">
                  <c:v>732</c:v>
                </c:pt>
                <c:pt idx="7">
                  <c:v>1565649</c:v>
                </c:pt>
                <c:pt idx="8">
                  <c:v>466868</c:v>
                </c:pt>
                <c:pt idx="9">
                  <c:v>57185</c:v>
                </c:pt>
                <c:pt idx="10">
                  <c:v>128190</c:v>
                </c:pt>
                <c:pt idx="11">
                  <c:v>0</c:v>
                </c:pt>
                <c:pt idx="12">
                  <c:v>85371</c:v>
                </c:pt>
                <c:pt idx="13">
                  <c:v>134449</c:v>
                </c:pt>
                <c:pt idx="14">
                  <c:v>37288</c:v>
                </c:pt>
                <c:pt idx="15">
                  <c:v>35260</c:v>
                </c:pt>
                <c:pt idx="16">
                  <c:v>20221</c:v>
                </c:pt>
                <c:pt idx="17">
                  <c:v>88245</c:v>
                </c:pt>
                <c:pt idx="18">
                  <c:v>0</c:v>
                </c:pt>
                <c:pt idx="19">
                  <c:v>13424</c:v>
                </c:pt>
                <c:pt idx="20">
                  <c:v>138548</c:v>
                </c:pt>
                <c:pt idx="21">
                  <c:v>10271</c:v>
                </c:pt>
                <c:pt idx="22">
                  <c:v>230136</c:v>
                </c:pt>
                <c:pt idx="23">
                  <c:v>52588</c:v>
                </c:pt>
                <c:pt idx="24">
                  <c:v>105059</c:v>
                </c:pt>
                <c:pt idx="25">
                  <c:v>2290415</c:v>
                </c:pt>
                <c:pt idx="26">
                  <c:v>279618</c:v>
                </c:pt>
                <c:pt idx="27">
                  <c:v>42028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44-49C6-AA60-B1DA14C795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0174085"/>
        <c:axId val="6396873"/>
      </c:barChart>
      <c:catAx>
        <c:axId val="4017408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96873"/>
        <c:crosses val="autoZero"/>
        <c:auto val="1"/>
        <c:lblAlgn val="ctr"/>
        <c:lblOffset val="100"/>
        <c:noMultiLvlLbl val="0"/>
      </c:catAx>
      <c:valAx>
        <c:axId val="639687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17408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41220075.630000003</c:v>
              </c:pt>
              <c:pt idx="1">
                <c:v>44591673.346000001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530-4137-AA02-BF5B5BD64F8B}"/>
            </c:ext>
          </c:extLst>
        </c:ser>
        <c:ser>
          <c:idx val="1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43146229.68</c:v>
              </c:pt>
              <c:pt idx="1">
                <c:v>43910717.419</c:v>
              </c:pt>
              <c:pt idx="2">
                <c:v>47856127.259000011</c:v>
              </c:pt>
              <c:pt idx="3">
                <c:v>47631888.524999991</c:v>
              </c:pt>
              <c:pt idx="4">
                <c:v>47742054.229999997</c:v>
              </c:pt>
              <c:pt idx="5">
                <c:v>45300730.362000003</c:v>
              </c:pt>
              <c:pt idx="6">
                <c:v>48574710.611000001</c:v>
              </c:pt>
              <c:pt idx="7">
                <c:v>44631208.076000012</c:v>
              </c:pt>
              <c:pt idx="8">
                <c:v>46725475.265999988</c:v>
              </c:pt>
              <c:pt idx="9">
                <c:v>48893459.386999987</c:v>
              </c:pt>
              <c:pt idx="10">
                <c:v>46824915.766000003</c:v>
              </c:pt>
              <c:pt idx="11">
                <c:v>44978300.986000001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530-4137-AA02-BF5B5BD64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5727547"/>
        <c:axId val="33381634"/>
      </c:lineChart>
      <c:catAx>
        <c:axId val="6572754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381634"/>
        <c:crosses val="autoZero"/>
        <c:auto val="1"/>
        <c:lblAlgn val="ctr"/>
        <c:lblOffset val="100"/>
        <c:noMultiLvlLbl val="0"/>
      </c:catAx>
      <c:valAx>
        <c:axId val="33381634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72754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13685401</c:v>
              </c:pt>
              <c:pt idx="1">
                <c:v>15207762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297-41D7-B977-0A2326D7CBA1}"/>
            </c:ext>
          </c:extLst>
        </c:ser>
        <c:ser>
          <c:idx val="1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14112516</c:v>
              </c:pt>
              <c:pt idx="1">
                <c:v>13835065</c:v>
              </c:pt>
              <c:pt idx="2">
                <c:v>15341530</c:v>
              </c:pt>
              <c:pt idx="3">
                <c:v>15752883</c:v>
              </c:pt>
              <c:pt idx="4">
                <c:v>14865003</c:v>
              </c:pt>
              <c:pt idx="5">
                <c:v>13382025</c:v>
              </c:pt>
              <c:pt idx="6">
                <c:v>16366262</c:v>
              </c:pt>
              <c:pt idx="7">
                <c:v>14901108</c:v>
              </c:pt>
              <c:pt idx="8">
                <c:v>15032735</c:v>
              </c:pt>
              <c:pt idx="9">
                <c:v>16736158</c:v>
              </c:pt>
              <c:pt idx="10">
                <c:v>14903114</c:v>
              </c:pt>
              <c:pt idx="11">
                <c:v>15761046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297-41D7-B977-0A2326D7CB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608754"/>
        <c:axId val="21124966"/>
      </c:lineChart>
      <c:catAx>
        <c:axId val="5360875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124966"/>
        <c:crosses val="autoZero"/>
        <c:auto val="1"/>
        <c:lblAlgn val="ctr"/>
        <c:lblOffset val="100"/>
        <c:noMultiLvlLbl val="0"/>
      </c:catAx>
      <c:valAx>
        <c:axId val="21124966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3608754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6244502</c:v>
              </c:pt>
              <c:pt idx="1">
                <c:v>6484468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7AE-48CC-AFE0-0FA7D61E7FE3}"/>
            </c:ext>
          </c:extLst>
        </c:ser>
        <c:ser>
          <c:idx val="1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6164452</c:v>
              </c:pt>
              <c:pt idx="1">
                <c:v>6738460</c:v>
              </c:pt>
              <c:pt idx="2">
                <c:v>7341603</c:v>
              </c:pt>
              <c:pt idx="3">
                <c:v>6633645</c:v>
              </c:pt>
              <c:pt idx="4">
                <c:v>6510902</c:v>
              </c:pt>
              <c:pt idx="5">
                <c:v>6456124</c:v>
              </c:pt>
              <c:pt idx="6">
                <c:v>6414055</c:v>
              </c:pt>
              <c:pt idx="7">
                <c:v>6273282</c:v>
              </c:pt>
              <c:pt idx="8">
                <c:v>7778514</c:v>
              </c:pt>
              <c:pt idx="9">
                <c:v>7313082</c:v>
              </c:pt>
              <c:pt idx="10">
                <c:v>7521627</c:v>
              </c:pt>
              <c:pt idx="11">
                <c:v>6587851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7AE-48CC-AFE0-0FA7D61E7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635303"/>
        <c:axId val="34845313"/>
      </c:lineChart>
      <c:catAx>
        <c:axId val="5563530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845313"/>
        <c:crosses val="autoZero"/>
        <c:auto val="1"/>
        <c:lblAlgn val="ctr"/>
        <c:lblOffset val="100"/>
        <c:noMultiLvlLbl val="0"/>
      </c:catAx>
      <c:valAx>
        <c:axId val="34845313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63530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19988008</c:v>
              </c:pt>
              <c:pt idx="1">
                <c:v>21810787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177-43A4-83BB-C2A4B999C620}"/>
            </c:ext>
          </c:extLst>
        </c:ser>
        <c:ser>
          <c:idx val="1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21654818</c:v>
              </c:pt>
              <c:pt idx="1">
                <c:v>22034177</c:v>
              </c:pt>
              <c:pt idx="2">
                <c:v>23918775</c:v>
              </c:pt>
              <c:pt idx="3">
                <c:v>23955786</c:v>
              </c:pt>
              <c:pt idx="4">
                <c:v>25114483</c:v>
              </c:pt>
              <c:pt idx="5">
                <c:v>24216798</c:v>
              </c:pt>
              <c:pt idx="6">
                <c:v>24445623</c:v>
              </c:pt>
              <c:pt idx="7">
                <c:v>22172318</c:v>
              </c:pt>
              <c:pt idx="8">
                <c:v>22620863</c:v>
              </c:pt>
              <c:pt idx="9">
                <c:v>23340379</c:v>
              </c:pt>
              <c:pt idx="10">
                <c:v>23079937</c:v>
              </c:pt>
              <c:pt idx="11">
                <c:v>21374962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177-43A4-83BB-C2A4B999C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855429"/>
        <c:axId val="37853811"/>
      </c:lineChart>
      <c:catAx>
        <c:axId val="3085542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853811"/>
        <c:crosses val="autoZero"/>
        <c:auto val="1"/>
        <c:lblAlgn val="ctr"/>
        <c:lblOffset val="100"/>
        <c:noMultiLvlLbl val="0"/>
      </c:catAx>
      <c:valAx>
        <c:axId val="37853811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85542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13892634</c:v>
              </c:pt>
              <c:pt idx="1">
                <c:v>14803947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4DE-477C-A2BB-83781149D982}"/>
            </c:ext>
          </c:extLst>
        </c:ser>
        <c:ser>
          <c:idx val="1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15058689</c:v>
              </c:pt>
              <c:pt idx="1">
                <c:v>14894033</c:v>
              </c:pt>
              <c:pt idx="2">
                <c:v>16086318</c:v>
              </c:pt>
              <c:pt idx="3">
                <c:v>16485083</c:v>
              </c:pt>
              <c:pt idx="4">
                <c:v>16956814</c:v>
              </c:pt>
              <c:pt idx="5">
                <c:v>16462575</c:v>
              </c:pt>
              <c:pt idx="6">
                <c:v>16728099</c:v>
              </c:pt>
              <c:pt idx="7">
                <c:v>15799225</c:v>
              </c:pt>
              <c:pt idx="8">
                <c:v>15309989</c:v>
              </c:pt>
              <c:pt idx="9">
                <c:v>16029462</c:v>
              </c:pt>
              <c:pt idx="10">
                <c:v>15828751</c:v>
              </c:pt>
              <c:pt idx="11">
                <c:v>14683119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C4DE-477C-A2BB-83781149D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940736"/>
        <c:axId val="46387652"/>
      </c:lineChart>
      <c:catAx>
        <c:axId val="1994073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387652"/>
        <c:crosses val="autoZero"/>
        <c:auto val="1"/>
        <c:lblAlgn val="ctr"/>
        <c:lblOffset val="100"/>
        <c:noMultiLvlLbl val="0"/>
      </c:catAx>
      <c:valAx>
        <c:axId val="46387652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940736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Sólidos!$E$7:$E$34</c:f>
              <c:numCache>
                <c:formatCode>#,##0</c:formatCode>
                <c:ptCount val="28"/>
                <c:pt idx="0">
                  <c:v>554755</c:v>
                </c:pt>
                <c:pt idx="1">
                  <c:v>156577</c:v>
                </c:pt>
                <c:pt idx="2">
                  <c:v>722712</c:v>
                </c:pt>
                <c:pt idx="3">
                  <c:v>387387</c:v>
                </c:pt>
                <c:pt idx="4">
                  <c:v>34988</c:v>
                </c:pt>
                <c:pt idx="5">
                  <c:v>335130</c:v>
                </c:pt>
                <c:pt idx="6">
                  <c:v>45413</c:v>
                </c:pt>
                <c:pt idx="7">
                  <c:v>597677</c:v>
                </c:pt>
                <c:pt idx="8">
                  <c:v>701158</c:v>
                </c:pt>
                <c:pt idx="9">
                  <c:v>1380950</c:v>
                </c:pt>
                <c:pt idx="10">
                  <c:v>1315533</c:v>
                </c:pt>
                <c:pt idx="11">
                  <c:v>772</c:v>
                </c:pt>
                <c:pt idx="12">
                  <c:v>573431</c:v>
                </c:pt>
                <c:pt idx="13">
                  <c:v>1559949</c:v>
                </c:pt>
                <c:pt idx="14">
                  <c:v>741748</c:v>
                </c:pt>
                <c:pt idx="15">
                  <c:v>80765</c:v>
                </c:pt>
                <c:pt idx="16">
                  <c:v>164486</c:v>
                </c:pt>
                <c:pt idx="17">
                  <c:v>108981</c:v>
                </c:pt>
                <c:pt idx="18">
                  <c:v>6281</c:v>
                </c:pt>
                <c:pt idx="19">
                  <c:v>149482</c:v>
                </c:pt>
                <c:pt idx="20">
                  <c:v>129528</c:v>
                </c:pt>
                <c:pt idx="21">
                  <c:v>49921</c:v>
                </c:pt>
                <c:pt idx="22">
                  <c:v>527796</c:v>
                </c:pt>
                <c:pt idx="23">
                  <c:v>266763</c:v>
                </c:pt>
                <c:pt idx="24">
                  <c:v>1729384</c:v>
                </c:pt>
                <c:pt idx="25">
                  <c:v>324823</c:v>
                </c:pt>
                <c:pt idx="26">
                  <c:v>26507</c:v>
                </c:pt>
                <c:pt idx="27">
                  <c:v>56073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1-42E3-ACB5-3B07B6FB803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Sólidos!$D$7:$D$34</c:f>
              <c:numCache>
                <c:formatCode>#,##0</c:formatCode>
                <c:ptCount val="28"/>
                <c:pt idx="0">
                  <c:v>638983</c:v>
                </c:pt>
                <c:pt idx="1">
                  <c:v>185574</c:v>
                </c:pt>
                <c:pt idx="2">
                  <c:v>658543</c:v>
                </c:pt>
                <c:pt idx="3">
                  <c:v>448268</c:v>
                </c:pt>
                <c:pt idx="4">
                  <c:v>70179</c:v>
                </c:pt>
                <c:pt idx="5">
                  <c:v>366690</c:v>
                </c:pt>
                <c:pt idx="6">
                  <c:v>56732</c:v>
                </c:pt>
                <c:pt idx="7">
                  <c:v>510110</c:v>
                </c:pt>
                <c:pt idx="8">
                  <c:v>617707</c:v>
                </c:pt>
                <c:pt idx="9">
                  <c:v>1123469</c:v>
                </c:pt>
                <c:pt idx="10">
                  <c:v>1204505</c:v>
                </c:pt>
                <c:pt idx="11">
                  <c:v>1300</c:v>
                </c:pt>
                <c:pt idx="12">
                  <c:v>464910</c:v>
                </c:pt>
                <c:pt idx="13">
                  <c:v>2081695</c:v>
                </c:pt>
                <c:pt idx="14">
                  <c:v>906605</c:v>
                </c:pt>
                <c:pt idx="15">
                  <c:v>61459</c:v>
                </c:pt>
                <c:pt idx="16">
                  <c:v>214938</c:v>
                </c:pt>
                <c:pt idx="17">
                  <c:v>228469</c:v>
                </c:pt>
                <c:pt idx="18">
                  <c:v>0</c:v>
                </c:pt>
                <c:pt idx="19">
                  <c:v>74882</c:v>
                </c:pt>
                <c:pt idx="20">
                  <c:v>170754</c:v>
                </c:pt>
                <c:pt idx="21">
                  <c:v>81296</c:v>
                </c:pt>
                <c:pt idx="22">
                  <c:v>416854</c:v>
                </c:pt>
                <c:pt idx="23">
                  <c:v>375348</c:v>
                </c:pt>
                <c:pt idx="24">
                  <c:v>1426500</c:v>
                </c:pt>
                <c:pt idx="25">
                  <c:v>415145</c:v>
                </c:pt>
                <c:pt idx="26">
                  <c:v>36632</c:v>
                </c:pt>
                <c:pt idx="27">
                  <c:v>65365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1-42E3-ACB5-3B07B6FB8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0771187"/>
        <c:axId val="23506641"/>
      </c:barChart>
      <c:catAx>
        <c:axId val="4077118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506641"/>
        <c:crosses val="autoZero"/>
        <c:auto val="1"/>
        <c:lblAlgn val="ctr"/>
        <c:lblOffset val="100"/>
        <c:noMultiLvlLbl val="0"/>
      </c:catAx>
      <c:valAx>
        <c:axId val="2350664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77118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1370343.75</c:v>
              </c:pt>
              <c:pt idx="1">
                <c:v>1461493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C73-4A43-988C-7B95770494D7}"/>
            </c:ext>
          </c:extLst>
        </c:ser>
        <c:ser>
          <c:idx val="1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1415610.25</c:v>
              </c:pt>
              <c:pt idx="1">
                <c:v>1416801</c:v>
              </c:pt>
              <c:pt idx="2">
                <c:v>1503744</c:v>
              </c:pt>
              <c:pt idx="3">
                <c:v>1569684.75</c:v>
              </c:pt>
              <c:pt idx="4">
                <c:v>1672864.25</c:v>
              </c:pt>
              <c:pt idx="5">
                <c:v>1617119.75</c:v>
              </c:pt>
              <c:pt idx="6">
                <c:v>1674934.5</c:v>
              </c:pt>
              <c:pt idx="7">
                <c:v>1600807.25</c:v>
              </c:pt>
              <c:pt idx="8">
                <c:v>1552177.75</c:v>
              </c:pt>
              <c:pt idx="9">
                <c:v>1614202.75</c:v>
              </c:pt>
              <c:pt idx="10">
                <c:v>1574623.75</c:v>
              </c:pt>
              <c:pt idx="11">
                <c:v>1411125.25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C73-4A43-988C-7B9577049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670357"/>
        <c:axId val="36125841"/>
      </c:lineChart>
      <c:catAx>
        <c:axId val="3267035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125841"/>
        <c:crosses val="autoZero"/>
        <c:auto val="1"/>
        <c:lblAlgn val="ctr"/>
        <c:lblOffset val="100"/>
        <c:noMultiLvlLbl val="0"/>
      </c:catAx>
      <c:valAx>
        <c:axId val="36125841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670357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-4.4642465037747048E-2</c:v>
              </c:pt>
              <c:pt idx="1">
                <c:v>-1.430325969946988E-2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9E0-4853-B412-9B5641F468D0}"/>
            </c:ext>
          </c:extLst>
        </c:ser>
        <c:ser>
          <c:idx val="2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-5.7988822251020748E-2</c:v>
              </c:pt>
              <c:pt idx="1">
                <c:v>-2.0248991331363379E-2</c:v>
              </c:pt>
              <c:pt idx="2">
                <c:v>-9.8732651637478686E-3</c:v>
              </c:pt>
              <c:pt idx="3">
                <c:v>-1.499849281367616E-2</c:v>
              </c:pt>
              <c:pt idx="4">
                <c:v>-2.6224983485109151E-2</c:v>
              </c:pt>
              <c:pt idx="5">
                <c:v>-2.909632045266786E-2</c:v>
              </c:pt>
              <c:pt idx="6">
                <c:v>-2.0767580335095289E-2</c:v>
              </c:pt>
              <c:pt idx="7">
                <c:v>-2.245235977768878E-2</c:v>
              </c:pt>
              <c:pt idx="8">
                <c:v>-1.6571394653167371E-2</c:v>
              </c:pt>
              <c:pt idx="9">
                <c:v>-8.9718229821060813E-3</c:v>
              </c:pt>
              <c:pt idx="10">
                <c:v>-3.8995445456330162E-3</c:v>
              </c:pt>
              <c:pt idx="11">
                <c:v>-2.7646279572238748E-3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9E0-4853-B412-9B5641F46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548433"/>
        <c:axId val="15443158"/>
      </c:lineChart>
      <c:catAx>
        <c:axId val="3054843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443158"/>
        <c:crosses val="autoZero"/>
        <c:auto val="1"/>
        <c:lblAlgn val="ctr"/>
        <c:lblOffset val="100"/>
        <c:noMultiLvlLbl val="0"/>
      </c:catAx>
      <c:valAx>
        <c:axId val="1544315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54843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-3.0264978973274511E-2</c:v>
              </c:pt>
              <c:pt idx="1">
                <c:v>3.3834126824786807E-2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517-42E3-9B15-653981769EE9}"/>
            </c:ext>
          </c:extLst>
        </c:ser>
        <c:ser>
          <c:idx val="2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-0.1013604988642292</c:v>
              </c:pt>
              <c:pt idx="1">
                <c:v>-6.5290572801721791E-2</c:v>
              </c:pt>
              <c:pt idx="2">
                <c:v>-3.9078925471504163E-2</c:v>
              </c:pt>
              <c:pt idx="3">
                <c:v>-2.9901918410967229E-2</c:v>
              </c:pt>
              <c:pt idx="4">
                <c:v>-3.8197312019894958E-2</c:v>
              </c:pt>
              <c:pt idx="5">
                <c:v>-4.9352954861718312E-2</c:v>
              </c:pt>
              <c:pt idx="6">
                <c:v>-2.8707988573090759E-2</c:v>
              </c:pt>
              <c:pt idx="7">
                <c:v>-2.8002871184562569E-2</c:v>
              </c:pt>
              <c:pt idx="8">
                <c:v>-1.6413268162954409E-2</c:v>
              </c:pt>
              <c:pt idx="9">
                <c:v>3.9161973685952764E-3</c:v>
              </c:pt>
              <c:pt idx="10">
                <c:v>6.4977635010696746E-3</c:v>
              </c:pt>
              <c:pt idx="11">
                <c:v>1.231317558750877E-2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8517-42E3-9B15-653981769E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825730"/>
        <c:axId val="39270577"/>
      </c:lineChart>
      <c:catAx>
        <c:axId val="4282573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270577"/>
        <c:crosses val="autoZero"/>
        <c:auto val="1"/>
        <c:lblAlgn val="ctr"/>
        <c:lblOffset val="100"/>
        <c:noMultiLvlLbl val="0"/>
      </c:catAx>
      <c:valAx>
        <c:axId val="3927057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82573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1.29857447182653E-2</c:v>
              </c:pt>
              <c:pt idx="1">
                <c:v>-1.348083285385504E-2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64D-49F2-A3AB-2E357C9BD101}"/>
            </c:ext>
          </c:extLst>
        </c:ser>
        <c:ser>
          <c:idx val="2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-0.18080437410946909</c:v>
              </c:pt>
              <c:pt idx="1">
                <c:v>-5.1861118273618612E-2</c:v>
              </c:pt>
              <c:pt idx="2">
                <c:v>8.4484303638032721E-4</c:v>
              </c:pt>
              <c:pt idx="3">
                <c:v>-1.2450007370390259E-2</c:v>
              </c:pt>
              <c:pt idx="4">
                <c:v>-4.6386121709339867E-2</c:v>
              </c:pt>
              <c:pt idx="5">
                <c:v>-4.9250003847602468E-2</c:v>
              </c:pt>
              <c:pt idx="6">
                <c:v>-5.9055105777691692E-2</c:v>
              </c:pt>
              <c:pt idx="7">
                <c:v>-6.7618894490499293E-2</c:v>
              </c:pt>
              <c:pt idx="8">
                <c:v>-5.4557401738286493E-2</c:v>
              </c:pt>
              <c:pt idx="9">
                <c:v>-4.6081783305947137E-2</c:v>
              </c:pt>
              <c:pt idx="10">
                <c:v>-3.5410351257972428E-2</c:v>
              </c:pt>
              <c:pt idx="11">
                <c:v>-3.5746363588883938E-2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64D-49F2-A3AB-2E357C9BD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619819"/>
        <c:axId val="65477040"/>
      </c:lineChart>
      <c:catAx>
        <c:axId val="4961981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477040"/>
        <c:crosses val="autoZero"/>
        <c:auto val="1"/>
        <c:lblAlgn val="ctr"/>
        <c:lblOffset val="100"/>
        <c:noMultiLvlLbl val="0"/>
      </c:catAx>
      <c:valAx>
        <c:axId val="6547704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61981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-7.6971785216573996E-2</c:v>
              </c:pt>
              <c:pt idx="1">
                <c:v>-4.3264900005138607E-2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71A-4D50-8268-007091B95CB8}"/>
            </c:ext>
          </c:extLst>
        </c:ser>
        <c:ser>
          <c:idx val="2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2.1295282127941739E-2</c:v>
              </c:pt>
              <c:pt idx="1">
                <c:v>2.0662477750319489E-2</c:v>
              </c:pt>
              <c:pt idx="2">
                <c:v>5.3837914146910304E-3</c:v>
              </c:pt>
              <c:pt idx="3">
                <c:v>-5.0615149312560606E-3</c:v>
              </c:pt>
              <c:pt idx="4">
                <c:v>-1.174744410496387E-2</c:v>
              </c:pt>
              <c:pt idx="5">
                <c:v>-9.2227792178796175E-3</c:v>
              </c:pt>
              <c:pt idx="6">
                <c:v>-3.494689920401584E-3</c:v>
              </c:pt>
              <c:pt idx="7">
                <c:v>-4.6044285947923758E-3</c:v>
              </c:pt>
              <c:pt idx="8">
                <c:v>-4.5590387116506434E-3</c:v>
              </c:pt>
              <c:pt idx="9">
                <c:v>-5.5860297256211666E-3</c:v>
              </c:pt>
              <c:pt idx="10">
                <c:v>-5.6617997334196257E-4</c:v>
              </c:pt>
              <c:pt idx="11">
                <c:v>-2.080031927243819E-3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71A-4D50-8268-007091B95C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091200"/>
        <c:axId val="24581510"/>
      </c:lineChart>
      <c:catAx>
        <c:axId val="6009120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581510"/>
        <c:crosses val="autoZero"/>
        <c:auto val="1"/>
        <c:lblAlgn val="ctr"/>
        <c:lblOffset val="100"/>
        <c:noMultiLvlLbl val="0"/>
      </c:catAx>
      <c:valAx>
        <c:axId val="2458151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09120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-7.7434031607930831E-2</c:v>
              </c:pt>
              <c:pt idx="1">
                <c:v>-4.1937457303546588E-2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791-40BB-8F98-25BFD7FCCBA0}"/>
            </c:ext>
          </c:extLst>
        </c:ser>
        <c:ser>
          <c:idx val="2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2.5727359184185561E-2</c:v>
              </c:pt>
              <c:pt idx="1">
                <c:v>9.7434250944319345E-3</c:v>
              </c:pt>
              <c:pt idx="2">
                <c:v>-1.282105025036462E-2</c:v>
              </c:pt>
              <c:pt idx="3">
                <c:v>-1.882230441441057E-2</c:v>
              </c:pt>
              <c:pt idx="4">
                <c:v>-2.4921285220546149E-2</c:v>
              </c:pt>
              <c:pt idx="5">
                <c:v>-2.536616711247874E-2</c:v>
              </c:pt>
              <c:pt idx="6">
                <c:v>-1.8281776843974251E-2</c:v>
              </c:pt>
              <c:pt idx="7">
                <c:v>-1.8538133254411449E-2</c:v>
              </c:pt>
              <c:pt idx="8">
                <c:v>-1.9473614202043299E-2</c:v>
              </c:pt>
              <c:pt idx="9">
                <c:v>-1.9160671989302599E-2</c:v>
              </c:pt>
              <c:pt idx="10">
                <c:v>-1.214799157011837E-2</c:v>
              </c:pt>
              <c:pt idx="11">
                <c:v>-1.382259234292282E-2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791-40BB-8F98-25BFD7FCC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21782"/>
        <c:axId val="26563553"/>
      </c:lineChart>
      <c:catAx>
        <c:axId val="312178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563553"/>
        <c:crosses val="autoZero"/>
        <c:auto val="1"/>
        <c:lblAlgn val="ctr"/>
        <c:lblOffset val="100"/>
        <c:noMultiLvlLbl val="0"/>
      </c:catAx>
      <c:valAx>
        <c:axId val="2656355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12178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-3.197666871937388E-2</c:v>
              </c:pt>
              <c:pt idx="1">
                <c:v>-2.0283071534898939E-4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5BF-4D2E-9DA8-432D53CBDAB3}"/>
            </c:ext>
          </c:extLst>
        </c:ser>
        <c:ser>
          <c:idx val="2"/>
          <c:order val="1"/>
          <c:tx>
            <c:v>2025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4.982459171826692E-2</c:v>
              </c:pt>
              <c:pt idx="1">
                <c:v>3.2766712840290417E-2</c:v>
              </c:pt>
              <c:pt idx="2">
                <c:v>8.0529762157648399E-3</c:v>
              </c:pt>
              <c:pt idx="3">
                <c:v>4.9867394226896788E-3</c:v>
              </c:pt>
              <c:pt idx="4">
                <c:v>3.0077842344025112E-3</c:v>
              </c:pt>
              <c:pt idx="5">
                <c:v>5.5216177617267714E-3</c:v>
              </c:pt>
              <c:pt idx="6">
                <c:v>1.758761554038046E-2</c:v>
              </c:pt>
              <c:pt idx="7">
                <c:v>2.0114237632729019E-2</c:v>
              </c:pt>
              <c:pt idx="8">
                <c:v>2.1504133346896381E-2</c:v>
              </c:pt>
              <c:pt idx="9">
                <c:v>2.3460196126355411E-2</c:v>
              </c:pt>
              <c:pt idx="10">
                <c:v>3.054736526108259E-2</c:v>
              </c:pt>
              <c:pt idx="11">
                <c:v>2.7105220307444441E-2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5BF-4D2E-9DA8-432D53CBDA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455205"/>
        <c:axId val="36814744"/>
      </c:lineChart>
      <c:catAx>
        <c:axId val="1245520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814744"/>
        <c:crosses val="autoZero"/>
        <c:auto val="1"/>
        <c:lblAlgn val="ctr"/>
        <c:lblOffset val="100"/>
        <c:noMultiLvlLbl val="0"/>
      </c:catAx>
      <c:valAx>
        <c:axId val="3681474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45520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84B-40A1-A77F-57A5307D151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4B-40A1-A77F-57A5307D151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4B-40A1-A77F-57A5307D151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4B-40A1-A77F-57A5307D151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4B-40A1-A77F-57A5307D151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4B-40A1-A77F-57A5307D151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4B-40A1-A77F-57A5307D151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4B-40A1-A77F-57A5307D151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4B-40A1-A77F-57A5307D151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4B-40A1-A77F-57A5307D151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4B-40A1-A77F-57A5307D1516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mar.-25</c:v>
              </c:pt>
              <c:pt idx="1">
                <c:v>abr.-25</c:v>
              </c:pt>
              <c:pt idx="2">
                <c:v>may.-25</c:v>
              </c:pt>
              <c:pt idx="3">
                <c:v>jun.-25</c:v>
              </c:pt>
              <c:pt idx="4">
                <c:v>jul.-25</c:v>
              </c:pt>
              <c:pt idx="5">
                <c:v>ago.-25</c:v>
              </c:pt>
              <c:pt idx="6">
                <c:v>sep.-25</c:v>
              </c:pt>
              <c:pt idx="7">
                <c:v>oct.-25</c:v>
              </c:pt>
              <c:pt idx="8">
                <c:v>nov.-25</c:v>
              </c:pt>
              <c:pt idx="9">
                <c:v>dic.-25</c:v>
              </c:pt>
              <c:pt idx="10">
                <c:v>ene.-26</c:v>
              </c:pt>
              <c:pt idx="11">
                <c:v>feb.-26</c:v>
              </c:pt>
            </c:strLit>
          </c:cat>
          <c:val>
            <c:numLit>
              <c:formatCode>#,##0.00</c:formatCode>
              <c:ptCount val="12"/>
              <c:pt idx="0">
                <c:v>556.41249519200005</c:v>
              </c:pt>
              <c:pt idx="1">
                <c:v>554.97822144399993</c:v>
              </c:pt>
              <c:pt idx="2">
                <c:v>551.55589197399991</c:v>
              </c:pt>
              <c:pt idx="3">
                <c:v>549.49891759800005</c:v>
              </c:pt>
              <c:pt idx="4">
                <c:v>550.88296664300015</c:v>
              </c:pt>
              <c:pt idx="5">
                <c:v>549.28734028400038</c:v>
              </c:pt>
              <c:pt idx="6">
                <c:v>550.75604978600018</c:v>
              </c:pt>
              <c:pt idx="7">
                <c:v>553.55346208900028</c:v>
              </c:pt>
              <c:pt idx="8">
                <c:v>555.75641239300023</c:v>
              </c:pt>
              <c:pt idx="9">
                <c:v>556.21581756700039</c:v>
              </c:pt>
              <c:pt idx="10">
                <c:v>554.28966351700035</c:v>
              </c:pt>
              <c:pt idx="11">
                <c:v>554.97061944400036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D84B-40A1-A77F-57A5307D151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8179902"/>
        <c:axId val="27471961"/>
      </c:lineChart>
      <c:catAx>
        <c:axId val="4817990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471961"/>
        <c:crosses val="autoZero"/>
        <c:auto val="1"/>
        <c:lblAlgn val="ctr"/>
        <c:lblOffset val="100"/>
        <c:noMultiLvlLbl val="0"/>
      </c:catAx>
      <c:valAx>
        <c:axId val="2747196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17990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88A-4C8D-BD0E-A3A681FC4F8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8A-4C8D-BD0E-A3A681FC4F8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8A-4C8D-BD0E-A3A681FC4F8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8A-4C8D-BD0E-A3A681FC4F8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8A-4C8D-BD0E-A3A681FC4F8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8A-4C8D-BD0E-A3A681FC4F8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8A-4C8D-BD0E-A3A681FC4F8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8A-4C8D-BD0E-A3A681FC4F8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8A-4C8D-BD0E-A3A681FC4F8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8A-4C8D-BD0E-A3A681FC4F8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8A-4C8D-BD0E-A3A681FC4F81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mar.-25</c:v>
              </c:pt>
              <c:pt idx="1">
                <c:v>abr.-25</c:v>
              </c:pt>
              <c:pt idx="2">
                <c:v>may.-25</c:v>
              </c:pt>
              <c:pt idx="3">
                <c:v>jun.-25</c:v>
              </c:pt>
              <c:pt idx="4">
                <c:v>jul.-25</c:v>
              </c:pt>
              <c:pt idx="5">
                <c:v>ago.-25</c:v>
              </c:pt>
              <c:pt idx="6">
                <c:v>sep.-25</c:v>
              </c:pt>
              <c:pt idx="7">
                <c:v>oct.-25</c:v>
              </c:pt>
              <c:pt idx="8">
                <c:v>nov.-25</c:v>
              </c:pt>
              <c:pt idx="9">
                <c:v>dic.-25</c:v>
              </c:pt>
              <c:pt idx="10">
                <c:v>ene.-26</c:v>
              </c:pt>
              <c:pt idx="11">
                <c:v>feb.-26</c:v>
              </c:pt>
            </c:strLit>
          </c:cat>
          <c:val>
            <c:numLit>
              <c:formatCode>#,##0.00</c:formatCode>
              <c:ptCount val="12"/>
              <c:pt idx="0">
                <c:v>177.02750700000001</c:v>
              </c:pt>
              <c:pt idx="1">
                <c:v>176.96811</c:v>
              </c:pt>
              <c:pt idx="2">
                <c:v>175.852833</c:v>
              </c:pt>
              <c:pt idx="3">
                <c:v>174.25637699999999</c:v>
              </c:pt>
              <c:pt idx="4">
                <c:v>175.72431</c:v>
              </c:pt>
              <c:pt idx="5">
                <c:v>175.372432</c:v>
              </c:pt>
              <c:pt idx="6">
                <c:v>176.558774</c:v>
              </c:pt>
              <c:pt idx="7">
                <c:v>179.374404</c:v>
              </c:pt>
              <c:pt idx="8">
                <c:v>179.854681</c:v>
              </c:pt>
              <c:pt idx="9">
                <c:v>180.98944499999999</c:v>
              </c:pt>
              <c:pt idx="10">
                <c:v>180.56233</c:v>
              </c:pt>
              <c:pt idx="11">
                <c:v>181.93502699999999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D88A-4C8D-BD0E-A3A681FC4F8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7372721"/>
        <c:axId val="1337771"/>
      </c:lineChart>
      <c:catAx>
        <c:axId val="737272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37771"/>
        <c:crosses val="autoZero"/>
        <c:auto val="1"/>
        <c:lblAlgn val="ctr"/>
        <c:lblOffset val="100"/>
        <c:noMultiLvlLbl val="0"/>
      </c:catAx>
      <c:valAx>
        <c:axId val="133777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37272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72-4072-A646-05B50245C81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72-4072-A646-05B50245C81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72-4072-A646-05B50245C81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72-4072-A646-05B50245C81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72-4072-A646-05B50245C81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72-4072-A646-05B50245C81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72-4072-A646-05B50245C81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72-4072-A646-05B50245C81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72-4072-A646-05B50245C81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72-4072-A646-05B50245C81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72-4072-A646-05B50245C810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mar.-25</c:v>
              </c:pt>
              <c:pt idx="1">
                <c:v>abr.-25</c:v>
              </c:pt>
              <c:pt idx="2">
                <c:v>may.-25</c:v>
              </c:pt>
              <c:pt idx="3">
                <c:v>jun.-25</c:v>
              </c:pt>
              <c:pt idx="4">
                <c:v>jul.-25</c:v>
              </c:pt>
              <c:pt idx="5">
                <c:v>ago.-25</c:v>
              </c:pt>
              <c:pt idx="6">
                <c:v>sep.-25</c:v>
              </c:pt>
              <c:pt idx="7">
                <c:v>oct.-25</c:v>
              </c:pt>
              <c:pt idx="8">
                <c:v>nov.-25</c:v>
              </c:pt>
              <c:pt idx="9">
                <c:v>dic.-25</c:v>
              </c:pt>
              <c:pt idx="10">
                <c:v>ene.-26</c:v>
              </c:pt>
              <c:pt idx="11">
                <c:v>feb.-26</c:v>
              </c:pt>
            </c:strLit>
          </c:cat>
          <c:val>
            <c:numLit>
              <c:formatCode>#,##0.00</c:formatCode>
              <c:ptCount val="12"/>
              <c:pt idx="0">
                <c:v>84.780676</c:v>
              </c:pt>
              <c:pt idx="1">
                <c:v>84.424734999999998</c:v>
              </c:pt>
              <c:pt idx="2">
                <c:v>83.139460999999997</c:v>
              </c:pt>
              <c:pt idx="3">
                <c:v>82.699557999999996</c:v>
              </c:pt>
              <c:pt idx="4">
                <c:v>81.860287999999997</c:v>
              </c:pt>
              <c:pt idx="5">
                <c:v>80.953780999999992</c:v>
              </c:pt>
              <c:pt idx="6">
                <c:v>81.283298000000002</c:v>
              </c:pt>
              <c:pt idx="7">
                <c:v>81.496808000000001</c:v>
              </c:pt>
              <c:pt idx="8">
                <c:v>82.004965999999996</c:v>
              </c:pt>
              <c:pt idx="9">
                <c:v>81.733597000000003</c:v>
              </c:pt>
              <c:pt idx="10">
                <c:v>81.813647000000003</c:v>
              </c:pt>
              <c:pt idx="11">
                <c:v>81.559654999999992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A372-4072-A646-05B50245C81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6547730"/>
        <c:axId val="26146145"/>
      </c:lineChart>
      <c:catAx>
        <c:axId val="6654773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146145"/>
        <c:crosses val="autoZero"/>
        <c:auto val="1"/>
        <c:lblAlgn val="ctr"/>
        <c:lblOffset val="100"/>
        <c:noMultiLvlLbl val="0"/>
      </c:catAx>
      <c:valAx>
        <c:axId val="2614614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54773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general'!$E$7:$E$34</c:f>
              <c:numCache>
                <c:formatCode>#,##0</c:formatCode>
                <c:ptCount val="28"/>
                <c:pt idx="0">
                  <c:v>77246</c:v>
                </c:pt>
                <c:pt idx="1">
                  <c:v>222441</c:v>
                </c:pt>
                <c:pt idx="2">
                  <c:v>250687</c:v>
                </c:pt>
                <c:pt idx="3">
                  <c:v>201518</c:v>
                </c:pt>
                <c:pt idx="4">
                  <c:v>9528214</c:v>
                </c:pt>
                <c:pt idx="5">
                  <c:v>384211</c:v>
                </c:pt>
                <c:pt idx="6">
                  <c:v>2089513</c:v>
                </c:pt>
                <c:pt idx="7">
                  <c:v>7815900</c:v>
                </c:pt>
                <c:pt idx="8">
                  <c:v>1221800</c:v>
                </c:pt>
                <c:pt idx="9">
                  <c:v>101538</c:v>
                </c:pt>
                <c:pt idx="10">
                  <c:v>266704</c:v>
                </c:pt>
                <c:pt idx="11">
                  <c:v>89940</c:v>
                </c:pt>
                <c:pt idx="12">
                  <c:v>140603</c:v>
                </c:pt>
                <c:pt idx="13">
                  <c:v>277010</c:v>
                </c:pt>
                <c:pt idx="14">
                  <c:v>276527</c:v>
                </c:pt>
                <c:pt idx="15">
                  <c:v>3321741</c:v>
                </c:pt>
                <c:pt idx="16">
                  <c:v>924499</c:v>
                </c:pt>
                <c:pt idx="17">
                  <c:v>188219</c:v>
                </c:pt>
                <c:pt idx="18">
                  <c:v>71364</c:v>
                </c:pt>
                <c:pt idx="19">
                  <c:v>18267</c:v>
                </c:pt>
                <c:pt idx="20">
                  <c:v>392747</c:v>
                </c:pt>
                <c:pt idx="21">
                  <c:v>1473469</c:v>
                </c:pt>
                <c:pt idx="22">
                  <c:v>555930</c:v>
                </c:pt>
                <c:pt idx="23">
                  <c:v>254880</c:v>
                </c:pt>
                <c:pt idx="24">
                  <c:v>243833</c:v>
                </c:pt>
                <c:pt idx="25">
                  <c:v>10540800</c:v>
                </c:pt>
                <c:pt idx="26">
                  <c:v>718745</c:v>
                </c:pt>
                <c:pt idx="27">
                  <c:v>150449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2-4C4C-9BEB-C715C2B1A4C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general'!$D$7:$D$34</c:f>
              <c:numCache>
                <c:formatCode>#,##0</c:formatCode>
                <c:ptCount val="28"/>
                <c:pt idx="0">
                  <c:v>35516</c:v>
                </c:pt>
                <c:pt idx="1">
                  <c:v>232187</c:v>
                </c:pt>
                <c:pt idx="2">
                  <c:v>272061</c:v>
                </c:pt>
                <c:pt idx="3">
                  <c:v>225546</c:v>
                </c:pt>
                <c:pt idx="4">
                  <c:v>10577842</c:v>
                </c:pt>
                <c:pt idx="5">
                  <c:v>404495</c:v>
                </c:pt>
                <c:pt idx="6">
                  <c:v>2230126</c:v>
                </c:pt>
                <c:pt idx="7">
                  <c:v>7584430</c:v>
                </c:pt>
                <c:pt idx="8">
                  <c:v>1302014</c:v>
                </c:pt>
                <c:pt idx="9">
                  <c:v>151146</c:v>
                </c:pt>
                <c:pt idx="10">
                  <c:v>186010</c:v>
                </c:pt>
                <c:pt idx="11">
                  <c:v>98793</c:v>
                </c:pt>
                <c:pt idx="12">
                  <c:v>102278</c:v>
                </c:pt>
                <c:pt idx="13">
                  <c:v>232575</c:v>
                </c:pt>
                <c:pt idx="14">
                  <c:v>235360</c:v>
                </c:pt>
                <c:pt idx="15">
                  <c:v>3380549</c:v>
                </c:pt>
                <c:pt idx="16">
                  <c:v>505952</c:v>
                </c:pt>
                <c:pt idx="17">
                  <c:v>173127</c:v>
                </c:pt>
                <c:pt idx="18">
                  <c:v>77477</c:v>
                </c:pt>
                <c:pt idx="19">
                  <c:v>124287</c:v>
                </c:pt>
                <c:pt idx="20">
                  <c:v>365818</c:v>
                </c:pt>
                <c:pt idx="21">
                  <c:v>1574038</c:v>
                </c:pt>
                <c:pt idx="22">
                  <c:v>539295</c:v>
                </c:pt>
                <c:pt idx="23">
                  <c:v>272651</c:v>
                </c:pt>
                <c:pt idx="24">
                  <c:v>307673</c:v>
                </c:pt>
                <c:pt idx="25">
                  <c:v>11676012</c:v>
                </c:pt>
                <c:pt idx="26">
                  <c:v>693789</c:v>
                </c:pt>
                <c:pt idx="27">
                  <c:v>127948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2-4C4C-9BEB-C715C2B1A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8814051"/>
        <c:axId val="65567313"/>
      </c:barChart>
      <c:catAx>
        <c:axId val="5881405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567313"/>
        <c:crosses val="autoZero"/>
        <c:auto val="1"/>
        <c:lblAlgn val="ctr"/>
        <c:lblOffset val="100"/>
        <c:noMultiLvlLbl val="0"/>
      </c:catAx>
      <c:valAx>
        <c:axId val="6556731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81405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4B-4A9B-B51A-6DC7A00990C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4B-4A9B-B51A-6DC7A00990C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4B-4A9B-B51A-6DC7A00990C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4B-4A9B-B51A-6DC7A00990C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4B-4A9B-B51A-6DC7A00990C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4B-4A9B-B51A-6DC7A00990C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4B-4A9B-B51A-6DC7A00990C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4B-4A9B-B51A-6DC7A0099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4B-4A9B-B51A-6DC7A0099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4B-4A9B-B51A-6DC7A00990C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4B-4A9B-B51A-6DC7A00990CB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mar.-25</c:v>
              </c:pt>
              <c:pt idx="1">
                <c:v>abr.-25</c:v>
              </c:pt>
              <c:pt idx="2">
                <c:v>may.-25</c:v>
              </c:pt>
              <c:pt idx="3">
                <c:v>jun.-25</c:v>
              </c:pt>
              <c:pt idx="4">
                <c:v>jul.-25</c:v>
              </c:pt>
              <c:pt idx="5">
                <c:v>ago.-25</c:v>
              </c:pt>
              <c:pt idx="6">
                <c:v>sep.-25</c:v>
              </c:pt>
              <c:pt idx="7">
                <c:v>oct.-25</c:v>
              </c:pt>
              <c:pt idx="8">
                <c:v>nov.-25</c:v>
              </c:pt>
              <c:pt idx="9">
                <c:v>dic.-25</c:v>
              </c:pt>
              <c:pt idx="10">
                <c:v>ene.-26</c:v>
              </c:pt>
              <c:pt idx="11">
                <c:v>feb.-26</c:v>
              </c:pt>
            </c:strLit>
          </c:cat>
          <c:val>
            <c:numLit>
              <c:formatCode>#,##0.00</c:formatCode>
              <c:ptCount val="12"/>
              <c:pt idx="0">
                <c:v>278.87026200000003</c:v>
              </c:pt>
              <c:pt idx="1">
                <c:v>278.042417</c:v>
              </c:pt>
              <c:pt idx="2">
                <c:v>277.121263</c:v>
              </c:pt>
              <c:pt idx="3">
                <c:v>277.196687</c:v>
              </c:pt>
              <c:pt idx="4">
                <c:v>277.92838499999999</c:v>
              </c:pt>
              <c:pt idx="5">
                <c:v>277.64084200000002</c:v>
              </c:pt>
              <c:pt idx="6">
                <c:v>277.54583000000002</c:v>
              </c:pt>
              <c:pt idx="7">
                <c:v>277.19670600000001</c:v>
              </c:pt>
              <c:pt idx="8">
                <c:v>278.362887</c:v>
              </c:pt>
              <c:pt idx="9">
                <c:v>277.92891900000001</c:v>
              </c:pt>
              <c:pt idx="10">
                <c:v>276.26210900000001</c:v>
              </c:pt>
              <c:pt idx="11">
                <c:v>276.03871900000001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404B-4A9B-B51A-6DC7A00990C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4791620"/>
        <c:axId val="32167795"/>
      </c:lineChart>
      <c:catAx>
        <c:axId val="6479162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167795"/>
        <c:crosses val="autoZero"/>
        <c:auto val="1"/>
        <c:lblAlgn val="ctr"/>
        <c:lblOffset val="100"/>
        <c:noMultiLvlLbl val="0"/>
      </c:catAx>
      <c:valAx>
        <c:axId val="3216779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79162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29-4872-B6CE-EFE759A297A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29-4872-B6CE-EFE759A297A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29-4872-B6CE-EFE759A297A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29-4872-B6CE-EFE759A297A8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29-4872-B6CE-EFE759A297A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29-4872-B6CE-EFE759A297A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29-4872-B6CE-EFE759A297A8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29-4872-B6CE-EFE759A297A8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29-4872-B6CE-EFE759A297A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29-4872-B6CE-EFE759A297A8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29-4872-B6CE-EFE759A297A8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mar.-25</c:v>
              </c:pt>
              <c:pt idx="1">
                <c:v>abr.-25</c:v>
              </c:pt>
              <c:pt idx="2">
                <c:v>may.-25</c:v>
              </c:pt>
              <c:pt idx="3">
                <c:v>jun.-25</c:v>
              </c:pt>
              <c:pt idx="4">
                <c:v>jul.-25</c:v>
              </c:pt>
              <c:pt idx="5">
                <c:v>ago.-25</c:v>
              </c:pt>
              <c:pt idx="6">
                <c:v>sep.-25</c:v>
              </c:pt>
              <c:pt idx="7">
                <c:v>oct.-25</c:v>
              </c:pt>
              <c:pt idx="8">
                <c:v>nov.-25</c:v>
              </c:pt>
              <c:pt idx="9">
                <c:v>dic.-25</c:v>
              </c:pt>
              <c:pt idx="10">
                <c:v>ene.-26</c:v>
              </c:pt>
              <c:pt idx="11">
                <c:v>feb.-26</c:v>
              </c:pt>
            </c:strLit>
          </c:cat>
          <c:val>
            <c:numLit>
              <c:formatCode>#,##0.00</c:formatCode>
              <c:ptCount val="12"/>
              <c:pt idx="0">
                <c:v>192.391841</c:v>
              </c:pt>
              <c:pt idx="1">
                <c:v>191.79035200000001</c:v>
              </c:pt>
              <c:pt idx="2">
                <c:v>190.958384</c:v>
              </c:pt>
              <c:pt idx="3">
                <c:v>190.492716</c:v>
              </c:pt>
              <c:pt idx="4">
                <c:v>190.89158</c:v>
              </c:pt>
              <c:pt idx="5">
                <c:v>190.56318200000001</c:v>
              </c:pt>
              <c:pt idx="6">
                <c:v>190.13423599999999</c:v>
              </c:pt>
              <c:pt idx="7">
                <c:v>189.867886</c:v>
              </c:pt>
              <c:pt idx="8">
                <c:v>190.82987600000001</c:v>
              </c:pt>
              <c:pt idx="9">
                <c:v>190.322157</c:v>
              </c:pt>
              <c:pt idx="10">
                <c:v>189.156102</c:v>
              </c:pt>
              <c:pt idx="11">
                <c:v>189.06601599999999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E229-4872-B6CE-EFE759A297A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0825494"/>
        <c:axId val="19273546"/>
      </c:lineChart>
      <c:catAx>
        <c:axId val="5082549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273546"/>
        <c:crosses val="autoZero"/>
        <c:auto val="1"/>
        <c:lblAlgn val="ctr"/>
        <c:lblOffset val="100"/>
        <c:noMultiLvlLbl val="0"/>
      </c:catAx>
      <c:valAx>
        <c:axId val="1927354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82549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E0-44F6-AD84-2CE9E4CC19A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E0-44F6-AD84-2CE9E4CC19A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E0-44F6-AD84-2CE9E4CC19A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E0-44F6-AD84-2CE9E4CC19A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E0-44F6-AD84-2CE9E4CC19A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E0-44F6-AD84-2CE9E4CC19A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E0-44F6-AD84-2CE9E4CC19A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E0-44F6-AD84-2CE9E4CC19A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E0-44F6-AD84-2CE9E4CC19A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E0-44F6-AD84-2CE9E4CC19A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E0-44F6-AD84-2CE9E4CC19A3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mar.-25</c:v>
              </c:pt>
              <c:pt idx="1">
                <c:v>abr.-25</c:v>
              </c:pt>
              <c:pt idx="2">
                <c:v>may.-25</c:v>
              </c:pt>
              <c:pt idx="3">
                <c:v>jun.-25</c:v>
              </c:pt>
              <c:pt idx="4">
                <c:v>jul.-25</c:v>
              </c:pt>
              <c:pt idx="5">
                <c:v>ago.-25</c:v>
              </c:pt>
              <c:pt idx="6">
                <c:v>sep.-25</c:v>
              </c:pt>
              <c:pt idx="7">
                <c:v>oct.-25</c:v>
              </c:pt>
              <c:pt idx="8">
                <c:v>nov.-25</c:v>
              </c:pt>
              <c:pt idx="9">
                <c:v>dic.-25</c:v>
              </c:pt>
              <c:pt idx="10">
                <c:v>ene.-26</c:v>
              </c:pt>
              <c:pt idx="11">
                <c:v>feb.-26</c:v>
              </c:pt>
            </c:strLit>
          </c:cat>
          <c:val>
            <c:numLit>
              <c:formatCode>#,##0.00</c:formatCode>
              <c:ptCount val="12"/>
              <c:pt idx="0">
                <c:v>18.166857499999999</c:v>
              </c:pt>
              <c:pt idx="1">
                <c:v>18.161522250000001</c:v>
              </c:pt>
              <c:pt idx="2">
                <c:v>18.15494425</c:v>
              </c:pt>
              <c:pt idx="3">
                <c:v>18.182714499999999</c:v>
              </c:pt>
              <c:pt idx="4">
                <c:v>18.320103750000001</c:v>
              </c:pt>
              <c:pt idx="5">
                <c:v>18.378127249999999</c:v>
              </c:pt>
              <c:pt idx="6">
                <c:v>18.4274375</c:v>
              </c:pt>
              <c:pt idx="7">
                <c:v>18.490677250000001</c:v>
              </c:pt>
              <c:pt idx="8">
                <c:v>18.6424305</c:v>
              </c:pt>
              <c:pt idx="9">
                <c:v>18.623695250000001</c:v>
              </c:pt>
              <c:pt idx="10">
                <c:v>18.57842875</c:v>
              </c:pt>
              <c:pt idx="11">
                <c:v>18.623120750000002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37E0-44F6-AD84-2CE9E4CC19A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40509088"/>
        <c:axId val="4373437"/>
      </c:lineChart>
      <c:catAx>
        <c:axId val="4050908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73437"/>
        <c:crosses val="autoZero"/>
        <c:auto val="1"/>
        <c:lblAlgn val="ctr"/>
        <c:lblOffset val="100"/>
        <c:noMultiLvlLbl val="0"/>
      </c:catAx>
      <c:valAx>
        <c:axId val="437343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50908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18-46FE-8D23-0EE9AE5433A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18-46FE-8D23-0EE9AE5433A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18-46FE-8D23-0EE9AE5433A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18-46FE-8D23-0EE9AE5433A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18-46FE-8D23-0EE9AE5433A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18-46FE-8D23-0EE9AE5433A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18-46FE-8D23-0EE9AE5433A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18-46FE-8D23-0EE9AE5433A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18-46FE-8D23-0EE9AE5433A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18-46FE-8D23-0EE9AE5433A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18-46FE-8D23-0EE9AE5433A4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mar.-25</c:v>
              </c:pt>
              <c:pt idx="1">
                <c:v>abr.-25</c:v>
              </c:pt>
              <c:pt idx="2">
                <c:v>may.-25</c:v>
              </c:pt>
              <c:pt idx="3">
                <c:v>jun.-25</c:v>
              </c:pt>
              <c:pt idx="4">
                <c:v>jul.-25</c:v>
              </c:pt>
              <c:pt idx="5">
                <c:v>ago.-25</c:v>
              </c:pt>
              <c:pt idx="6">
                <c:v>sep.-25</c:v>
              </c:pt>
              <c:pt idx="7">
                <c:v>oct.-25</c:v>
              </c:pt>
              <c:pt idx="8">
                <c:v>nov.-25</c:v>
              </c:pt>
              <c:pt idx="9">
                <c:v>dic.-25</c:v>
              </c:pt>
              <c:pt idx="10">
                <c:v>ene.-26</c:v>
              </c:pt>
              <c:pt idx="11">
                <c:v>feb.-26</c:v>
              </c:pt>
            </c:strLit>
          </c:cat>
          <c:val>
            <c:numLit>
              <c:formatCode>0.00%</c:formatCode>
              <c:ptCount val="12"/>
              <c:pt idx="0">
                <c:v>2.0488480892856771E-2</c:v>
              </c:pt>
              <c:pt idx="1">
                <c:v>1.3897031463472031E-2</c:v>
              </c:pt>
              <c:pt idx="2">
                <c:v>4.8538867159665482E-4</c:v>
              </c:pt>
              <c:pt idx="3">
                <c:v>-6.0525177983882048E-3</c:v>
              </c:pt>
              <c:pt idx="4">
                <c:v>-4.7876384210412499E-3</c:v>
              </c:pt>
              <c:pt idx="5">
                <c:v>-1.022923724140617E-2</c:v>
              </c:pt>
              <c:pt idx="6">
                <c:v>-9.7158339524651971E-3</c:v>
              </c:pt>
              <c:pt idx="7">
                <c:v>-6.3516902573491942E-3</c:v>
              </c:pt>
              <c:pt idx="8">
                <c:v>-1.6507350689922301E-3</c:v>
              </c:pt>
              <c:pt idx="9">
                <c:v>-2.7646279572236211E-3</c:v>
              </c:pt>
              <c:pt idx="10">
                <c:v>-1.4630261939975399E-3</c:v>
              </c:pt>
              <c:pt idx="11">
                <c:v>-1.7770076681939411E-3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AC18-46FE-8D23-0EE9AE5433A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0940245"/>
        <c:axId val="52242899"/>
      </c:lineChart>
      <c:catAx>
        <c:axId val="2094024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242899"/>
        <c:crosses val="autoZero"/>
        <c:auto val="1"/>
        <c:lblAlgn val="ctr"/>
        <c:lblOffset val="100"/>
        <c:noMultiLvlLbl val="0"/>
      </c:catAx>
      <c:valAx>
        <c:axId val="5224289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94024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0EC-45C0-9C09-30E52C20844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EC-45C0-9C09-30E52C20844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EC-45C0-9C09-30E52C20844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EC-45C0-9C09-30E52C20844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EC-45C0-9C09-30E52C20844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EC-45C0-9C09-30E52C20844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EC-45C0-9C09-30E52C20844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EC-45C0-9C09-30E52C20844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EC-45C0-9C09-30E52C20844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EC-45C0-9C09-30E52C20844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EC-45C0-9C09-30E52C20844E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mar.-25</c:v>
              </c:pt>
              <c:pt idx="1">
                <c:v>abr.-25</c:v>
              </c:pt>
              <c:pt idx="2">
                <c:v>may.-25</c:v>
              </c:pt>
              <c:pt idx="3">
                <c:v>jun.-25</c:v>
              </c:pt>
              <c:pt idx="4">
                <c:v>jul.-25</c:v>
              </c:pt>
              <c:pt idx="5">
                <c:v>ago.-25</c:v>
              </c:pt>
              <c:pt idx="6">
                <c:v>sep.-25</c:v>
              </c:pt>
              <c:pt idx="7">
                <c:v>oct.-25</c:v>
              </c:pt>
              <c:pt idx="8">
                <c:v>nov.-25</c:v>
              </c:pt>
              <c:pt idx="9">
                <c:v>dic.-25</c:v>
              </c:pt>
              <c:pt idx="10">
                <c:v>ene.-26</c:v>
              </c:pt>
              <c:pt idx="11">
                <c:v>feb.-26</c:v>
              </c:pt>
            </c:strLit>
          </c:cat>
          <c:val>
            <c:numLit>
              <c:formatCode>0.00%</c:formatCode>
              <c:ptCount val="12"/>
              <c:pt idx="0">
                <c:v>9.044817986852513E-3</c:v>
              </c:pt>
              <c:pt idx="1">
                <c:v>8.4140305378518042E-3</c:v>
              </c:pt>
              <c:pt idx="2">
                <c:v>-7.7016964049473379E-3</c:v>
              </c:pt>
              <c:pt idx="3">
                <c:v>-2.5169607987353231E-2</c:v>
              </c:pt>
              <c:pt idx="4">
                <c:v>-1.7043429102086161E-2</c:v>
              </c:pt>
              <c:pt idx="5">
                <c:v>-2.192947376637009E-2</c:v>
              </c:pt>
              <c:pt idx="6">
                <c:v>-1.463532313120351E-2</c:v>
              </c:pt>
              <c:pt idx="7">
                <c:v>4.2854732164082678E-3</c:v>
              </c:pt>
              <c:pt idx="8">
                <c:v>7.376611003084739E-3</c:v>
              </c:pt>
              <c:pt idx="9">
                <c:v>1.231317558750882E-2</c:v>
              </c:pt>
              <c:pt idx="10">
                <c:v>1.899662633848807E-2</c:v>
              </c:pt>
              <c:pt idx="11">
                <c:v>2.8835797271282559E-2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90EC-45C0-9C09-30E52C20844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9296123"/>
        <c:axId val="33649701"/>
      </c:lineChart>
      <c:catAx>
        <c:axId val="5929612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649701"/>
        <c:crosses val="autoZero"/>
        <c:auto val="1"/>
        <c:lblAlgn val="ctr"/>
        <c:lblOffset val="100"/>
        <c:noMultiLvlLbl val="0"/>
      </c:catAx>
      <c:valAx>
        <c:axId val="3364970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29612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CE-48E2-98B3-89119C67BF6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CE-48E2-98B3-89119C67BF6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CE-48E2-98B3-89119C67BF6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CE-48E2-98B3-89119C67BF6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CE-48E2-98B3-89119C67BF6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CE-48E2-98B3-89119C67BF6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CE-48E2-98B3-89119C67BF6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CE-48E2-98B3-89119C67BF6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CE-48E2-98B3-89119C67BF6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CE-48E2-98B3-89119C67BF6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CE-48E2-98B3-89119C67BF6C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mar.-25</c:v>
              </c:pt>
              <c:pt idx="1">
                <c:v>abr.-25</c:v>
              </c:pt>
              <c:pt idx="2">
                <c:v>may.-25</c:v>
              </c:pt>
              <c:pt idx="3">
                <c:v>jun.-25</c:v>
              </c:pt>
              <c:pt idx="4">
                <c:v>jul.-25</c:v>
              </c:pt>
              <c:pt idx="5">
                <c:v>ago.-25</c:v>
              </c:pt>
              <c:pt idx="6">
                <c:v>sep.-25</c:v>
              </c:pt>
              <c:pt idx="7">
                <c:v>oct.-25</c:v>
              </c:pt>
              <c:pt idx="8">
                <c:v>nov.-25</c:v>
              </c:pt>
              <c:pt idx="9">
                <c:v>dic.-25</c:v>
              </c:pt>
              <c:pt idx="10">
                <c:v>ene.-26</c:v>
              </c:pt>
              <c:pt idx="11">
                <c:v>feb.-26</c:v>
              </c:pt>
            </c:strLit>
          </c:cat>
          <c:val>
            <c:numLit>
              <c:formatCode>0.00%</c:formatCode>
              <c:ptCount val="12"/>
              <c:pt idx="0">
                <c:v>-2.8069402399055931E-2</c:v>
              </c:pt>
              <c:pt idx="1">
                <c:v>-2.419439148981567E-2</c:v>
              </c:pt>
              <c:pt idx="2">
                <c:v>-4.2829137722537047E-2</c:v>
              </c:pt>
              <c:pt idx="3">
                <c:v>-3.0144353523021229E-2</c:v>
              </c:pt>
              <c:pt idx="4">
                <c:v>-3.8604858720803319E-2</c:v>
              </c:pt>
              <c:pt idx="5">
                <c:v>-4.5815512408026858E-2</c:v>
              </c:pt>
              <c:pt idx="6">
                <c:v>-4.2283212581041348E-2</c:v>
              </c:pt>
              <c:pt idx="7">
                <c:v>-3.9236806787068722E-2</c:v>
              </c:pt>
              <c:pt idx="8">
                <c:v>-3.3954183198057222E-2</c:v>
              </c:pt>
              <c:pt idx="9">
                <c:v>-3.5746363588883993E-2</c:v>
              </c:pt>
              <c:pt idx="10">
                <c:v>-1.905669305815293E-2</c:v>
              </c:pt>
              <c:pt idx="11">
                <c:v>-2.97196717887993E-2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D4CE-48E2-98B3-89119C67BF6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9620458"/>
        <c:axId val="14809788"/>
      </c:lineChart>
      <c:catAx>
        <c:axId val="2962045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809788"/>
        <c:crosses val="autoZero"/>
        <c:auto val="1"/>
        <c:lblAlgn val="ctr"/>
        <c:lblOffset val="100"/>
        <c:noMultiLvlLbl val="0"/>
      </c:catAx>
      <c:valAx>
        <c:axId val="1480978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62045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21-4973-8F6C-D4026E86217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21-4973-8F6C-D4026E86217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21-4973-8F6C-D4026E86217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21-4973-8F6C-D4026E86217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21-4973-8F6C-D4026E86217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21-4973-8F6C-D4026E86217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21-4973-8F6C-D4026E86217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21-4973-8F6C-D4026E86217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21-4973-8F6C-D4026E86217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21-4973-8F6C-D4026E86217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421-4973-8F6C-D4026E862175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mar.-25</c:v>
              </c:pt>
              <c:pt idx="1">
                <c:v>abr.-25</c:v>
              </c:pt>
              <c:pt idx="2">
                <c:v>may.-25</c:v>
              </c:pt>
              <c:pt idx="3">
                <c:v>jun.-25</c:v>
              </c:pt>
              <c:pt idx="4">
                <c:v>jul.-25</c:v>
              </c:pt>
              <c:pt idx="5">
                <c:v>ago.-25</c:v>
              </c:pt>
              <c:pt idx="6">
                <c:v>sep.-25</c:v>
              </c:pt>
              <c:pt idx="7">
                <c:v>oct.-25</c:v>
              </c:pt>
              <c:pt idx="8">
                <c:v>nov.-25</c:v>
              </c:pt>
              <c:pt idx="9">
                <c:v>dic.-25</c:v>
              </c:pt>
              <c:pt idx="10">
                <c:v>ene.-26</c:v>
              </c:pt>
              <c:pt idx="11">
                <c:v>feb.-26</c:v>
              </c:pt>
            </c:strLit>
          </c:cat>
          <c:val>
            <c:numLit>
              <c:formatCode>0.00%</c:formatCode>
              <c:ptCount val="12"/>
              <c:pt idx="0">
                <c:v>4.4198166796082662E-2</c:v>
              </c:pt>
              <c:pt idx="1">
                <c:v>3.1312579509070619E-2</c:v>
              </c:pt>
              <c:pt idx="2">
                <c:v>2.097333160327676E-2</c:v>
              </c:pt>
              <c:pt idx="3">
                <c:v>1.552976421058737E-2</c:v>
              </c:pt>
              <c:pt idx="4">
                <c:v>1.5223261359516811E-2</c:v>
              </c:pt>
              <c:pt idx="5">
                <c:v>9.6758502681147836E-3</c:v>
              </c:pt>
              <c:pt idx="6">
                <c:v>4.621527540300434E-3</c:v>
              </c:pt>
              <c:pt idx="7">
                <c:v>-2.0288648651964748E-3</c:v>
              </c:pt>
              <c:pt idx="8">
                <c:v>3.3684006760129901E-3</c:v>
              </c:pt>
              <c:pt idx="9">
                <c:v>-2.0800319272438E-3</c:v>
              </c:pt>
              <c:pt idx="10">
                <c:v>-9.6703770047403426E-3</c:v>
              </c:pt>
              <c:pt idx="11">
                <c:v>-1.200444508435624E-2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0421-4973-8F6C-D4026E86217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8879460"/>
        <c:axId val="36023300"/>
      </c:lineChart>
      <c:catAx>
        <c:axId val="1887946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023300"/>
        <c:crosses val="autoZero"/>
        <c:auto val="1"/>
        <c:lblAlgn val="ctr"/>
        <c:lblOffset val="100"/>
        <c:noMultiLvlLbl val="0"/>
      </c:catAx>
      <c:valAx>
        <c:axId val="3602330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87946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4E-406B-A330-88D610227DB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4E-406B-A330-88D610227DB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4E-406B-A330-88D610227DB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4E-406B-A330-88D610227DB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4E-406B-A330-88D610227DB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4E-406B-A330-88D610227DB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4E-406B-A330-88D610227DB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4E-406B-A330-88D610227DB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4E-406B-A330-88D610227DB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4E-406B-A330-88D610227DB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4E-406B-A330-88D610227DBB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mar.-25</c:v>
              </c:pt>
              <c:pt idx="1">
                <c:v>abr.-25</c:v>
              </c:pt>
              <c:pt idx="2">
                <c:v>may.-25</c:v>
              </c:pt>
              <c:pt idx="3">
                <c:v>jun.-25</c:v>
              </c:pt>
              <c:pt idx="4">
                <c:v>jul.-25</c:v>
              </c:pt>
              <c:pt idx="5">
                <c:v>ago.-25</c:v>
              </c:pt>
              <c:pt idx="6">
                <c:v>sep.-25</c:v>
              </c:pt>
              <c:pt idx="7">
                <c:v>oct.-25</c:v>
              </c:pt>
              <c:pt idx="8">
                <c:v>nov.-25</c:v>
              </c:pt>
              <c:pt idx="9">
                <c:v>dic.-25</c:v>
              </c:pt>
              <c:pt idx="10">
                <c:v>ene.-26</c:v>
              </c:pt>
              <c:pt idx="11">
                <c:v>feb.-26</c:v>
              </c:pt>
            </c:strLit>
          </c:cat>
          <c:val>
            <c:numLit>
              <c:formatCode>0.00%</c:formatCode>
              <c:ptCount val="12"/>
              <c:pt idx="0">
                <c:v>5.0227571421355692E-2</c:v>
              </c:pt>
              <c:pt idx="1">
                <c:v>3.6124448522977567E-2</c:v>
              </c:pt>
              <c:pt idx="2">
                <c:v>2.314339292758253E-2</c:v>
              </c:pt>
              <c:pt idx="3">
                <c:v>1.020421637498967E-2</c:v>
              </c:pt>
              <c:pt idx="4">
                <c:v>8.3908102269368724E-3</c:v>
              </c:pt>
              <c:pt idx="5">
                <c:v>8.6120587757844574E-5</c:v>
              </c:pt>
              <c:pt idx="6">
                <c:v>-8.1137647767567517E-3</c:v>
              </c:pt>
              <c:pt idx="7">
                <c:v>-1.4833875881208009E-2</c:v>
              </c:pt>
              <c:pt idx="8">
                <c:v>-8.4106452754121874E-3</c:v>
              </c:pt>
              <c:pt idx="9">
                <c:v>-1.3822592342922871E-2</c:v>
              </c:pt>
              <c:pt idx="10">
                <c:v>-2.177913794904468E-2</c:v>
              </c:pt>
              <c:pt idx="11">
                <c:v>-2.1796420282033831E-2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6E4E-406B-A330-88D610227DB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5094622"/>
        <c:axId val="28165639"/>
      </c:lineChart>
      <c:catAx>
        <c:axId val="15094622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165639"/>
        <c:crosses val="autoZero"/>
        <c:auto val="1"/>
        <c:lblAlgn val="ctr"/>
        <c:lblOffset val="100"/>
        <c:noMultiLvlLbl val="0"/>
      </c:catAx>
      <c:valAx>
        <c:axId val="2816563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094622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2026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CB-4179-AD95-22333BB3D0D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CB-4179-AD95-22333BB3D0D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CB-4179-AD95-22333BB3D0D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CB-4179-AD95-22333BB3D0D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CB-4179-AD95-22333BB3D0D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CB-4179-AD95-22333BB3D0D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CB-4179-AD95-22333BB3D0D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CB-4179-AD95-22333BB3D0D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CB-4179-AD95-22333BB3D0D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CB-4179-AD95-22333BB3D0D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CB-4179-AD95-22333BB3D0D4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mar.-25</c:v>
              </c:pt>
              <c:pt idx="1">
                <c:v>abr.-25</c:v>
              </c:pt>
              <c:pt idx="2">
                <c:v>may.-25</c:v>
              </c:pt>
              <c:pt idx="3">
                <c:v>jun.-25</c:v>
              </c:pt>
              <c:pt idx="4">
                <c:v>jul.-25</c:v>
              </c:pt>
              <c:pt idx="5">
                <c:v>ago.-25</c:v>
              </c:pt>
              <c:pt idx="6">
                <c:v>sep.-25</c:v>
              </c:pt>
              <c:pt idx="7">
                <c:v>oct.-25</c:v>
              </c:pt>
              <c:pt idx="8">
                <c:v>nov.-25</c:v>
              </c:pt>
              <c:pt idx="9">
                <c:v>dic.-25</c:v>
              </c:pt>
              <c:pt idx="10">
                <c:v>ene.-26</c:v>
              </c:pt>
              <c:pt idx="11">
                <c:v>feb.-26</c:v>
              </c:pt>
            </c:strLit>
          </c:cat>
          <c:val>
            <c:numLit>
              <c:formatCode>0.00%</c:formatCode>
              <c:ptCount val="12"/>
              <c:pt idx="0">
                <c:v>8.1020864321549438E-2</c:v>
              </c:pt>
              <c:pt idx="1">
                <c:v>6.7265373316250487E-2</c:v>
              </c:pt>
              <c:pt idx="2">
                <c:v>5.4159949013456693E-2</c:v>
              </c:pt>
              <c:pt idx="3">
                <c:v>4.326325683926089E-2</c:v>
              </c:pt>
              <c:pt idx="4">
                <c:v>4.5309353471552842E-2</c:v>
              </c:pt>
              <c:pt idx="5">
                <c:v>3.9993744122736291E-2</c:v>
              </c:pt>
              <c:pt idx="6">
                <c:v>3.2999578460185787E-2</c:v>
              </c:pt>
              <c:pt idx="7">
                <c:v>2.7455434780404169E-2</c:v>
              </c:pt>
              <c:pt idx="8">
                <c:v>3.3516409313607283E-2</c:v>
              </c:pt>
              <c:pt idx="9">
                <c:v>2.7105220307444469E-2</c:v>
              </c:pt>
              <c:pt idx="10">
                <c:v>2.0826315875292E-2</c:v>
              </c:pt>
              <c:pt idx="11">
                <c:v>2.2008407464202049E-2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8BCB-4179-AD95-22333BB3D0D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0679898"/>
        <c:axId val="447539"/>
      </c:lineChart>
      <c:catAx>
        <c:axId val="6067989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7539"/>
        <c:crosses val="autoZero"/>
        <c:auto val="1"/>
        <c:lblAlgn val="ctr"/>
        <c:lblOffset val="100"/>
        <c:noMultiLvlLbl val="0"/>
      </c:catAx>
      <c:valAx>
        <c:axId val="44753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67989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contenedores'!$E$7:$E$34</c:f>
              <c:numCache>
                <c:formatCode>#,##0</c:formatCode>
                <c:ptCount val="28"/>
                <c:pt idx="0">
                  <c:v>0</c:v>
                </c:pt>
                <c:pt idx="1">
                  <c:v>205903</c:v>
                </c:pt>
                <c:pt idx="2">
                  <c:v>25028</c:v>
                </c:pt>
                <c:pt idx="3">
                  <c:v>74</c:v>
                </c:pt>
                <c:pt idx="4">
                  <c:v>7360877</c:v>
                </c:pt>
                <c:pt idx="5">
                  <c:v>238507</c:v>
                </c:pt>
                <c:pt idx="6">
                  <c:v>36084</c:v>
                </c:pt>
                <c:pt idx="7">
                  <c:v>6184904</c:v>
                </c:pt>
                <c:pt idx="8">
                  <c:v>705686</c:v>
                </c:pt>
                <c:pt idx="9">
                  <c:v>67912</c:v>
                </c:pt>
                <c:pt idx="10">
                  <c:v>258492</c:v>
                </c:pt>
                <c:pt idx="11">
                  <c:v>11708</c:v>
                </c:pt>
                <c:pt idx="12">
                  <c:v>31032</c:v>
                </c:pt>
                <c:pt idx="13">
                  <c:v>165860</c:v>
                </c:pt>
                <c:pt idx="14">
                  <c:v>130211</c:v>
                </c:pt>
                <c:pt idx="15">
                  <c:v>2368119</c:v>
                </c:pt>
                <c:pt idx="16">
                  <c:v>845290</c:v>
                </c:pt>
                <c:pt idx="17">
                  <c:v>71647</c:v>
                </c:pt>
                <c:pt idx="18">
                  <c:v>3865</c:v>
                </c:pt>
                <c:pt idx="19">
                  <c:v>0</c:v>
                </c:pt>
                <c:pt idx="20">
                  <c:v>0</c:v>
                </c:pt>
                <c:pt idx="21">
                  <c:v>731929</c:v>
                </c:pt>
                <c:pt idx="22">
                  <c:v>239011</c:v>
                </c:pt>
                <c:pt idx="23">
                  <c:v>161950</c:v>
                </c:pt>
                <c:pt idx="24">
                  <c:v>21141</c:v>
                </c:pt>
                <c:pt idx="25">
                  <c:v>8302941</c:v>
                </c:pt>
                <c:pt idx="26">
                  <c:v>473193</c:v>
                </c:pt>
                <c:pt idx="27">
                  <c:v>55217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B-4B86-86C5-25CE0FDF229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contenedores'!$D$7:$D$34</c:f>
              <c:numCache>
                <c:formatCode>#,##0</c:formatCode>
                <c:ptCount val="28"/>
                <c:pt idx="0">
                  <c:v>13</c:v>
                </c:pt>
                <c:pt idx="1">
                  <c:v>210885</c:v>
                </c:pt>
                <c:pt idx="2">
                  <c:v>48059</c:v>
                </c:pt>
                <c:pt idx="3">
                  <c:v>0</c:v>
                </c:pt>
                <c:pt idx="4">
                  <c:v>8302048</c:v>
                </c:pt>
                <c:pt idx="5">
                  <c:v>261068</c:v>
                </c:pt>
                <c:pt idx="6">
                  <c:v>42635</c:v>
                </c:pt>
                <c:pt idx="7">
                  <c:v>5870665</c:v>
                </c:pt>
                <c:pt idx="8">
                  <c:v>740116</c:v>
                </c:pt>
                <c:pt idx="9">
                  <c:v>89999</c:v>
                </c:pt>
                <c:pt idx="10">
                  <c:v>185227</c:v>
                </c:pt>
                <c:pt idx="11">
                  <c:v>10970</c:v>
                </c:pt>
                <c:pt idx="12">
                  <c:v>21732</c:v>
                </c:pt>
                <c:pt idx="13">
                  <c:v>162130</c:v>
                </c:pt>
                <c:pt idx="14">
                  <c:v>125635</c:v>
                </c:pt>
                <c:pt idx="15">
                  <c:v>2482889</c:v>
                </c:pt>
                <c:pt idx="16">
                  <c:v>437538</c:v>
                </c:pt>
                <c:pt idx="17">
                  <c:v>72196</c:v>
                </c:pt>
                <c:pt idx="18">
                  <c:v>5631</c:v>
                </c:pt>
                <c:pt idx="19">
                  <c:v>36</c:v>
                </c:pt>
                <c:pt idx="20">
                  <c:v>0</c:v>
                </c:pt>
                <c:pt idx="21">
                  <c:v>818935</c:v>
                </c:pt>
                <c:pt idx="22">
                  <c:v>208450</c:v>
                </c:pt>
                <c:pt idx="23">
                  <c:v>181722</c:v>
                </c:pt>
                <c:pt idx="24">
                  <c:v>21706</c:v>
                </c:pt>
                <c:pt idx="25">
                  <c:v>9176177</c:v>
                </c:pt>
                <c:pt idx="26">
                  <c:v>434703</c:v>
                </c:pt>
                <c:pt idx="27">
                  <c:v>41557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B-4B86-86C5-25CE0FDF2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1684565"/>
        <c:axId val="39469407"/>
      </c:barChart>
      <c:catAx>
        <c:axId val="2168456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469407"/>
        <c:crosses val="autoZero"/>
        <c:auto val="1"/>
        <c:lblAlgn val="ctr"/>
        <c:lblOffset val="100"/>
        <c:noMultiLvlLbl val="0"/>
      </c:catAx>
      <c:valAx>
        <c:axId val="3946940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68456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Pesca!$E$7:$E$34</c:f>
              <c:numCache>
                <c:formatCode>#,##0</c:formatCode>
                <c:ptCount val="28"/>
                <c:pt idx="0">
                  <c:v>1787.5709999999999</c:v>
                </c:pt>
                <c:pt idx="1">
                  <c:v>0</c:v>
                </c:pt>
                <c:pt idx="2">
                  <c:v>275.029</c:v>
                </c:pt>
                <c:pt idx="3">
                  <c:v>831.30400000000009</c:v>
                </c:pt>
                <c:pt idx="4">
                  <c:v>109.28100000000001</c:v>
                </c:pt>
                <c:pt idx="5">
                  <c:v>1128.3699999999999</c:v>
                </c:pt>
                <c:pt idx="6">
                  <c:v>122.54600000000001</c:v>
                </c:pt>
                <c:pt idx="7">
                  <c:v>0</c:v>
                </c:pt>
                <c:pt idx="8">
                  <c:v>0</c:v>
                </c:pt>
                <c:pt idx="9">
                  <c:v>8.08</c:v>
                </c:pt>
                <c:pt idx="10">
                  <c:v>552.928</c:v>
                </c:pt>
                <c:pt idx="11">
                  <c:v>0</c:v>
                </c:pt>
                <c:pt idx="12">
                  <c:v>12.622999999999999</c:v>
                </c:pt>
                <c:pt idx="13">
                  <c:v>211.61799999999999</c:v>
                </c:pt>
                <c:pt idx="14">
                  <c:v>18.257000000000001</c:v>
                </c:pt>
                <c:pt idx="15">
                  <c:v>29.605</c:v>
                </c:pt>
                <c:pt idx="16">
                  <c:v>4.7430000000000003</c:v>
                </c:pt>
                <c:pt idx="17">
                  <c:v>238.97900000000001</c:v>
                </c:pt>
                <c:pt idx="18">
                  <c:v>0</c:v>
                </c:pt>
                <c:pt idx="19">
                  <c:v>47.055999999999997</c:v>
                </c:pt>
                <c:pt idx="20">
                  <c:v>2069.9209999999998</c:v>
                </c:pt>
                <c:pt idx="21">
                  <c:v>249.55699999999999</c:v>
                </c:pt>
                <c:pt idx="22">
                  <c:v>214.636</c:v>
                </c:pt>
                <c:pt idx="23">
                  <c:v>0</c:v>
                </c:pt>
                <c:pt idx="24">
                  <c:v>191.15899999999999</c:v>
                </c:pt>
                <c:pt idx="25">
                  <c:v>395.38599999999991</c:v>
                </c:pt>
                <c:pt idx="26">
                  <c:v>3248.3270000000002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6-4191-A40C-292979D56C7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Pesca!$D$7:$D$34</c:f>
              <c:numCache>
                <c:formatCode>#,##0</c:formatCode>
                <c:ptCount val="28"/>
                <c:pt idx="0">
                  <c:v>2322.0520000000001</c:v>
                </c:pt>
                <c:pt idx="1">
                  <c:v>0</c:v>
                </c:pt>
                <c:pt idx="2">
                  <c:v>384.03800000000001</c:v>
                </c:pt>
                <c:pt idx="3">
                  <c:v>827.02800000000002</c:v>
                </c:pt>
                <c:pt idx="4">
                  <c:v>199.95599999999999</c:v>
                </c:pt>
                <c:pt idx="5">
                  <c:v>1521.837</c:v>
                </c:pt>
                <c:pt idx="6">
                  <c:v>214.11199999999999</c:v>
                </c:pt>
                <c:pt idx="7">
                  <c:v>443.41699999999997</c:v>
                </c:pt>
                <c:pt idx="8">
                  <c:v>0</c:v>
                </c:pt>
                <c:pt idx="9">
                  <c:v>29.539000000000001</c:v>
                </c:pt>
                <c:pt idx="10">
                  <c:v>310.77800000000002</c:v>
                </c:pt>
                <c:pt idx="11">
                  <c:v>0</c:v>
                </c:pt>
                <c:pt idx="12">
                  <c:v>42.334999999999987</c:v>
                </c:pt>
                <c:pt idx="13">
                  <c:v>167.779</c:v>
                </c:pt>
                <c:pt idx="14">
                  <c:v>21.047000000000001</c:v>
                </c:pt>
                <c:pt idx="15">
                  <c:v>41.853000000000002</c:v>
                </c:pt>
                <c:pt idx="16">
                  <c:v>1.9690000000000001</c:v>
                </c:pt>
                <c:pt idx="17">
                  <c:v>324.762</c:v>
                </c:pt>
                <c:pt idx="18">
                  <c:v>0</c:v>
                </c:pt>
                <c:pt idx="19">
                  <c:v>111.322</c:v>
                </c:pt>
                <c:pt idx="20">
                  <c:v>2271.3090000000002</c:v>
                </c:pt>
                <c:pt idx="21">
                  <c:v>249.405</c:v>
                </c:pt>
                <c:pt idx="22">
                  <c:v>372.31</c:v>
                </c:pt>
                <c:pt idx="23">
                  <c:v>0</c:v>
                </c:pt>
                <c:pt idx="24">
                  <c:v>171.233</c:v>
                </c:pt>
                <c:pt idx="25">
                  <c:v>296.05700000000002</c:v>
                </c:pt>
                <c:pt idx="26">
                  <c:v>3974.9609999999998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06-4191-A40C-292979D56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0540164"/>
        <c:axId val="57355871"/>
      </c:barChart>
      <c:catAx>
        <c:axId val="6054016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355871"/>
        <c:crosses val="autoZero"/>
        <c:auto val="1"/>
        <c:lblAlgn val="ctr"/>
        <c:lblOffset val="100"/>
        <c:noMultiLvlLbl val="0"/>
      </c:catAx>
      <c:valAx>
        <c:axId val="5735587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054016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Avituallamiento!$E$7:$E$34</c:f>
              <c:numCache>
                <c:formatCode>#,##0</c:formatCode>
                <c:ptCount val="28"/>
                <c:pt idx="0">
                  <c:v>5160</c:v>
                </c:pt>
                <c:pt idx="1">
                  <c:v>4250</c:v>
                </c:pt>
                <c:pt idx="2">
                  <c:v>10164</c:v>
                </c:pt>
                <c:pt idx="3">
                  <c:v>5890</c:v>
                </c:pt>
                <c:pt idx="4">
                  <c:v>463686</c:v>
                </c:pt>
                <c:pt idx="5">
                  <c:v>17787</c:v>
                </c:pt>
                <c:pt idx="6">
                  <c:v>6831</c:v>
                </c:pt>
                <c:pt idx="7">
                  <c:v>219054</c:v>
                </c:pt>
                <c:pt idx="8">
                  <c:v>3143</c:v>
                </c:pt>
                <c:pt idx="9">
                  <c:v>41167</c:v>
                </c:pt>
                <c:pt idx="10">
                  <c:v>4926</c:v>
                </c:pt>
                <c:pt idx="11">
                  <c:v>94146</c:v>
                </c:pt>
                <c:pt idx="12">
                  <c:v>1977</c:v>
                </c:pt>
                <c:pt idx="13">
                  <c:v>0</c:v>
                </c:pt>
                <c:pt idx="14">
                  <c:v>24640</c:v>
                </c:pt>
                <c:pt idx="15">
                  <c:v>502826</c:v>
                </c:pt>
                <c:pt idx="16">
                  <c:v>27323</c:v>
                </c:pt>
                <c:pt idx="17">
                  <c:v>3436</c:v>
                </c:pt>
                <c:pt idx="18">
                  <c:v>1107</c:v>
                </c:pt>
                <c:pt idx="19">
                  <c:v>2738</c:v>
                </c:pt>
                <c:pt idx="20">
                  <c:v>5451</c:v>
                </c:pt>
                <c:pt idx="21">
                  <c:v>204885</c:v>
                </c:pt>
                <c:pt idx="22">
                  <c:v>7798</c:v>
                </c:pt>
                <c:pt idx="23">
                  <c:v>13377</c:v>
                </c:pt>
                <c:pt idx="24">
                  <c:v>25892</c:v>
                </c:pt>
                <c:pt idx="25">
                  <c:v>99247</c:v>
                </c:pt>
                <c:pt idx="26">
                  <c:v>14963</c:v>
                </c:pt>
                <c:pt idx="27">
                  <c:v>1866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8-4374-9DF4-3EB6F12B69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Avituallamiento!$D$7:$D$34</c:f>
              <c:numCache>
                <c:formatCode>#,##0</c:formatCode>
                <c:ptCount val="28"/>
                <c:pt idx="0">
                  <c:v>6150</c:v>
                </c:pt>
                <c:pt idx="1">
                  <c:v>1293</c:v>
                </c:pt>
                <c:pt idx="2">
                  <c:v>10493</c:v>
                </c:pt>
                <c:pt idx="3">
                  <c:v>6983</c:v>
                </c:pt>
                <c:pt idx="4">
                  <c:v>541177</c:v>
                </c:pt>
                <c:pt idx="5">
                  <c:v>14789</c:v>
                </c:pt>
                <c:pt idx="6">
                  <c:v>14516</c:v>
                </c:pt>
                <c:pt idx="7">
                  <c:v>233190</c:v>
                </c:pt>
                <c:pt idx="8">
                  <c:v>3503</c:v>
                </c:pt>
                <c:pt idx="9">
                  <c:v>40657</c:v>
                </c:pt>
                <c:pt idx="10">
                  <c:v>2672</c:v>
                </c:pt>
                <c:pt idx="11">
                  <c:v>121502</c:v>
                </c:pt>
                <c:pt idx="12">
                  <c:v>1553</c:v>
                </c:pt>
                <c:pt idx="13">
                  <c:v>6831</c:v>
                </c:pt>
                <c:pt idx="14">
                  <c:v>38413</c:v>
                </c:pt>
                <c:pt idx="15">
                  <c:v>460028</c:v>
                </c:pt>
                <c:pt idx="16">
                  <c:v>4969</c:v>
                </c:pt>
                <c:pt idx="17">
                  <c:v>5296</c:v>
                </c:pt>
                <c:pt idx="18">
                  <c:v>838</c:v>
                </c:pt>
                <c:pt idx="19">
                  <c:v>3392</c:v>
                </c:pt>
                <c:pt idx="20">
                  <c:v>5024</c:v>
                </c:pt>
                <c:pt idx="21">
                  <c:v>131142</c:v>
                </c:pt>
                <c:pt idx="22">
                  <c:v>8042</c:v>
                </c:pt>
                <c:pt idx="23">
                  <c:v>4515</c:v>
                </c:pt>
                <c:pt idx="24">
                  <c:v>16971</c:v>
                </c:pt>
                <c:pt idx="25">
                  <c:v>81603</c:v>
                </c:pt>
                <c:pt idx="26">
                  <c:v>15092</c:v>
                </c:pt>
                <c:pt idx="27">
                  <c:v>1208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8-4374-9DF4-3EB6F12B6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6229038"/>
        <c:axId val="35671652"/>
      </c:barChart>
      <c:catAx>
        <c:axId val="2622903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671652"/>
        <c:crosses val="autoZero"/>
        <c:auto val="1"/>
        <c:lblAlgn val="ctr"/>
        <c:lblOffset val="100"/>
        <c:noMultiLvlLbl val="0"/>
      </c:catAx>
      <c:valAx>
        <c:axId val="3567165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22903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2026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combustibles'!$E$7:$E$34</c:f>
              <c:numCache>
                <c:formatCode>#,##0</c:formatCode>
                <c:ptCount val="28"/>
                <c:pt idx="0">
                  <c:v>3761</c:v>
                </c:pt>
                <c:pt idx="1">
                  <c:v>354</c:v>
                </c:pt>
                <c:pt idx="2">
                  <c:v>4662</c:v>
                </c:pt>
                <c:pt idx="3">
                  <c:v>1764</c:v>
                </c:pt>
                <c:pt idx="4">
                  <c:v>443266</c:v>
                </c:pt>
                <c:pt idx="5">
                  <c:v>5825</c:v>
                </c:pt>
                <c:pt idx="6">
                  <c:v>22</c:v>
                </c:pt>
                <c:pt idx="7">
                  <c:v>179815</c:v>
                </c:pt>
                <c:pt idx="8">
                  <c:v>2562</c:v>
                </c:pt>
                <c:pt idx="9">
                  <c:v>4141</c:v>
                </c:pt>
                <c:pt idx="10">
                  <c:v>0</c:v>
                </c:pt>
                <c:pt idx="11">
                  <c:v>89312</c:v>
                </c:pt>
                <c:pt idx="12">
                  <c:v>1291</c:v>
                </c:pt>
                <c:pt idx="13">
                  <c:v>0</c:v>
                </c:pt>
                <c:pt idx="14">
                  <c:v>21282</c:v>
                </c:pt>
                <c:pt idx="15">
                  <c:v>425842</c:v>
                </c:pt>
                <c:pt idx="16">
                  <c:v>19960</c:v>
                </c:pt>
                <c:pt idx="17">
                  <c:v>2420</c:v>
                </c:pt>
                <c:pt idx="18">
                  <c:v>0</c:v>
                </c:pt>
                <c:pt idx="19">
                  <c:v>1762</c:v>
                </c:pt>
                <c:pt idx="20">
                  <c:v>2227</c:v>
                </c:pt>
                <c:pt idx="21">
                  <c:v>160661</c:v>
                </c:pt>
                <c:pt idx="22">
                  <c:v>5535</c:v>
                </c:pt>
                <c:pt idx="23">
                  <c:v>8106</c:v>
                </c:pt>
                <c:pt idx="24">
                  <c:v>10165</c:v>
                </c:pt>
                <c:pt idx="25">
                  <c:v>79375</c:v>
                </c:pt>
                <c:pt idx="26">
                  <c:v>5335</c:v>
                </c:pt>
                <c:pt idx="27">
                  <c:v>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D-420E-94E7-BC7F2EE6DBA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combustibles'!$D$7:$D$34</c:f>
              <c:numCache>
                <c:formatCode>#,##0</c:formatCode>
                <c:ptCount val="28"/>
                <c:pt idx="0">
                  <c:v>4260</c:v>
                </c:pt>
                <c:pt idx="1">
                  <c:v>171</c:v>
                </c:pt>
                <c:pt idx="2">
                  <c:v>4262</c:v>
                </c:pt>
                <c:pt idx="3">
                  <c:v>2372</c:v>
                </c:pt>
                <c:pt idx="4">
                  <c:v>518925</c:v>
                </c:pt>
                <c:pt idx="5">
                  <c:v>4830</c:v>
                </c:pt>
                <c:pt idx="6">
                  <c:v>50</c:v>
                </c:pt>
                <c:pt idx="7">
                  <c:v>194418</c:v>
                </c:pt>
                <c:pt idx="8">
                  <c:v>2859</c:v>
                </c:pt>
                <c:pt idx="9">
                  <c:v>2221</c:v>
                </c:pt>
                <c:pt idx="10">
                  <c:v>0</c:v>
                </c:pt>
                <c:pt idx="11">
                  <c:v>115778</c:v>
                </c:pt>
                <c:pt idx="12">
                  <c:v>746</c:v>
                </c:pt>
                <c:pt idx="13">
                  <c:v>6831</c:v>
                </c:pt>
                <c:pt idx="14">
                  <c:v>32447</c:v>
                </c:pt>
                <c:pt idx="15">
                  <c:v>405791</c:v>
                </c:pt>
                <c:pt idx="16">
                  <c:v>2607</c:v>
                </c:pt>
                <c:pt idx="17">
                  <c:v>4091</c:v>
                </c:pt>
                <c:pt idx="18">
                  <c:v>0</c:v>
                </c:pt>
                <c:pt idx="19">
                  <c:v>2161</c:v>
                </c:pt>
                <c:pt idx="20">
                  <c:v>1854</c:v>
                </c:pt>
                <c:pt idx="21">
                  <c:v>94154</c:v>
                </c:pt>
                <c:pt idx="22">
                  <c:v>5239</c:v>
                </c:pt>
                <c:pt idx="23">
                  <c:v>2937</c:v>
                </c:pt>
                <c:pt idx="24">
                  <c:v>7285</c:v>
                </c:pt>
                <c:pt idx="25">
                  <c:v>64506</c:v>
                </c:pt>
                <c:pt idx="26">
                  <c:v>7933</c:v>
                </c:pt>
                <c:pt idx="27">
                  <c:v>444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D-420E-94E7-BC7F2EE6D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1325068"/>
        <c:axId val="63940005"/>
      </c:barChart>
      <c:catAx>
        <c:axId val="413250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940005"/>
        <c:crosses val="autoZero"/>
        <c:auto val="1"/>
        <c:lblAlgn val="ctr"/>
        <c:lblOffset val="100"/>
        <c:noMultiLvlLbl val="0"/>
      </c:catAx>
      <c:valAx>
        <c:axId val="6394000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32506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2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9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image" Target="../media/image9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9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9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image" Target="../media/image9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image" Target="../media/image9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image" Target="../media/image11.png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2" Type="http://schemas.openxmlformats.org/officeDocument/2006/relationships/chart" Target="../charts/chart41.xml"/><Relationship Id="rId1" Type="http://schemas.openxmlformats.org/officeDocument/2006/relationships/image" Target="../media/image12.png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image" Target="../media/image13.png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7" Type="http://schemas.openxmlformats.org/officeDocument/2006/relationships/chart" Target="../charts/chart58.xml"/><Relationship Id="rId2" Type="http://schemas.openxmlformats.org/officeDocument/2006/relationships/chart" Target="../charts/chart53.xml"/><Relationship Id="rId1" Type="http://schemas.openxmlformats.org/officeDocument/2006/relationships/image" Target="../media/image13.png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9050" y="800100"/>
          <a:ext cx="4972050" cy="4381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0" y="8782050"/>
          <a:ext cx="4953000" cy="2857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686752</xdr:colOff>
      <xdr:row>3</xdr:row>
      <xdr:rowOff>140813</xdr:rowOff>
    </xdr:from>
    <xdr:to>
      <xdr:col>10</xdr:col>
      <xdr:colOff>788242</xdr:colOff>
      <xdr:row>6</xdr:row>
      <xdr:rowOff>167224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219575" cy="60007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 flipH="1">
          <a:off x="8667750" y="0"/>
          <a:ext cx="0" cy="941070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H="1" flipV="1">
          <a:off x="9525" y="1943100"/>
          <a:ext cx="12934950" cy="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 flipH="1">
          <a:off x="0" y="8458200"/>
          <a:ext cx="12944475" cy="190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26</xdr:row>
      <xdr:rowOff>138260</xdr:rowOff>
    </xdr:to>
    <xdr:sp macro="" textlink="">
      <xdr:nvSpPr>
        <xdr:cNvPr id="10" name="CuadroTexto 8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0" y="4552950"/>
          <a:ext cx="9982200" cy="53340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DEL TRÁFICO PORTUARIO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2" name="Imagen 1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7620</xdr:rowOff>
    </xdr:from>
    <xdr:to>
      <xdr:col>8</xdr:col>
      <xdr:colOff>777240</xdr:colOff>
      <xdr:row>2</xdr:row>
      <xdr:rowOff>98880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2800" y="9525"/>
          <a:ext cx="3705225" cy="5238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12</xdr:col>
      <xdr:colOff>878885</xdr:colOff>
      <xdr:row>1</xdr:row>
      <xdr:rowOff>245408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77550" y="0"/>
          <a:ext cx="3371850" cy="5048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7F1B51CD-894E-480A-89E1-0015B27E6DE9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3" name="CuadroTexto 10">
          <a:extLst>
            <a:ext uri="{FF2B5EF4-FFF2-40B4-BE49-F238E27FC236}">
              <a16:creationId xmlns:a16="http://schemas.microsoft.com/office/drawing/2014/main" id="{20B926C8-7BED-48CF-9BA7-C48FE97A1CDE}"/>
            </a:ext>
          </a:extLst>
        </xdr:cNvPr>
        <xdr:cNvSpPr txBox="1"/>
      </xdr:nvSpPr>
      <xdr:spPr>
        <a:xfrm>
          <a:off x="0" y="8758714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oneCellAnchor>
    <xdr:from>
      <xdr:col>6</xdr:col>
      <xdr:colOff>685800</xdr:colOff>
      <xdr:row>3</xdr:row>
      <xdr:rowOff>142875</xdr:rowOff>
    </xdr:from>
    <xdr:ext cx="4333875" cy="571500"/>
    <xdr:pic>
      <xdr:nvPicPr>
        <xdr:cNvPr id="4" name="Imagen 3">
          <a:extLst>
            <a:ext uri="{FF2B5EF4-FFF2-40B4-BE49-F238E27FC236}">
              <a16:creationId xmlns:a16="http://schemas.microsoft.com/office/drawing/2014/main" id="{BA9EE0FD-3292-4556-93D5-C5A0C2E83342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333875" cy="571500"/>
        </a:xfrm>
        <a:prstGeom prst="rect">
          <a:avLst/>
        </a:prstGeom>
      </xdr:spPr>
    </xdr:pic>
    <xdr:clientData/>
  </xdr:one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990C7B3C-944D-4029-97C9-CE02A413AED0}"/>
            </a:ext>
          </a:extLst>
        </xdr:cNvPr>
        <xdr:cNvCxnSpPr/>
      </xdr:nvCxnSpPr>
      <xdr:spPr>
        <a:xfrm flipH="1">
          <a:off x="8672164" y="0"/>
          <a:ext cx="2253" cy="93916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9D4BD744-B19B-4F57-820B-CB07E3014CB5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DB68CAA3-D595-48A6-AB1C-1609BCC3BE70}"/>
            </a:ext>
          </a:extLst>
        </xdr:cNvPr>
        <xdr:cNvCxnSpPr/>
      </xdr:nvCxnSpPr>
      <xdr:spPr>
        <a:xfrm flipH="1">
          <a:off x="0" y="8439150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27</xdr:row>
      <xdr:rowOff>5399</xdr:rowOff>
    </xdr:to>
    <xdr:sp macro="" textlink="">
      <xdr:nvSpPr>
        <xdr:cNvPr id="8" name="CuadroTexto 8">
          <a:extLst>
            <a:ext uri="{FF2B5EF4-FFF2-40B4-BE49-F238E27FC236}">
              <a16:creationId xmlns:a16="http://schemas.microsoft.com/office/drawing/2014/main" id="{DA5369C7-B804-45C4-A523-56D1A27AF159}"/>
            </a:ext>
          </a:extLst>
        </xdr:cNvPr>
        <xdr:cNvSpPr txBox="1"/>
      </xdr:nvSpPr>
      <xdr:spPr>
        <a:xfrm>
          <a:off x="0" y="4556288"/>
          <a:ext cx="9980082" cy="592611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 IMPORT-EXPORT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76201</xdr:colOff>
      <xdr:row>0</xdr:row>
      <xdr:rowOff>6132</xdr:rowOff>
    </xdr:from>
    <xdr:to>
      <xdr:col>13</xdr:col>
      <xdr:colOff>701040</xdr:colOff>
      <xdr:row>2</xdr:row>
      <xdr:rowOff>93372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A845E3C-97A8-4AF6-90A4-76915F040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1" y="6132"/>
          <a:ext cx="3672839" cy="5158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9FDA577F-C7DD-4127-893D-FC38296768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77015</xdr:colOff>
      <xdr:row>0</xdr:row>
      <xdr:rowOff>0</xdr:rowOff>
    </xdr:from>
    <xdr:to>
      <xdr:col>13</xdr:col>
      <xdr:colOff>703175</xdr:colOff>
      <xdr:row>2</xdr:row>
      <xdr:rowOff>88149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8EE032D-1CBA-4907-B6D3-798814600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2715" y="0"/>
          <a:ext cx="3674160" cy="51677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6E69553-028A-46AD-8A16-27BD1D7A77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DA47071-92D7-4C4E-9649-9212FEFC7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734059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9C740D1-5036-4557-92B0-692CA0C9D4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3843</xdr:rowOff>
    </xdr:from>
    <xdr:to>
      <xdr:col>13</xdr:col>
      <xdr:colOff>703296</xdr:colOff>
      <xdr:row>2</xdr:row>
      <xdr:rowOff>92123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CFFDD4A-AF90-4CAF-AFF4-7EAC9478C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3843"/>
          <a:ext cx="3675096" cy="51690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735964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45966FE-D22E-4EE1-BF60-52ACFA8475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F236A70-10FF-42A0-90F3-DBE2E3D0C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FA79840-2C85-42B6-89BA-16E256EF8D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AE082E4-9D80-4835-9CB3-38C799A35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743584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58D9B12-EF5D-4241-9F90-5CD6146D7D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916E112-6E73-4CF6-9C4B-B224EF698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B014124-1482-4F42-9C52-062B592BBE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89818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3581157-E1AC-4F0D-81ED-ABFDE159C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81900" y="1670"/>
          <a:ext cx="3674160" cy="51677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C82E1B6-771A-446C-9439-669DD530C6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314324</xdr:colOff>
      <xdr:row>0</xdr:row>
      <xdr:rowOff>0</xdr:rowOff>
    </xdr:from>
    <xdr:to>
      <xdr:col>13</xdr:col>
      <xdr:colOff>362849</xdr:colOff>
      <xdr:row>2</xdr:row>
      <xdr:rowOff>78076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700" y="0"/>
          <a:ext cx="3657600" cy="50482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2BFF1A74-F447-433C-9F29-D8C78FCBA8B2}"/>
            </a:ext>
          </a:extLst>
        </xdr:cNvPr>
        <xdr:cNvSpPr txBox="1"/>
      </xdr:nvSpPr>
      <xdr:spPr>
        <a:xfrm>
          <a:off x="16193" y="802007"/>
          <a:ext cx="4973334" cy="44084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24</xdr:row>
      <xdr:rowOff>157164</xdr:rowOff>
    </xdr:from>
    <xdr:to>
      <xdr:col>6</xdr:col>
      <xdr:colOff>403436</xdr:colOff>
      <xdr:row>27</xdr:row>
      <xdr:rowOff>123176</xdr:rowOff>
    </xdr:to>
    <xdr:sp macro="" textlink="">
      <xdr:nvSpPr>
        <xdr:cNvPr id="3" name="CuadroTexto 8">
          <a:extLst>
            <a:ext uri="{FF2B5EF4-FFF2-40B4-BE49-F238E27FC236}">
              <a16:creationId xmlns:a16="http://schemas.microsoft.com/office/drawing/2014/main" id="{FB6AF626-098A-4A83-A1C7-52340D51B9AF}"/>
            </a:ext>
          </a:extLst>
        </xdr:cNvPr>
        <xdr:cNvSpPr txBox="1"/>
      </xdr:nvSpPr>
      <xdr:spPr>
        <a:xfrm>
          <a:off x="0" y="4729164"/>
          <a:ext cx="8442536" cy="53751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80000"/>
            </a:lnSpc>
          </a:pPr>
          <a:r>
            <a:rPr lang="es-ES" sz="3600" spc="-150">
              <a:solidFill>
                <a:srgbClr val="0A0943"/>
              </a:solidFill>
              <a:latin typeface="Archivo" pitchFamily="2" charset="77"/>
              <a:cs typeface="Archivo" pitchFamily="2" charset="77"/>
            </a:rPr>
            <a:t>GRÁFICOS DEL TRÁFICO PORTUARIO</a:t>
          </a: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49FC6917-41FE-4112-94E8-3A271AD6B259}"/>
            </a:ext>
          </a:extLst>
        </xdr:cNvPr>
        <xdr:cNvSpPr txBox="1"/>
      </xdr:nvSpPr>
      <xdr:spPr>
        <a:xfrm>
          <a:off x="0" y="8758714"/>
          <a:ext cx="4954285" cy="285172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698490</xdr:colOff>
      <xdr:row>3</xdr:row>
      <xdr:rowOff>137159</xdr:rowOff>
    </xdr:from>
    <xdr:to>
      <xdr:col>11</xdr:col>
      <xdr:colOff>0</xdr:colOff>
      <xdr:row>7</xdr:row>
      <xdr:rowOff>20384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8F00E719-1A6F-40A6-9121-FC035D904CB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37590" y="708659"/>
          <a:ext cx="4206885" cy="64522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2E5FB3D4-B7A2-458C-9213-E7B27F0DE7A2}"/>
            </a:ext>
          </a:extLst>
        </xdr:cNvPr>
        <xdr:cNvCxnSpPr/>
      </xdr:nvCxnSpPr>
      <xdr:spPr>
        <a:xfrm flipH="1">
          <a:off x="8672164" y="0"/>
          <a:ext cx="2253" cy="93916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5D5BFDDA-4F9F-49E1-B575-E9C1EB50D9BF}"/>
            </a:ext>
          </a:extLst>
        </xdr:cNvPr>
        <xdr:cNvCxnSpPr/>
      </xdr:nvCxnSpPr>
      <xdr:spPr>
        <a:xfrm flipH="1" flipV="1">
          <a:off x="11907" y="1944528"/>
          <a:ext cx="12934473" cy="4287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9C0F157-2BC3-4782-9F2D-C19BB24B8268}"/>
            </a:ext>
          </a:extLst>
        </xdr:cNvPr>
        <xdr:cNvCxnSpPr/>
      </xdr:nvCxnSpPr>
      <xdr:spPr>
        <a:xfrm flipH="1">
          <a:off x="0" y="8439150"/>
          <a:ext cx="12944475" cy="1952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119744</xdr:colOff>
      <xdr:row>0</xdr:row>
      <xdr:rowOff>10886</xdr:rowOff>
    </xdr:from>
    <xdr:to>
      <xdr:col>23</xdr:col>
      <xdr:colOff>766134</xdr:colOff>
      <xdr:row>3</xdr:row>
      <xdr:rowOff>70115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F1B6171-65DB-4BA0-B514-A5888A346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6394" y="10886"/>
          <a:ext cx="5523190" cy="77360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918A506-A00C-4DB7-A4FE-034BB206C8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FBE27D8E-E2E7-4120-B6BE-877BE947A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F65AD94-1469-4389-9809-7353A5BD8A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1F1F95A-7659-447C-A287-E9E50403E1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814ADAA-F11B-4A2F-B128-A9ACF0A758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57E9E02-0E3E-49AD-97F7-3B484C1B8C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7EB8B7E-578C-4D08-9414-2A254B340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063DD43-C5A5-49F3-8BDE-E8C2BA4A07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564D489D-749B-45EE-9FD5-B051D58D2E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B8A6878-7FB9-442E-BFB5-8E02329DF3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FD7DA64-E3ED-4F3A-9B05-8302C970FD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F0BFA3B-87EC-40F6-8117-B2BACBC9DF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7A50E4B-59DA-4F27-8D32-4E848281D7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116758</xdr:colOff>
      <xdr:row>0</xdr:row>
      <xdr:rowOff>0</xdr:rowOff>
    </xdr:from>
    <xdr:to>
      <xdr:col>23</xdr:col>
      <xdr:colOff>758801</xdr:colOff>
      <xdr:row>3</xdr:row>
      <xdr:rowOff>60142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D26CAB9-F06F-43E8-9561-9993A5749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340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0226B94-0481-4FF5-9D40-F3D01EDABD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2228978-1D78-4CFE-ABC0-786D616380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66D342B-510E-44EE-A047-62AFCACE7D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D8B7962-5BF3-4D27-B37E-7664748E3C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B2CBE871-1440-4D38-9467-128930B215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ACB9D01-127B-4724-8787-8097BEEB72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411480</xdr:colOff>
      <xdr:row>6</xdr:row>
      <xdr:rowOff>106680</xdr:rowOff>
    </xdr:from>
    <xdr:to>
      <xdr:col>9</xdr:col>
      <xdr:colOff>205740</xdr:colOff>
      <xdr:row>31</xdr:row>
      <xdr:rowOff>55245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7B5A7A38-2632-4BDD-9EC6-945A5E42C030}"/>
            </a:ext>
          </a:extLst>
        </xdr:cNvPr>
        <xdr:cNvSpPr>
          <a:spLocks noChangeAspect="1" noChangeArrowheads="1"/>
        </xdr:cNvSpPr>
      </xdr:nvSpPr>
      <xdr:spPr bwMode="auto">
        <a:xfrm>
          <a:off x="659130" y="1392555"/>
          <a:ext cx="5442585" cy="47110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E84FF12-1AB8-4BDA-98F3-37FDF62A4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4198" y="0"/>
          <a:ext cx="5518843" cy="77451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2ACDE8C3-8188-4479-A39C-191D36A6F4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A529442-0AC5-4836-BB96-E7ADD80C10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50567D8-88B1-43BE-B139-F7494FBACB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079B9D3-E5D5-4993-8ABC-1EB7F2683B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5959BCC9-6B3C-4C08-AACD-62DCCCF15C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A75B7C14-1AB6-4FC7-9AE6-1476AF11A8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114299</xdr:colOff>
      <xdr:row>0</xdr:row>
      <xdr:rowOff>0</xdr:rowOff>
    </xdr:from>
    <xdr:to>
      <xdr:col>13</xdr:col>
      <xdr:colOff>751259</xdr:colOff>
      <xdr:row>2</xdr:row>
      <xdr:rowOff>84268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753109</xdr:colOff>
      <xdr:row>33</xdr:row>
      <xdr:rowOff>146685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117812</xdr:colOff>
      <xdr:row>0</xdr:row>
      <xdr:rowOff>848</xdr:rowOff>
    </xdr:from>
    <xdr:to>
      <xdr:col>13</xdr:col>
      <xdr:colOff>755361</xdr:colOff>
      <xdr:row>2</xdr:row>
      <xdr:rowOff>82792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751204</xdr:colOff>
      <xdr:row>33</xdr:row>
      <xdr:rowOff>144780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113661</xdr:colOff>
      <xdr:row>0</xdr:row>
      <xdr:rowOff>1</xdr:rowOff>
    </xdr:from>
    <xdr:to>
      <xdr:col>13</xdr:col>
      <xdr:colOff>750621</xdr:colOff>
      <xdr:row>2</xdr:row>
      <xdr:rowOff>81864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749299</xdr:colOff>
      <xdr:row>33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140970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139065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74D882-DC70-438B-BE2E-F0519E8E02DA}">
  <sheetPr codeName="Hoja1">
    <pageSetUpPr fitToPage="1"/>
  </sheetPr>
  <dimension ref="A1:K51"/>
  <sheetViews>
    <sheetView tabSelected="1" zoomScale="80" zoomScaleNormal="80" workbookViewId="0"/>
  </sheetViews>
  <sheetFormatPr baseColWidth="10" defaultColWidth="11.42578125" defaultRowHeight="1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5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149"/>
      <c r="B48" s="150"/>
      <c r="C48" s="150"/>
      <c r="D48" s="25"/>
      <c r="E48" s="19"/>
      <c r="F48" s="19"/>
      <c r="G48" s="150"/>
      <c r="H48" s="150"/>
      <c r="I48" s="150"/>
      <c r="J48" s="150"/>
      <c r="K48" s="1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DA1BA0-12C0-4F9B-BBF1-26BDAAE7B660}">
  <sheetPr codeName="Hoja10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20623</v>
      </c>
      <c r="C7" s="189">
        <v>38572</v>
      </c>
      <c r="D7" s="189">
        <v>35516</v>
      </c>
      <c r="E7" s="189">
        <v>77246</v>
      </c>
      <c r="F7" s="190">
        <v>117.4963396778917</v>
      </c>
      <c r="G7" s="13"/>
    </row>
    <row r="8" spans="1:14" ht="15.6" customHeight="1">
      <c r="A8" s="188" t="s">
        <v>11</v>
      </c>
      <c r="B8" s="189">
        <v>121437</v>
      </c>
      <c r="C8" s="189">
        <v>124838</v>
      </c>
      <c r="D8" s="189">
        <v>232187</v>
      </c>
      <c r="E8" s="189">
        <v>222441</v>
      </c>
      <c r="F8" s="190">
        <v>-4.1974787563472518</v>
      </c>
      <c r="G8" s="6"/>
    </row>
    <row r="9" spans="1:14" ht="15.6" customHeight="1">
      <c r="A9" s="188" t="s">
        <v>8</v>
      </c>
      <c r="B9" s="189">
        <v>127542</v>
      </c>
      <c r="C9" s="189">
        <v>149972</v>
      </c>
      <c r="D9" s="189">
        <v>272061</v>
      </c>
      <c r="E9" s="189">
        <v>250687</v>
      </c>
      <c r="F9" s="190">
        <v>-7.8563263385784836</v>
      </c>
      <c r="G9" s="6"/>
    </row>
    <row r="10" spans="1:14" ht="15.6" customHeight="1">
      <c r="A10" s="188" t="s">
        <v>10</v>
      </c>
      <c r="B10" s="189">
        <v>123166</v>
      </c>
      <c r="C10" s="189">
        <v>72723</v>
      </c>
      <c r="D10" s="189">
        <v>225546</v>
      </c>
      <c r="E10" s="189">
        <v>201518</v>
      </c>
      <c r="F10" s="190">
        <v>-10.65325920211399</v>
      </c>
    </row>
    <row r="11" spans="1:14" ht="15.6" customHeight="1">
      <c r="A11" s="188" t="s">
        <v>9</v>
      </c>
      <c r="B11" s="189">
        <v>5155410</v>
      </c>
      <c r="C11" s="189">
        <v>4870125</v>
      </c>
      <c r="D11" s="189">
        <v>10577842</v>
      </c>
      <c r="E11" s="189">
        <v>9528214</v>
      </c>
      <c r="F11" s="190">
        <v>-9.9228935353732766</v>
      </c>
    </row>
    <row r="12" spans="1:14" ht="15.6" customHeight="1">
      <c r="A12" s="188" t="s">
        <v>6</v>
      </c>
      <c r="B12" s="189">
        <v>201141</v>
      </c>
      <c r="C12" s="189">
        <v>202236</v>
      </c>
      <c r="D12" s="189">
        <v>404495</v>
      </c>
      <c r="E12" s="189">
        <v>384211</v>
      </c>
      <c r="F12" s="190">
        <v>-5.0146478942879327</v>
      </c>
    </row>
    <row r="13" spans="1:14" ht="15.6" customHeight="1">
      <c r="A13" s="188" t="s">
        <v>175</v>
      </c>
      <c r="B13" s="189">
        <v>1166136</v>
      </c>
      <c r="C13" s="189">
        <v>1113902</v>
      </c>
      <c r="D13" s="189">
        <v>2230126</v>
      </c>
      <c r="E13" s="189">
        <v>2089513</v>
      </c>
      <c r="F13" s="190">
        <v>-6.3051594394218133</v>
      </c>
    </row>
    <row r="14" spans="1:14" ht="15.6" customHeight="1">
      <c r="A14" s="188" t="s">
        <v>148</v>
      </c>
      <c r="B14" s="189">
        <v>3916923</v>
      </c>
      <c r="C14" s="189">
        <v>4072517</v>
      </c>
      <c r="D14" s="189">
        <v>7584430</v>
      </c>
      <c r="E14" s="189">
        <v>7815900</v>
      </c>
      <c r="F14" s="190">
        <v>3.0519102951705008</v>
      </c>
    </row>
    <row r="15" spans="1:14" ht="15.6" customHeight="1">
      <c r="A15" s="188" t="s">
        <v>145</v>
      </c>
      <c r="B15" s="189">
        <v>716389</v>
      </c>
      <c r="C15" s="189">
        <v>715211</v>
      </c>
      <c r="D15" s="189">
        <v>1302014</v>
      </c>
      <c r="E15" s="189">
        <v>1221800</v>
      </c>
      <c r="F15" s="190">
        <v>-6.1607632483214454</v>
      </c>
    </row>
    <row r="16" spans="1:14" ht="15.6" customHeight="1">
      <c r="A16" s="188" t="s">
        <v>144</v>
      </c>
      <c r="B16" s="189">
        <v>69417</v>
      </c>
      <c r="C16" s="189">
        <v>56484</v>
      </c>
      <c r="D16" s="189">
        <v>151146</v>
      </c>
      <c r="E16" s="189">
        <v>101538</v>
      </c>
      <c r="F16" s="190">
        <v>-32.821245682982017</v>
      </c>
      <c r="G16" s="1"/>
    </row>
    <row r="17" spans="1:7" ht="15.6" customHeight="1">
      <c r="A17" s="188" t="s">
        <v>150</v>
      </c>
      <c r="B17" s="189">
        <v>99866</v>
      </c>
      <c r="C17" s="189">
        <v>174739</v>
      </c>
      <c r="D17" s="189">
        <v>186010</v>
      </c>
      <c r="E17" s="189">
        <v>266704</v>
      </c>
      <c r="F17" s="190">
        <v>43.381538626955553</v>
      </c>
      <c r="G17" s="2"/>
    </row>
    <row r="18" spans="1:7" ht="15.6" customHeight="1">
      <c r="A18" s="188" t="s">
        <v>147</v>
      </c>
      <c r="B18" s="189">
        <v>47555</v>
      </c>
      <c r="C18" s="189">
        <v>48334</v>
      </c>
      <c r="D18" s="189">
        <v>98793</v>
      </c>
      <c r="E18" s="189">
        <v>89940</v>
      </c>
      <c r="F18" s="190">
        <v>-8.9611612158756202</v>
      </c>
    </row>
    <row r="19" spans="1:7" ht="15.6" customHeight="1">
      <c r="A19" s="188" t="s">
        <v>143</v>
      </c>
      <c r="B19" s="189">
        <v>51041</v>
      </c>
      <c r="C19" s="189">
        <v>84537</v>
      </c>
      <c r="D19" s="189">
        <v>102278</v>
      </c>
      <c r="E19" s="189">
        <v>140603</v>
      </c>
      <c r="F19" s="190">
        <v>37.471401474412893</v>
      </c>
    </row>
    <row r="20" spans="1:7" ht="15.6" customHeight="1">
      <c r="A20" s="188" t="s">
        <v>142</v>
      </c>
      <c r="B20" s="189">
        <v>122118</v>
      </c>
      <c r="C20" s="189">
        <v>181764</v>
      </c>
      <c r="D20" s="189">
        <v>232575</v>
      </c>
      <c r="E20" s="189">
        <v>277010</v>
      </c>
      <c r="F20" s="190">
        <v>19.105664839299148</v>
      </c>
    </row>
    <row r="21" spans="1:7" ht="15.6" customHeight="1">
      <c r="A21" s="188" t="s">
        <v>149</v>
      </c>
      <c r="B21" s="189">
        <v>113827</v>
      </c>
      <c r="C21" s="189">
        <v>125242</v>
      </c>
      <c r="D21" s="189">
        <v>235360</v>
      </c>
      <c r="E21" s="189">
        <v>276527</v>
      </c>
      <c r="F21" s="190">
        <v>17.49107749830047</v>
      </c>
    </row>
    <row r="22" spans="1:7" ht="15.6" customHeight="1">
      <c r="A22" s="188" t="s">
        <v>146</v>
      </c>
      <c r="B22" s="189">
        <v>1439469</v>
      </c>
      <c r="C22" s="189">
        <v>1741570</v>
      </c>
      <c r="D22" s="189">
        <v>3380549</v>
      </c>
      <c r="E22" s="189">
        <v>3321741</v>
      </c>
      <c r="F22" s="190">
        <v>-1.739599100619458</v>
      </c>
    </row>
    <row r="23" spans="1:7" ht="15.6" customHeight="1">
      <c r="A23" s="188" t="s">
        <v>165</v>
      </c>
      <c r="B23" s="189">
        <v>215021</v>
      </c>
      <c r="C23" s="189">
        <v>469318</v>
      </c>
      <c r="D23" s="189">
        <v>505952</v>
      </c>
      <c r="E23" s="189">
        <v>924499</v>
      </c>
      <c r="F23" s="190">
        <v>82.724645816203918</v>
      </c>
    </row>
    <row r="24" spans="1:7" ht="15.6" customHeight="1">
      <c r="A24" s="188" t="s">
        <v>141</v>
      </c>
      <c r="B24" s="189">
        <v>86846</v>
      </c>
      <c r="C24" s="189">
        <v>94118</v>
      </c>
      <c r="D24" s="189">
        <v>173127</v>
      </c>
      <c r="E24" s="189">
        <v>188219</v>
      </c>
      <c r="F24" s="190">
        <v>8.7173000167507126</v>
      </c>
    </row>
    <row r="25" spans="1:7" ht="15.6" customHeight="1">
      <c r="A25" s="188" t="s">
        <v>140</v>
      </c>
      <c r="B25" s="189">
        <v>37783</v>
      </c>
      <c r="C25" s="189">
        <v>35731</v>
      </c>
      <c r="D25" s="189">
        <v>77477</v>
      </c>
      <c r="E25" s="189">
        <v>71364</v>
      </c>
      <c r="F25" s="190">
        <v>-7.8900835086541861</v>
      </c>
    </row>
    <row r="26" spans="1:7" ht="15.6" customHeight="1">
      <c r="A26" s="188" t="s">
        <v>152</v>
      </c>
      <c r="B26" s="189">
        <v>58268</v>
      </c>
      <c r="C26" s="189">
        <v>10940</v>
      </c>
      <c r="D26" s="189">
        <v>124287</v>
      </c>
      <c r="E26" s="189">
        <v>18267</v>
      </c>
      <c r="F26" s="190">
        <v>-85.30256583552584</v>
      </c>
    </row>
    <row r="27" spans="1:7" ht="15.6" customHeight="1">
      <c r="A27" s="188" t="s">
        <v>173</v>
      </c>
      <c r="B27" s="189">
        <v>250641</v>
      </c>
      <c r="C27" s="189">
        <v>227090</v>
      </c>
      <c r="D27" s="189">
        <v>365818</v>
      </c>
      <c r="E27" s="189">
        <v>392747</v>
      </c>
      <c r="F27" s="190">
        <v>7.3613108157608451</v>
      </c>
    </row>
    <row r="28" spans="1:7" ht="15.6" customHeight="1">
      <c r="A28" s="188" t="s">
        <v>177</v>
      </c>
      <c r="B28" s="189">
        <v>826913</v>
      </c>
      <c r="C28" s="189">
        <v>762009</v>
      </c>
      <c r="D28" s="189">
        <v>1574038</v>
      </c>
      <c r="E28" s="189">
        <v>1473469</v>
      </c>
      <c r="F28" s="190">
        <v>-6.3892358380166172</v>
      </c>
    </row>
    <row r="29" spans="1:7" ht="15.6" customHeight="1">
      <c r="A29" s="188" t="s">
        <v>178</v>
      </c>
      <c r="B29" s="189">
        <v>314431</v>
      </c>
      <c r="C29" s="189">
        <v>323250</v>
      </c>
      <c r="D29" s="189">
        <v>539295</v>
      </c>
      <c r="E29" s="189">
        <v>555930</v>
      </c>
      <c r="F29" s="190">
        <v>3.0845826495702662</v>
      </c>
    </row>
    <row r="30" spans="1:7" ht="15.6" customHeight="1">
      <c r="A30" s="188" t="s">
        <v>179</v>
      </c>
      <c r="B30" s="189">
        <v>154474</v>
      </c>
      <c r="C30" s="189">
        <v>103333</v>
      </c>
      <c r="D30" s="189">
        <v>272651</v>
      </c>
      <c r="E30" s="189">
        <v>254880</v>
      </c>
      <c r="F30" s="190">
        <v>-6.5178561604395364</v>
      </c>
    </row>
    <row r="31" spans="1:7" ht="15.6" customHeight="1">
      <c r="A31" s="188" t="s">
        <v>180</v>
      </c>
      <c r="B31" s="189">
        <v>154883</v>
      </c>
      <c r="C31" s="189">
        <v>135796</v>
      </c>
      <c r="D31" s="189">
        <v>307673</v>
      </c>
      <c r="E31" s="189">
        <v>243833</v>
      </c>
      <c r="F31" s="190">
        <v>-20.74930201870167</v>
      </c>
    </row>
    <row r="32" spans="1:7" ht="15.6" customHeight="1">
      <c r="A32" s="188" t="s">
        <v>181</v>
      </c>
      <c r="B32" s="189">
        <v>5987115</v>
      </c>
      <c r="C32" s="189">
        <v>5361494</v>
      </c>
      <c r="D32" s="189">
        <v>11676012</v>
      </c>
      <c r="E32" s="189">
        <v>10540800</v>
      </c>
      <c r="F32" s="190">
        <v>-9.7226004906469825</v>
      </c>
    </row>
    <row r="33" spans="1:6" ht="15.6" customHeight="1">
      <c r="A33" s="188" t="s">
        <v>182</v>
      </c>
      <c r="B33" s="189">
        <v>391101</v>
      </c>
      <c r="C33" s="189">
        <v>419975</v>
      </c>
      <c r="D33" s="189">
        <v>693789</v>
      </c>
      <c r="E33" s="189">
        <v>718745</v>
      </c>
      <c r="F33" s="190">
        <v>3.5970590482120599</v>
      </c>
    </row>
    <row r="34" spans="1:6" ht="15.6" customHeight="1">
      <c r="A34" s="188" t="s">
        <v>183</v>
      </c>
      <c r="B34" s="189">
        <v>64641</v>
      </c>
      <c r="C34" s="189">
        <v>94967</v>
      </c>
      <c r="D34" s="189">
        <v>127948</v>
      </c>
      <c r="E34" s="189">
        <v>150449</v>
      </c>
      <c r="F34" s="190">
        <v>17.586050583049371</v>
      </c>
    </row>
    <row r="35" spans="1:6" ht="15.6" customHeight="1">
      <c r="A35" s="156" t="s">
        <v>153</v>
      </c>
      <c r="B35" s="76">
        <f>SUM(B7:B34)</f>
        <v>22034177</v>
      </c>
      <c r="C35" s="77">
        <f>SUM(C7:C34)</f>
        <v>21810787</v>
      </c>
      <c r="D35" s="76">
        <f>SUM(D7:D34)</f>
        <v>43688995</v>
      </c>
      <c r="E35" s="78">
        <f>SUM(E7:E34)</f>
        <v>41798795</v>
      </c>
      <c r="F35" s="177">
        <f>E35*100/D35-100</f>
        <v>-4.3264900005138571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59" priority="2">
      <formula>MOD(ROW(),2)=0</formula>
    </cfRule>
  </conditionalFormatting>
  <conditionalFormatting sqref="F7:F35">
    <cfRule type="expression" dxfId="5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5C888E-3DD5-4146-8D20-CAF868F30113}">
  <sheetPr codeName="Hoja11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13</v>
      </c>
      <c r="E7" s="189">
        <v>0</v>
      </c>
      <c r="F7" s="190">
        <v>-100</v>
      </c>
      <c r="G7" s="13"/>
    </row>
    <row r="8" spans="1:14" ht="15.6" customHeight="1">
      <c r="A8" s="188" t="s">
        <v>11</v>
      </c>
      <c r="B8" s="189">
        <v>106820</v>
      </c>
      <c r="C8" s="189">
        <v>116282</v>
      </c>
      <c r="D8" s="189">
        <v>210885</v>
      </c>
      <c r="E8" s="189">
        <v>205903</v>
      </c>
      <c r="F8" s="190">
        <v>-2.36242501837495</v>
      </c>
      <c r="G8" s="6"/>
    </row>
    <row r="9" spans="1:14" ht="15.6" customHeight="1">
      <c r="A9" s="188" t="s">
        <v>8</v>
      </c>
      <c r="B9" s="189">
        <v>21064</v>
      </c>
      <c r="C9" s="189">
        <v>11955</v>
      </c>
      <c r="D9" s="189">
        <v>48059</v>
      </c>
      <c r="E9" s="189">
        <v>25028</v>
      </c>
      <c r="F9" s="190">
        <v>-47.922345450383901</v>
      </c>
      <c r="G9" s="6"/>
    </row>
    <row r="10" spans="1:14" ht="15.6" customHeight="1">
      <c r="A10" s="188" t="s">
        <v>10</v>
      </c>
      <c r="B10" s="189">
        <v>0</v>
      </c>
      <c r="C10" s="189">
        <v>25</v>
      </c>
      <c r="D10" s="189">
        <v>0</v>
      </c>
      <c r="E10" s="189">
        <v>74</v>
      </c>
      <c r="F10" s="190" t="s">
        <v>151</v>
      </c>
    </row>
    <row r="11" spans="1:14" ht="15.6" customHeight="1">
      <c r="A11" s="188" t="s">
        <v>9</v>
      </c>
      <c r="B11" s="189">
        <v>4010101</v>
      </c>
      <c r="C11" s="189">
        <v>3718624</v>
      </c>
      <c r="D11" s="189">
        <v>8302048</v>
      </c>
      <c r="E11" s="189">
        <v>7360877</v>
      </c>
      <c r="F11" s="190">
        <v>-11.336612363599929</v>
      </c>
    </row>
    <row r="12" spans="1:14" ht="15.6" customHeight="1">
      <c r="A12" s="188" t="s">
        <v>6</v>
      </c>
      <c r="B12" s="189">
        <v>131948</v>
      </c>
      <c r="C12" s="189">
        <v>128963</v>
      </c>
      <c r="D12" s="189">
        <v>261068</v>
      </c>
      <c r="E12" s="189">
        <v>238507</v>
      </c>
      <c r="F12" s="190">
        <v>-8.6418097966813292</v>
      </c>
    </row>
    <row r="13" spans="1:14" ht="15.6" customHeight="1">
      <c r="A13" s="188" t="s">
        <v>175</v>
      </c>
      <c r="B13" s="189">
        <v>21151</v>
      </c>
      <c r="C13" s="189">
        <v>17711</v>
      </c>
      <c r="D13" s="189">
        <v>42635</v>
      </c>
      <c r="E13" s="189">
        <v>36084</v>
      </c>
      <c r="F13" s="190">
        <v>-15.3653101911575</v>
      </c>
    </row>
    <row r="14" spans="1:14" ht="15.6" customHeight="1">
      <c r="A14" s="188" t="s">
        <v>148</v>
      </c>
      <c r="B14" s="189">
        <v>3010884</v>
      </c>
      <c r="C14" s="189">
        <v>3200328</v>
      </c>
      <c r="D14" s="189">
        <v>5870665</v>
      </c>
      <c r="E14" s="189">
        <v>6184904</v>
      </c>
      <c r="F14" s="190">
        <v>5.3526985443727426</v>
      </c>
    </row>
    <row r="15" spans="1:14" ht="15.6" customHeight="1">
      <c r="A15" s="188" t="s">
        <v>145</v>
      </c>
      <c r="B15" s="189">
        <v>409409</v>
      </c>
      <c r="C15" s="189">
        <v>397150</v>
      </c>
      <c r="D15" s="189">
        <v>740116</v>
      </c>
      <c r="E15" s="189">
        <v>705686</v>
      </c>
      <c r="F15" s="190">
        <v>-4.6519734744283312</v>
      </c>
    </row>
    <row r="16" spans="1:14" ht="15.6" customHeight="1">
      <c r="A16" s="188" t="s">
        <v>144</v>
      </c>
      <c r="B16" s="189">
        <v>33579</v>
      </c>
      <c r="C16" s="189">
        <v>42439</v>
      </c>
      <c r="D16" s="189">
        <v>89999</v>
      </c>
      <c r="E16" s="189">
        <v>67912</v>
      </c>
      <c r="F16" s="190">
        <v>-24.541383793153258</v>
      </c>
      <c r="G16" s="1"/>
    </row>
    <row r="17" spans="1:7" ht="15.6" customHeight="1">
      <c r="A17" s="188" t="s">
        <v>150</v>
      </c>
      <c r="B17" s="189">
        <v>99424</v>
      </c>
      <c r="C17" s="189">
        <v>170940</v>
      </c>
      <c r="D17" s="189">
        <v>185227</v>
      </c>
      <c r="E17" s="189">
        <v>258492</v>
      </c>
      <c r="F17" s="190">
        <v>39.554168668714603</v>
      </c>
      <c r="G17" s="2"/>
    </row>
    <row r="18" spans="1:7" ht="15.6" customHeight="1">
      <c r="A18" s="188" t="s">
        <v>147</v>
      </c>
      <c r="B18" s="189">
        <v>5216</v>
      </c>
      <c r="C18" s="189">
        <v>5809</v>
      </c>
      <c r="D18" s="189">
        <v>10970</v>
      </c>
      <c r="E18" s="189">
        <v>11708</v>
      </c>
      <c r="F18" s="190">
        <v>6.7274384685505879</v>
      </c>
    </row>
    <row r="19" spans="1:7" ht="15.6" customHeight="1">
      <c r="A19" s="188" t="s">
        <v>143</v>
      </c>
      <c r="B19" s="189">
        <v>12477</v>
      </c>
      <c r="C19" s="189">
        <v>30496</v>
      </c>
      <c r="D19" s="189">
        <v>21732</v>
      </c>
      <c r="E19" s="189">
        <v>31032</v>
      </c>
      <c r="F19" s="190">
        <v>42.794036443953622</v>
      </c>
    </row>
    <row r="20" spans="1:7" ht="15.6" customHeight="1">
      <c r="A20" s="188" t="s">
        <v>142</v>
      </c>
      <c r="B20" s="189">
        <v>83966</v>
      </c>
      <c r="C20" s="189">
        <v>98729</v>
      </c>
      <c r="D20" s="189">
        <v>162130</v>
      </c>
      <c r="E20" s="189">
        <v>165860</v>
      </c>
      <c r="F20" s="190">
        <v>2.3006229568864431</v>
      </c>
    </row>
    <row r="21" spans="1:7" ht="15.6" customHeight="1">
      <c r="A21" s="188" t="s">
        <v>149</v>
      </c>
      <c r="B21" s="189">
        <v>63819</v>
      </c>
      <c r="C21" s="189">
        <v>59669</v>
      </c>
      <c r="D21" s="189">
        <v>125635</v>
      </c>
      <c r="E21" s="189">
        <v>130211</v>
      </c>
      <c r="F21" s="190">
        <v>3.6422971305766652</v>
      </c>
    </row>
    <row r="22" spans="1:7" ht="15.6" customHeight="1">
      <c r="A22" s="188" t="s">
        <v>146</v>
      </c>
      <c r="B22" s="189">
        <v>1011770</v>
      </c>
      <c r="C22" s="189">
        <v>1252557</v>
      </c>
      <c r="D22" s="189">
        <v>2482889</v>
      </c>
      <c r="E22" s="189">
        <v>2368119</v>
      </c>
      <c r="F22" s="190">
        <v>-4.6224378133698281</v>
      </c>
    </row>
    <row r="23" spans="1:7" ht="15.6" customHeight="1">
      <c r="A23" s="188" t="s">
        <v>165</v>
      </c>
      <c r="B23" s="189">
        <v>181244</v>
      </c>
      <c r="C23" s="189">
        <v>431733</v>
      </c>
      <c r="D23" s="189">
        <v>437538</v>
      </c>
      <c r="E23" s="189">
        <v>845290</v>
      </c>
      <c r="F23" s="190">
        <v>93.19236272049514</v>
      </c>
    </row>
    <row r="24" spans="1:7" ht="15.6" customHeight="1">
      <c r="A24" s="188" t="s">
        <v>141</v>
      </c>
      <c r="B24" s="189">
        <v>37183</v>
      </c>
      <c r="C24" s="189">
        <v>37068</v>
      </c>
      <c r="D24" s="189">
        <v>72196</v>
      </c>
      <c r="E24" s="189">
        <v>71647</v>
      </c>
      <c r="F24" s="190">
        <v>-0.76042994071693215</v>
      </c>
    </row>
    <row r="25" spans="1:7" ht="15.6" customHeight="1">
      <c r="A25" s="188" t="s">
        <v>140</v>
      </c>
      <c r="B25" s="189">
        <v>2225</v>
      </c>
      <c r="C25" s="189">
        <v>1951</v>
      </c>
      <c r="D25" s="189">
        <v>5631</v>
      </c>
      <c r="E25" s="189">
        <v>3865</v>
      </c>
      <c r="F25" s="190">
        <v>-31.362102646066418</v>
      </c>
    </row>
    <row r="26" spans="1:7" ht="15.6" customHeight="1">
      <c r="A26" s="188" t="s">
        <v>152</v>
      </c>
      <c r="B26" s="189">
        <v>9</v>
      </c>
      <c r="C26" s="189">
        <v>0</v>
      </c>
      <c r="D26" s="189">
        <v>36</v>
      </c>
      <c r="E26" s="189">
        <v>0</v>
      </c>
      <c r="F26" s="190">
        <v>-100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467767</v>
      </c>
      <c r="C28" s="189">
        <v>393566</v>
      </c>
      <c r="D28" s="189">
        <v>818935</v>
      </c>
      <c r="E28" s="189">
        <v>731929</v>
      </c>
      <c r="F28" s="190">
        <v>-10.6242864207782</v>
      </c>
    </row>
    <row r="29" spans="1:7" ht="15.6" customHeight="1">
      <c r="A29" s="188" t="s">
        <v>178</v>
      </c>
      <c r="B29" s="189">
        <v>102822</v>
      </c>
      <c r="C29" s="189">
        <v>127467</v>
      </c>
      <c r="D29" s="189">
        <v>208450</v>
      </c>
      <c r="E29" s="189">
        <v>239011</v>
      </c>
      <c r="F29" s="190">
        <v>14.661069800911489</v>
      </c>
    </row>
    <row r="30" spans="1:7" ht="15.6" customHeight="1">
      <c r="A30" s="188" t="s">
        <v>179</v>
      </c>
      <c r="B30" s="189">
        <v>89351</v>
      </c>
      <c r="C30" s="189">
        <v>69240</v>
      </c>
      <c r="D30" s="189">
        <v>181722</v>
      </c>
      <c r="E30" s="189">
        <v>161950</v>
      </c>
      <c r="F30" s="190">
        <v>-10.88035570816962</v>
      </c>
    </row>
    <row r="31" spans="1:7" ht="15.6" customHeight="1">
      <c r="A31" s="188" t="s">
        <v>180</v>
      </c>
      <c r="B31" s="189">
        <v>14475</v>
      </c>
      <c r="C31" s="189">
        <v>14418</v>
      </c>
      <c r="D31" s="189">
        <v>21706</v>
      </c>
      <c r="E31" s="189">
        <v>21141</v>
      </c>
      <c r="F31" s="190">
        <v>-2.6029669215885041</v>
      </c>
    </row>
    <row r="32" spans="1:7" ht="15.6" customHeight="1">
      <c r="A32" s="188" t="s">
        <v>181</v>
      </c>
      <c r="B32" s="189">
        <v>4719062</v>
      </c>
      <c r="C32" s="189">
        <v>4163203</v>
      </c>
      <c r="D32" s="189">
        <v>9176177</v>
      </c>
      <c r="E32" s="189">
        <v>8302941</v>
      </c>
      <c r="F32" s="190">
        <v>-9.5163377951406147</v>
      </c>
    </row>
    <row r="33" spans="1:6" ht="15.6" customHeight="1">
      <c r="A33" s="188" t="s">
        <v>182</v>
      </c>
      <c r="B33" s="189">
        <v>237952</v>
      </c>
      <c r="C33" s="189">
        <v>281353</v>
      </c>
      <c r="D33" s="189">
        <v>434703</v>
      </c>
      <c r="E33" s="189">
        <v>473193</v>
      </c>
      <c r="F33" s="190">
        <v>8.854321226216527</v>
      </c>
    </row>
    <row r="34" spans="1:6" ht="15.6" customHeight="1">
      <c r="A34" s="188" t="s">
        <v>183</v>
      </c>
      <c r="B34" s="189">
        <v>20315</v>
      </c>
      <c r="C34" s="189">
        <v>32271</v>
      </c>
      <c r="D34" s="189">
        <v>41557</v>
      </c>
      <c r="E34" s="189">
        <v>55217</v>
      </c>
      <c r="F34" s="190">
        <v>32.870515195995857</v>
      </c>
    </row>
    <row r="35" spans="1:6" ht="15.6" customHeight="1">
      <c r="A35" s="156" t="s">
        <v>153</v>
      </c>
      <c r="B35" s="76">
        <f>SUM(B7:B34)</f>
        <v>14894033</v>
      </c>
      <c r="C35" s="77">
        <f>SUM(C7:C34)</f>
        <v>14803947</v>
      </c>
      <c r="D35" s="178">
        <f>SUM(D7:D34)</f>
        <v>29952722</v>
      </c>
      <c r="E35" s="78">
        <f>SUM(E7:E34)</f>
        <v>28696581</v>
      </c>
      <c r="F35" s="140">
        <f>E35*100/D35-100</f>
        <v>-4.1937457303546637</v>
      </c>
    </row>
    <row r="36" spans="1:6" ht="15.6" customHeight="1">
      <c r="A36" s="73" t="s">
        <v>52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7" priority="2">
      <formula>MOD(ROW(),2)=0</formula>
    </cfRule>
  </conditionalFormatting>
  <conditionalFormatting sqref="F7:F35">
    <cfRule type="expression" dxfId="5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ECCC5-A7DC-4DDA-B312-99936BB1257D}">
  <sheetPr codeName="Hoja12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1470.1579999999999</v>
      </c>
      <c r="C7" s="189">
        <v>947.745</v>
      </c>
      <c r="D7" s="189">
        <v>2322.0520000000001</v>
      </c>
      <c r="E7" s="189">
        <v>1787.5709999999999</v>
      </c>
      <c r="F7" s="190">
        <v>-23.0176154539175</v>
      </c>
      <c r="G7" s="37"/>
    </row>
    <row r="8" spans="1:14" ht="15.6" customHeight="1">
      <c r="A8" s="188" t="s">
        <v>11</v>
      </c>
      <c r="B8" s="189">
        <v>0</v>
      </c>
      <c r="C8" s="189">
        <v>0</v>
      </c>
      <c r="D8" s="189">
        <v>0</v>
      </c>
      <c r="E8" s="189">
        <v>0</v>
      </c>
      <c r="F8" s="190" t="s">
        <v>151</v>
      </c>
      <c r="G8" s="6"/>
    </row>
    <row r="9" spans="1:14" ht="15.6" customHeight="1">
      <c r="A9" s="188" t="s">
        <v>8</v>
      </c>
      <c r="B9" s="189">
        <v>189.90100000000001</v>
      </c>
      <c r="C9" s="189">
        <v>140.22900000000001</v>
      </c>
      <c r="D9" s="189">
        <v>384.03800000000001</v>
      </c>
      <c r="E9" s="189">
        <v>275.029</v>
      </c>
      <c r="F9" s="190">
        <v>-28.384951489175549</v>
      </c>
      <c r="G9" s="6"/>
    </row>
    <row r="10" spans="1:14" ht="15.6" customHeight="1">
      <c r="A10" s="188" t="s">
        <v>10</v>
      </c>
      <c r="B10" s="189">
        <v>430.15000000000009</v>
      </c>
      <c r="C10" s="189">
        <v>426.04300000000001</v>
      </c>
      <c r="D10" s="189">
        <v>827.02800000000002</v>
      </c>
      <c r="E10" s="189">
        <v>831.30400000000009</v>
      </c>
      <c r="F10" s="190">
        <v>0.5170320714655503</v>
      </c>
    </row>
    <row r="11" spans="1:14" ht="15.6" customHeight="1">
      <c r="A11" s="188" t="s">
        <v>9</v>
      </c>
      <c r="B11" s="189">
        <v>95.906999999999996</v>
      </c>
      <c r="C11" s="189">
        <v>43.548999999999999</v>
      </c>
      <c r="D11" s="189">
        <v>199.95599999999999</v>
      </c>
      <c r="E11" s="189">
        <v>109.28100000000001</v>
      </c>
      <c r="F11" s="190">
        <v>-45.347476444817858</v>
      </c>
    </row>
    <row r="12" spans="1:14" ht="15.6" customHeight="1">
      <c r="A12" s="188" t="s">
        <v>6</v>
      </c>
      <c r="B12" s="189">
        <v>800.09699999999987</v>
      </c>
      <c r="C12" s="189">
        <v>589.93900000000008</v>
      </c>
      <c r="D12" s="189">
        <v>1521.837</v>
      </c>
      <c r="E12" s="189">
        <v>1128.3699999999999</v>
      </c>
      <c r="F12" s="190">
        <v>-25.854740028005619</v>
      </c>
    </row>
    <row r="13" spans="1:14" ht="15.6" customHeight="1">
      <c r="A13" s="188" t="s">
        <v>175</v>
      </c>
      <c r="B13" s="189">
        <v>136.07900000000001</v>
      </c>
      <c r="C13" s="189">
        <v>75.236000000000004</v>
      </c>
      <c r="D13" s="189">
        <v>214.11199999999999</v>
      </c>
      <c r="E13" s="189">
        <v>122.54600000000001</v>
      </c>
      <c r="F13" s="190">
        <v>-42.765468539829612</v>
      </c>
    </row>
    <row r="14" spans="1:14" ht="15.6" customHeight="1">
      <c r="A14" s="188" t="s">
        <v>148</v>
      </c>
      <c r="B14" s="189">
        <v>182.45</v>
      </c>
      <c r="C14" s="189">
        <v>0</v>
      </c>
      <c r="D14" s="189">
        <v>443.41699999999997</v>
      </c>
      <c r="E14" s="189">
        <v>0</v>
      </c>
      <c r="F14" s="190">
        <v>-100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22.888000000000002</v>
      </c>
      <c r="C16" s="189">
        <v>2.843</v>
      </c>
      <c r="D16" s="189">
        <v>29.539000000000001</v>
      </c>
      <c r="E16" s="189">
        <v>8.08</v>
      </c>
      <c r="F16" s="190">
        <v>-72.646331967906832</v>
      </c>
      <c r="G16" s="1"/>
    </row>
    <row r="17" spans="1:7" ht="15.6" customHeight="1">
      <c r="A17" s="188" t="s">
        <v>150</v>
      </c>
      <c r="B17" s="189">
        <v>216.94800000000001</v>
      </c>
      <c r="C17" s="189">
        <v>338.27199999999999</v>
      </c>
      <c r="D17" s="189">
        <v>310.77800000000002</v>
      </c>
      <c r="E17" s="189">
        <v>552.928</v>
      </c>
      <c r="F17" s="190">
        <v>77.917355797385909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27.084</v>
      </c>
      <c r="C19" s="189">
        <v>3.472</v>
      </c>
      <c r="D19" s="189">
        <v>42.334999999999987</v>
      </c>
      <c r="E19" s="189">
        <v>12.622999999999999</v>
      </c>
      <c r="F19" s="190">
        <v>-70.183063658911053</v>
      </c>
    </row>
    <row r="20" spans="1:7" ht="15.6" customHeight="1">
      <c r="A20" s="188" t="s">
        <v>142</v>
      </c>
      <c r="B20" s="189">
        <v>57.095999999999997</v>
      </c>
      <c r="C20" s="189">
        <v>161.16300000000001</v>
      </c>
      <c r="D20" s="189">
        <v>167.779</v>
      </c>
      <c r="E20" s="189">
        <v>211.61799999999999</v>
      </c>
      <c r="F20" s="190">
        <v>26.1290149541957</v>
      </c>
    </row>
    <row r="21" spans="1:7" ht="15.6" customHeight="1">
      <c r="A21" s="188" t="s">
        <v>149</v>
      </c>
      <c r="B21" s="189">
        <v>10.169</v>
      </c>
      <c r="C21" s="189">
        <v>11.343</v>
      </c>
      <c r="D21" s="189">
        <v>21.047000000000001</v>
      </c>
      <c r="E21" s="189">
        <v>18.257000000000001</v>
      </c>
      <c r="F21" s="190">
        <v>-13.256045992302941</v>
      </c>
    </row>
    <row r="22" spans="1:7" ht="15.6" customHeight="1">
      <c r="A22" s="188" t="s">
        <v>146</v>
      </c>
      <c r="B22" s="189">
        <v>22.263000000000002</v>
      </c>
      <c r="C22" s="189">
        <v>19.728000000000002</v>
      </c>
      <c r="D22" s="189">
        <v>41.853000000000002</v>
      </c>
      <c r="E22" s="189">
        <v>29.605</v>
      </c>
      <c r="F22" s="190">
        <v>-29.264329916612908</v>
      </c>
    </row>
    <row r="23" spans="1:7" ht="15.6" customHeight="1">
      <c r="A23" s="188" t="s">
        <v>165</v>
      </c>
      <c r="B23" s="189">
        <v>1.38</v>
      </c>
      <c r="C23" s="189">
        <v>2.5009999999999999</v>
      </c>
      <c r="D23" s="189">
        <v>1.9690000000000001</v>
      </c>
      <c r="E23" s="189">
        <v>4.7430000000000003</v>
      </c>
      <c r="F23" s="190">
        <v>140.8836973082783</v>
      </c>
    </row>
    <row r="24" spans="1:7" ht="15.6" customHeight="1">
      <c r="A24" s="188" t="s">
        <v>141</v>
      </c>
      <c r="B24" s="189">
        <v>162.608</v>
      </c>
      <c r="C24" s="189">
        <v>122.059</v>
      </c>
      <c r="D24" s="189">
        <v>324.762</v>
      </c>
      <c r="E24" s="189">
        <v>238.97900000000001</v>
      </c>
      <c r="F24" s="190">
        <v>-26.414112488530069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34.947000000000003</v>
      </c>
      <c r="C26" s="189">
        <v>6.9429999999999996</v>
      </c>
      <c r="D26" s="189">
        <v>111.322</v>
      </c>
      <c r="E26" s="189">
        <v>47.055999999999997</v>
      </c>
      <c r="F26" s="190">
        <v>-57.729828784966138</v>
      </c>
    </row>
    <row r="27" spans="1:7" ht="15.6" customHeight="1">
      <c r="A27" s="188" t="s">
        <v>173</v>
      </c>
      <c r="B27" s="189">
        <v>1070.336</v>
      </c>
      <c r="C27" s="189">
        <v>1000.264</v>
      </c>
      <c r="D27" s="189">
        <v>2271.3090000000002</v>
      </c>
      <c r="E27" s="189">
        <v>2069.9209999999998</v>
      </c>
      <c r="F27" s="190">
        <v>-8.8666051162567356</v>
      </c>
    </row>
    <row r="28" spans="1:7" ht="15.6" customHeight="1">
      <c r="A28" s="188" t="s">
        <v>177</v>
      </c>
      <c r="B28" s="189">
        <v>14.042</v>
      </c>
      <c r="C28" s="189">
        <v>40.670999999999999</v>
      </c>
      <c r="D28" s="189">
        <v>249.405</v>
      </c>
      <c r="E28" s="189">
        <v>249.55699999999999</v>
      </c>
      <c r="F28" s="190">
        <v>6.0945049217110629E-2</v>
      </c>
    </row>
    <row r="29" spans="1:7" ht="15.6" customHeight="1">
      <c r="A29" s="188" t="s">
        <v>178</v>
      </c>
      <c r="B29" s="189">
        <v>149.874</v>
      </c>
      <c r="C29" s="189">
        <v>108.123</v>
      </c>
      <c r="D29" s="189">
        <v>372.31</v>
      </c>
      <c r="E29" s="189">
        <v>214.636</v>
      </c>
      <c r="F29" s="190">
        <v>-42.350192044264183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90.459000000000003</v>
      </c>
      <c r="C31" s="189">
        <v>121.474</v>
      </c>
      <c r="D31" s="189">
        <v>171.233</v>
      </c>
      <c r="E31" s="189">
        <v>191.15899999999999</v>
      </c>
      <c r="F31" s="190">
        <v>11.63677562152154</v>
      </c>
    </row>
    <row r="32" spans="1:7" ht="15.6" customHeight="1">
      <c r="A32" s="188" t="s">
        <v>181</v>
      </c>
      <c r="B32" s="189">
        <v>217.376</v>
      </c>
      <c r="C32" s="189">
        <v>233.87</v>
      </c>
      <c r="D32" s="189">
        <v>296.05700000000002</v>
      </c>
      <c r="E32" s="189">
        <v>395.38599999999991</v>
      </c>
      <c r="F32" s="190">
        <v>33.550633830647463</v>
      </c>
    </row>
    <row r="33" spans="1:6" ht="15.6" customHeight="1">
      <c r="A33" s="188" t="s">
        <v>182</v>
      </c>
      <c r="B33" s="189">
        <v>2201.2069999999999</v>
      </c>
      <c r="C33" s="189">
        <v>1715.8789999999999</v>
      </c>
      <c r="D33" s="189">
        <v>3974.9609999999998</v>
      </c>
      <c r="E33" s="189">
        <v>3248.3270000000002</v>
      </c>
      <c r="F33" s="190">
        <v>-18.280279982621209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7603.4189999999999</v>
      </c>
      <c r="C35" s="77">
        <f>SUM(C7:C34)</f>
        <v>6111.3460000000005</v>
      </c>
      <c r="D35" s="76">
        <f>SUM(D7:D34)</f>
        <v>14299.099000000002</v>
      </c>
      <c r="E35" s="78">
        <f>SUM(E7:E34)</f>
        <v>11746.975999999999</v>
      </c>
      <c r="F35" s="140">
        <f>E35*100/D35-100</f>
        <v>-17.848138543554413</v>
      </c>
    </row>
    <row r="36" spans="1:6" ht="15.6" customHeight="1">
      <c r="A36" s="73" t="s">
        <v>86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5" priority="2">
      <formula>MOD(ROW(),2)=0</formula>
    </cfRule>
  </conditionalFormatting>
  <conditionalFormatting sqref="F7:F35">
    <cfRule type="expression" dxfId="5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9FD943-9F57-4B46-BEB2-50E059DC5CD7}">
  <sheetPr codeName="Hoja13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2557</v>
      </c>
      <c r="C7" s="189">
        <v>3284</v>
      </c>
      <c r="D7" s="189">
        <v>6150</v>
      </c>
      <c r="E7" s="189">
        <v>5160</v>
      </c>
      <c r="F7" s="190">
        <v>-16.097560975609749</v>
      </c>
      <c r="G7" s="37"/>
    </row>
    <row r="8" spans="1:14" ht="15.6" customHeight="1">
      <c r="A8" s="188" t="s">
        <v>11</v>
      </c>
      <c r="B8" s="189">
        <v>615</v>
      </c>
      <c r="C8" s="189">
        <v>2011</v>
      </c>
      <c r="D8" s="189">
        <v>1293</v>
      </c>
      <c r="E8" s="189">
        <v>4250</v>
      </c>
      <c r="F8" s="190">
        <v>228.69296210363501</v>
      </c>
      <c r="G8" s="6"/>
    </row>
    <row r="9" spans="1:14" ht="15.6" customHeight="1">
      <c r="A9" s="188" t="s">
        <v>8</v>
      </c>
      <c r="B9" s="189">
        <v>4562</v>
      </c>
      <c r="C9" s="189">
        <v>5393</v>
      </c>
      <c r="D9" s="189">
        <v>10493</v>
      </c>
      <c r="E9" s="189">
        <v>10164</v>
      </c>
      <c r="F9" s="190">
        <v>-3.1354236157438322</v>
      </c>
      <c r="G9" s="6"/>
    </row>
    <row r="10" spans="1:14" ht="15.6" customHeight="1">
      <c r="A10" s="188" t="s">
        <v>10</v>
      </c>
      <c r="B10" s="189">
        <v>3103</v>
      </c>
      <c r="C10" s="189">
        <v>2517</v>
      </c>
      <c r="D10" s="189">
        <v>6983</v>
      </c>
      <c r="E10" s="189">
        <v>5890</v>
      </c>
      <c r="F10" s="190">
        <v>-15.6522984390663</v>
      </c>
    </row>
    <row r="11" spans="1:14" ht="15.6" customHeight="1">
      <c r="A11" s="188" t="s">
        <v>9</v>
      </c>
      <c r="B11" s="189">
        <v>279709</v>
      </c>
      <c r="C11" s="189">
        <v>211188</v>
      </c>
      <c r="D11" s="189">
        <v>541177</v>
      </c>
      <c r="E11" s="189">
        <v>463686</v>
      </c>
      <c r="F11" s="190">
        <v>-14.31897512274173</v>
      </c>
    </row>
    <row r="12" spans="1:14" ht="15.6" customHeight="1">
      <c r="A12" s="188" t="s">
        <v>6</v>
      </c>
      <c r="B12" s="189">
        <v>5911</v>
      </c>
      <c r="C12" s="189">
        <v>7532</v>
      </c>
      <c r="D12" s="189">
        <v>14789</v>
      </c>
      <c r="E12" s="189">
        <v>17787</v>
      </c>
      <c r="F12" s="190">
        <v>20.271823652714861</v>
      </c>
    </row>
    <row r="13" spans="1:14" ht="15.6" customHeight="1">
      <c r="A13" s="188" t="s">
        <v>175</v>
      </c>
      <c r="B13" s="189">
        <v>6685</v>
      </c>
      <c r="C13" s="189">
        <v>2740</v>
      </c>
      <c r="D13" s="189">
        <v>14516</v>
      </c>
      <c r="E13" s="189">
        <v>6831</v>
      </c>
      <c r="F13" s="190">
        <v>-52.941581702948469</v>
      </c>
    </row>
    <row r="14" spans="1:14" ht="15.6" customHeight="1">
      <c r="A14" s="188" t="s">
        <v>148</v>
      </c>
      <c r="B14" s="189">
        <v>122508</v>
      </c>
      <c r="C14" s="189">
        <v>105304</v>
      </c>
      <c r="D14" s="189">
        <v>233190</v>
      </c>
      <c r="E14" s="189">
        <v>219054</v>
      </c>
      <c r="F14" s="190">
        <v>-6.062009520133798</v>
      </c>
    </row>
    <row r="15" spans="1:14" ht="15.6" customHeight="1">
      <c r="A15" s="188" t="s">
        <v>145</v>
      </c>
      <c r="B15" s="189">
        <v>1854</v>
      </c>
      <c r="C15" s="189">
        <v>1505</v>
      </c>
      <c r="D15" s="189">
        <v>3503</v>
      </c>
      <c r="E15" s="189">
        <v>3143</v>
      </c>
      <c r="F15" s="190">
        <v>-10.276905509563241</v>
      </c>
    </row>
    <row r="16" spans="1:14" ht="15.6" customHeight="1">
      <c r="A16" s="188" t="s">
        <v>144</v>
      </c>
      <c r="B16" s="189">
        <v>20518</v>
      </c>
      <c r="C16" s="189">
        <v>23518</v>
      </c>
      <c r="D16" s="189">
        <v>40657</v>
      </c>
      <c r="E16" s="189">
        <v>41167</v>
      </c>
      <c r="F16" s="190">
        <v>1.254396536881714</v>
      </c>
      <c r="G16" s="1"/>
    </row>
    <row r="17" spans="1:7" ht="15.6" customHeight="1">
      <c r="A17" s="188" t="s">
        <v>150</v>
      </c>
      <c r="B17" s="189">
        <v>1634</v>
      </c>
      <c r="C17" s="189">
        <v>3167</v>
      </c>
      <c r="D17" s="189">
        <v>2672</v>
      </c>
      <c r="E17" s="189">
        <v>4926</v>
      </c>
      <c r="F17" s="190">
        <v>84.356287425149702</v>
      </c>
      <c r="G17" s="2"/>
    </row>
    <row r="18" spans="1:7" ht="15.6" customHeight="1">
      <c r="A18" s="188" t="s">
        <v>147</v>
      </c>
      <c r="B18" s="189">
        <v>62175</v>
      </c>
      <c r="C18" s="189">
        <v>42743</v>
      </c>
      <c r="D18" s="189">
        <v>121502</v>
      </c>
      <c r="E18" s="189">
        <v>94146</v>
      </c>
      <c r="F18" s="190">
        <v>-22.514855722539551</v>
      </c>
    </row>
    <row r="19" spans="1:7" ht="15.6" customHeight="1">
      <c r="A19" s="188" t="s">
        <v>143</v>
      </c>
      <c r="B19" s="189">
        <v>1052</v>
      </c>
      <c r="C19" s="189">
        <v>814</v>
      </c>
      <c r="D19" s="189">
        <v>1553</v>
      </c>
      <c r="E19" s="189">
        <v>1977</v>
      </c>
      <c r="F19" s="190">
        <v>27.301996136509981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6831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10997</v>
      </c>
      <c r="C21" s="189">
        <v>11665</v>
      </c>
      <c r="D21" s="189">
        <v>38413</v>
      </c>
      <c r="E21" s="189">
        <v>24640</v>
      </c>
      <c r="F21" s="190">
        <v>-35.855049071928782</v>
      </c>
    </row>
    <row r="22" spans="1:7" ht="15.6" customHeight="1">
      <c r="A22" s="188" t="s">
        <v>146</v>
      </c>
      <c r="B22" s="189">
        <v>230224</v>
      </c>
      <c r="C22" s="189">
        <v>262653</v>
      </c>
      <c r="D22" s="189">
        <v>460028</v>
      </c>
      <c r="E22" s="189">
        <v>502826</v>
      </c>
      <c r="F22" s="190">
        <v>9.3033467528063483</v>
      </c>
    </row>
    <row r="23" spans="1:7" ht="15.6" customHeight="1">
      <c r="A23" s="188" t="s">
        <v>165</v>
      </c>
      <c r="B23" s="189">
        <v>1539</v>
      </c>
      <c r="C23" s="189">
        <v>12086</v>
      </c>
      <c r="D23" s="189">
        <v>4969</v>
      </c>
      <c r="E23" s="189">
        <v>27323</v>
      </c>
      <c r="F23" s="190">
        <v>449.86918897162411</v>
      </c>
    </row>
    <row r="24" spans="1:7" ht="15.6" customHeight="1">
      <c r="A24" s="188" t="s">
        <v>141</v>
      </c>
      <c r="B24" s="189">
        <v>1840</v>
      </c>
      <c r="C24" s="189">
        <v>1131</v>
      </c>
      <c r="D24" s="189">
        <v>5296</v>
      </c>
      <c r="E24" s="189">
        <v>3436</v>
      </c>
      <c r="F24" s="190">
        <v>-35.120845921450147</v>
      </c>
    </row>
    <row r="25" spans="1:7" ht="15.6" customHeight="1">
      <c r="A25" s="188" t="s">
        <v>140</v>
      </c>
      <c r="B25" s="189">
        <v>8</v>
      </c>
      <c r="C25" s="189">
        <v>1077</v>
      </c>
      <c r="D25" s="189">
        <v>838</v>
      </c>
      <c r="E25" s="189">
        <v>1107</v>
      </c>
      <c r="F25" s="190">
        <v>32.100238663484483</v>
      </c>
    </row>
    <row r="26" spans="1:7" ht="15.6" customHeight="1">
      <c r="A26" s="188" t="s">
        <v>152</v>
      </c>
      <c r="B26" s="189">
        <v>1279</v>
      </c>
      <c r="C26" s="189">
        <v>1255</v>
      </c>
      <c r="D26" s="189">
        <v>3392</v>
      </c>
      <c r="E26" s="189">
        <v>2738</v>
      </c>
      <c r="F26" s="190">
        <v>-19.28066037735849</v>
      </c>
    </row>
    <row r="27" spans="1:7" ht="15.6" customHeight="1">
      <c r="A27" s="188" t="s">
        <v>173</v>
      </c>
      <c r="B27" s="189">
        <v>2102</v>
      </c>
      <c r="C27" s="189">
        <v>2559</v>
      </c>
      <c r="D27" s="189">
        <v>5024</v>
      </c>
      <c r="E27" s="189">
        <v>5451</v>
      </c>
      <c r="F27" s="190">
        <v>8.499203821656053</v>
      </c>
    </row>
    <row r="28" spans="1:7" ht="15.6" customHeight="1">
      <c r="A28" s="188" t="s">
        <v>177</v>
      </c>
      <c r="B28" s="189">
        <v>65322</v>
      </c>
      <c r="C28" s="189">
        <v>92693</v>
      </c>
      <c r="D28" s="189">
        <v>131142</v>
      </c>
      <c r="E28" s="189">
        <v>204885</v>
      </c>
      <c r="F28" s="190">
        <v>56.231413277210983</v>
      </c>
    </row>
    <row r="29" spans="1:7" ht="15.6" customHeight="1">
      <c r="A29" s="188" t="s">
        <v>178</v>
      </c>
      <c r="B29" s="189">
        <v>3897</v>
      </c>
      <c r="C29" s="189">
        <v>4351</v>
      </c>
      <c r="D29" s="189">
        <v>8042</v>
      </c>
      <c r="E29" s="189">
        <v>7798</v>
      </c>
      <c r="F29" s="190">
        <v>-3.034071126585431</v>
      </c>
    </row>
    <row r="30" spans="1:7" ht="15.6" customHeight="1">
      <c r="A30" s="188" t="s">
        <v>179</v>
      </c>
      <c r="B30" s="189">
        <v>2735</v>
      </c>
      <c r="C30" s="189">
        <v>0</v>
      </c>
      <c r="D30" s="189">
        <v>4515</v>
      </c>
      <c r="E30" s="189">
        <v>13377</v>
      </c>
      <c r="F30" s="190">
        <v>196.27906976744191</v>
      </c>
    </row>
    <row r="31" spans="1:7" ht="15.6" customHeight="1">
      <c r="A31" s="188" t="s">
        <v>180</v>
      </c>
      <c r="B31" s="189">
        <v>7029</v>
      </c>
      <c r="C31" s="189">
        <v>12052</v>
      </c>
      <c r="D31" s="189">
        <v>16971</v>
      </c>
      <c r="E31" s="189">
        <v>25892</v>
      </c>
      <c r="F31" s="190">
        <v>52.566142242649221</v>
      </c>
    </row>
    <row r="32" spans="1:7" ht="15.6" customHeight="1">
      <c r="A32" s="188" t="s">
        <v>181</v>
      </c>
      <c r="B32" s="189">
        <v>39733</v>
      </c>
      <c r="C32" s="189">
        <v>50781</v>
      </c>
      <c r="D32" s="189">
        <v>81603</v>
      </c>
      <c r="E32" s="189">
        <v>99247</v>
      </c>
      <c r="F32" s="190">
        <v>21.621754102177619</v>
      </c>
    </row>
    <row r="33" spans="1:6" ht="15.6" customHeight="1">
      <c r="A33" s="188" t="s">
        <v>182</v>
      </c>
      <c r="B33" s="189">
        <v>6950</v>
      </c>
      <c r="C33" s="189">
        <v>5344</v>
      </c>
      <c r="D33" s="189">
        <v>15092</v>
      </c>
      <c r="E33" s="189">
        <v>14963</v>
      </c>
      <c r="F33" s="190">
        <v>-0.85475748741055224</v>
      </c>
    </row>
    <row r="34" spans="1:6" ht="15.6" customHeight="1">
      <c r="A34" s="188" t="s">
        <v>183</v>
      </c>
      <c r="B34" s="189">
        <v>798</v>
      </c>
      <c r="C34" s="189">
        <v>1203</v>
      </c>
      <c r="D34" s="189">
        <v>1208</v>
      </c>
      <c r="E34" s="189">
        <v>1866</v>
      </c>
      <c r="F34" s="190">
        <v>54.470198675496682</v>
      </c>
    </row>
    <row r="35" spans="1:6" ht="15.6" customHeight="1">
      <c r="A35" s="156" t="s">
        <v>153</v>
      </c>
      <c r="B35" s="76">
        <f>SUM(B7:B34)</f>
        <v>887336</v>
      </c>
      <c r="C35" s="77">
        <f>SUM(C7:C34)</f>
        <v>870566</v>
      </c>
      <c r="D35" s="178">
        <f>SUM(D7:D34)</f>
        <v>1781842</v>
      </c>
      <c r="E35" s="178">
        <f>SUM(E7:E34)</f>
        <v>1813730</v>
      </c>
      <c r="F35" s="140">
        <f>E35*100/D35-100</f>
        <v>1.78960873074044</v>
      </c>
    </row>
    <row r="36" spans="1:6" ht="15.6" customHeight="1">
      <c r="A36" s="73" t="s">
        <v>160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53" priority="2">
      <formula>MOD(ROW(),2)=0</formula>
    </cfRule>
  </conditionalFormatting>
  <conditionalFormatting sqref="F7:F35">
    <cfRule type="expression" dxfId="5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FBC594-3A3E-4BF6-B28B-A00E73109AEC}">
  <sheetPr codeName="Hoja14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62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1496</v>
      </c>
      <c r="C7" s="189">
        <v>2500</v>
      </c>
      <c r="D7" s="189">
        <v>4260</v>
      </c>
      <c r="E7" s="189">
        <v>3761</v>
      </c>
      <c r="F7" s="190">
        <v>-11.71361502347418</v>
      </c>
      <c r="G7" s="37"/>
    </row>
    <row r="8" spans="1:14" ht="15.6" customHeight="1">
      <c r="A8" s="188" t="s">
        <v>11</v>
      </c>
      <c r="B8" s="189">
        <v>82</v>
      </c>
      <c r="C8" s="189">
        <v>136</v>
      </c>
      <c r="D8" s="189">
        <v>171</v>
      </c>
      <c r="E8" s="189">
        <v>354</v>
      </c>
      <c r="F8" s="190">
        <v>107.01754385964909</v>
      </c>
      <c r="G8" s="6"/>
    </row>
    <row r="9" spans="1:14" ht="15.6" customHeight="1">
      <c r="A9" s="188" t="s">
        <v>8</v>
      </c>
      <c r="B9" s="189">
        <v>1733</v>
      </c>
      <c r="C9" s="189">
        <v>2443</v>
      </c>
      <c r="D9" s="189">
        <v>4262</v>
      </c>
      <c r="E9" s="189">
        <v>4662</v>
      </c>
      <c r="F9" s="190">
        <v>9.3852651337400346</v>
      </c>
      <c r="G9" s="6"/>
    </row>
    <row r="10" spans="1:14" ht="15.6" customHeight="1">
      <c r="A10" s="188" t="s">
        <v>10</v>
      </c>
      <c r="B10" s="189">
        <v>1009</v>
      </c>
      <c r="C10" s="189">
        <v>359</v>
      </c>
      <c r="D10" s="189">
        <v>2372</v>
      </c>
      <c r="E10" s="189">
        <v>1764</v>
      </c>
      <c r="F10" s="190">
        <v>-25.632377740303539</v>
      </c>
    </row>
    <row r="11" spans="1:14" ht="15.6" customHeight="1">
      <c r="A11" s="188" t="s">
        <v>9</v>
      </c>
      <c r="B11" s="189">
        <v>268898</v>
      </c>
      <c r="C11" s="189">
        <v>200902</v>
      </c>
      <c r="D11" s="189">
        <v>518925</v>
      </c>
      <c r="E11" s="189">
        <v>443266</v>
      </c>
      <c r="F11" s="190">
        <v>-14.57994893289011</v>
      </c>
    </row>
    <row r="12" spans="1:14" ht="15.6" customHeight="1">
      <c r="A12" s="188" t="s">
        <v>6</v>
      </c>
      <c r="B12" s="189">
        <v>2856</v>
      </c>
      <c r="C12" s="189">
        <v>4388</v>
      </c>
      <c r="D12" s="189">
        <v>4830</v>
      </c>
      <c r="E12" s="189">
        <v>5825</v>
      </c>
      <c r="F12" s="190">
        <v>20.600414078674941</v>
      </c>
    </row>
    <row r="13" spans="1:14" ht="15.6" customHeight="1">
      <c r="A13" s="188" t="s">
        <v>175</v>
      </c>
      <c r="B13" s="189">
        <v>50</v>
      </c>
      <c r="C13" s="189">
        <v>22</v>
      </c>
      <c r="D13" s="189">
        <v>50</v>
      </c>
      <c r="E13" s="189">
        <v>22</v>
      </c>
      <c r="F13" s="190">
        <v>-56</v>
      </c>
    </row>
    <row r="14" spans="1:14" ht="15.6" customHeight="1">
      <c r="A14" s="188" t="s">
        <v>148</v>
      </c>
      <c r="B14" s="189">
        <v>102179</v>
      </c>
      <c r="C14" s="189">
        <v>89267</v>
      </c>
      <c r="D14" s="189">
        <v>194418</v>
      </c>
      <c r="E14" s="189">
        <v>179815</v>
      </c>
      <c r="F14" s="190">
        <v>-7.5111358001831121</v>
      </c>
    </row>
    <row r="15" spans="1:14" ht="15.6" customHeight="1">
      <c r="A15" s="188" t="s">
        <v>145</v>
      </c>
      <c r="B15" s="189">
        <v>1453</v>
      </c>
      <c r="C15" s="189">
        <v>1147</v>
      </c>
      <c r="D15" s="189">
        <v>2859</v>
      </c>
      <c r="E15" s="189">
        <v>2562</v>
      </c>
      <c r="F15" s="190">
        <v>-10.388247639034629</v>
      </c>
    </row>
    <row r="16" spans="1:14" ht="15.6" customHeight="1">
      <c r="A16" s="188" t="s">
        <v>144</v>
      </c>
      <c r="B16" s="189">
        <v>1013</v>
      </c>
      <c r="C16" s="189">
        <v>2143</v>
      </c>
      <c r="D16" s="189">
        <v>2221</v>
      </c>
      <c r="E16" s="189">
        <v>4141</v>
      </c>
      <c r="F16" s="190">
        <v>86.44754615038272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59611</v>
      </c>
      <c r="C18" s="189">
        <v>40350</v>
      </c>
      <c r="D18" s="189">
        <v>115778</v>
      </c>
      <c r="E18" s="189">
        <v>89312</v>
      </c>
      <c r="F18" s="190">
        <v>-22.8592651453644</v>
      </c>
    </row>
    <row r="19" spans="1:7" ht="15.6" customHeight="1">
      <c r="A19" s="188" t="s">
        <v>143</v>
      </c>
      <c r="B19" s="189">
        <v>403</v>
      </c>
      <c r="C19" s="189">
        <v>597</v>
      </c>
      <c r="D19" s="189">
        <v>746</v>
      </c>
      <c r="E19" s="189">
        <v>1291</v>
      </c>
      <c r="F19" s="190">
        <v>73.056300268096521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6831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9334</v>
      </c>
      <c r="C21" s="189">
        <v>10100</v>
      </c>
      <c r="D21" s="189">
        <v>32447</v>
      </c>
      <c r="E21" s="189">
        <v>21282</v>
      </c>
      <c r="F21" s="190">
        <v>-34.409960859247391</v>
      </c>
    </row>
    <row r="22" spans="1:7" ht="15.6" customHeight="1">
      <c r="A22" s="188" t="s">
        <v>146</v>
      </c>
      <c r="B22" s="189">
        <v>203548</v>
      </c>
      <c r="C22" s="189">
        <v>224909</v>
      </c>
      <c r="D22" s="189">
        <v>405791</v>
      </c>
      <c r="E22" s="189">
        <v>425842</v>
      </c>
      <c r="F22" s="190">
        <v>4.9412135803898991</v>
      </c>
    </row>
    <row r="23" spans="1:7" ht="15.6" customHeight="1">
      <c r="A23" s="188" t="s">
        <v>165</v>
      </c>
      <c r="B23" s="189">
        <v>1183</v>
      </c>
      <c r="C23" s="189">
        <v>9141</v>
      </c>
      <c r="D23" s="189">
        <v>2607</v>
      </c>
      <c r="E23" s="189">
        <v>19960</v>
      </c>
      <c r="F23" s="190">
        <v>665.63099347909474</v>
      </c>
    </row>
    <row r="24" spans="1:7" ht="15.6" customHeight="1">
      <c r="A24" s="188" t="s">
        <v>141</v>
      </c>
      <c r="B24" s="189">
        <v>1240</v>
      </c>
      <c r="C24" s="189">
        <v>853</v>
      </c>
      <c r="D24" s="189">
        <v>4091</v>
      </c>
      <c r="E24" s="189">
        <v>2420</v>
      </c>
      <c r="F24" s="190">
        <v>-40.845758983133713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1018</v>
      </c>
      <c r="C26" s="189">
        <v>885</v>
      </c>
      <c r="D26" s="189">
        <v>2161</v>
      </c>
      <c r="E26" s="189">
        <v>1762</v>
      </c>
      <c r="F26" s="190">
        <v>-18.463674224895879</v>
      </c>
    </row>
    <row r="27" spans="1:7" ht="15.6" customHeight="1">
      <c r="A27" s="188" t="s">
        <v>173</v>
      </c>
      <c r="B27" s="189">
        <v>615</v>
      </c>
      <c r="C27" s="189">
        <v>707</v>
      </c>
      <c r="D27" s="189">
        <v>1854</v>
      </c>
      <c r="E27" s="189">
        <v>2227</v>
      </c>
      <c r="F27" s="190">
        <v>20.118662351672061</v>
      </c>
    </row>
    <row r="28" spans="1:7" ht="15.6" customHeight="1">
      <c r="A28" s="188" t="s">
        <v>177</v>
      </c>
      <c r="B28" s="189">
        <v>47847</v>
      </c>
      <c r="C28" s="189">
        <v>72159</v>
      </c>
      <c r="D28" s="189">
        <v>94154</v>
      </c>
      <c r="E28" s="189">
        <v>160661</v>
      </c>
      <c r="F28" s="190">
        <v>70.63640418888204</v>
      </c>
    </row>
    <row r="29" spans="1:7" ht="15.6" customHeight="1">
      <c r="A29" s="188" t="s">
        <v>178</v>
      </c>
      <c r="B29" s="189">
        <v>2599</v>
      </c>
      <c r="C29" s="189">
        <v>3142</v>
      </c>
      <c r="D29" s="189">
        <v>5239</v>
      </c>
      <c r="E29" s="189">
        <v>5535</v>
      </c>
      <c r="F29" s="190">
        <v>5.6499331933575121</v>
      </c>
    </row>
    <row r="30" spans="1:7" ht="15.6" customHeight="1">
      <c r="A30" s="188" t="s">
        <v>179</v>
      </c>
      <c r="B30" s="189">
        <v>1831</v>
      </c>
      <c r="C30" s="189">
        <v>0</v>
      </c>
      <c r="D30" s="189">
        <v>2937</v>
      </c>
      <c r="E30" s="189">
        <v>8106</v>
      </c>
      <c r="F30" s="190">
        <v>175.99591419816139</v>
      </c>
    </row>
    <row r="31" spans="1:7" ht="15.6" customHeight="1">
      <c r="A31" s="188" t="s">
        <v>180</v>
      </c>
      <c r="B31" s="189">
        <v>2457</v>
      </c>
      <c r="C31" s="189">
        <v>4420</v>
      </c>
      <c r="D31" s="189">
        <v>7285</v>
      </c>
      <c r="E31" s="189">
        <v>10165</v>
      </c>
      <c r="F31" s="190">
        <v>39.533287577213457</v>
      </c>
    </row>
    <row r="32" spans="1:7" ht="15.6" customHeight="1">
      <c r="A32" s="188" t="s">
        <v>181</v>
      </c>
      <c r="B32" s="189">
        <v>31648</v>
      </c>
      <c r="C32" s="189">
        <v>42114</v>
      </c>
      <c r="D32" s="189">
        <v>64506</v>
      </c>
      <c r="E32" s="189">
        <v>79375</v>
      </c>
      <c r="F32" s="190">
        <v>23.050568939323469</v>
      </c>
    </row>
    <row r="33" spans="1:6" ht="15.6" customHeight="1">
      <c r="A33" s="188" t="s">
        <v>182</v>
      </c>
      <c r="B33" s="189">
        <v>3512</v>
      </c>
      <c r="C33" s="189">
        <v>0</v>
      </c>
      <c r="D33" s="189">
        <v>7933</v>
      </c>
      <c r="E33" s="189">
        <v>5335</v>
      </c>
      <c r="F33" s="190">
        <v>-32.749275179629393</v>
      </c>
    </row>
    <row r="34" spans="1:6" ht="15.6" customHeight="1">
      <c r="A34" s="188" t="s">
        <v>183</v>
      </c>
      <c r="B34" s="189">
        <v>239</v>
      </c>
      <c r="C34" s="189">
        <v>0</v>
      </c>
      <c r="D34" s="189">
        <v>444</v>
      </c>
      <c r="E34" s="189">
        <v>133</v>
      </c>
      <c r="F34" s="190">
        <v>-70.045045045045043</v>
      </c>
    </row>
    <row r="35" spans="1:6" ht="15.6" customHeight="1">
      <c r="A35" s="156" t="s">
        <v>153</v>
      </c>
      <c r="B35" s="76">
        <f>SUM(B7:B34)</f>
        <v>747854</v>
      </c>
      <c r="C35" s="77">
        <f>SUM(C7:C34)</f>
        <v>712684</v>
      </c>
      <c r="D35" s="76">
        <f>SUM(D7:D34)</f>
        <v>1489172</v>
      </c>
      <c r="E35" s="78">
        <f>SUM(E7:E34)</f>
        <v>1479578</v>
      </c>
      <c r="F35" s="140">
        <f>E35*100/D35-100</f>
        <v>-0.64425063055173837</v>
      </c>
    </row>
    <row r="36" spans="1:6" ht="15.6" customHeight="1">
      <c r="A36" s="73" t="s">
        <v>82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51" priority="2">
      <formula>MOD(ROW(),2)=0</formula>
    </cfRule>
  </conditionalFormatting>
  <conditionalFormatting sqref="F7:F35">
    <cfRule type="expression" dxfId="5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B80973-E0DE-4C71-AD39-09A1C1061F18}">
  <sheetPr codeName="Hoja15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0</v>
      </c>
      <c r="C8" s="189">
        <v>0</v>
      </c>
      <c r="D8" s="189">
        <v>0</v>
      </c>
      <c r="E8" s="189">
        <v>0</v>
      </c>
      <c r="F8" s="190" t="s">
        <v>151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>
      <c r="A10" s="188" t="s">
        <v>10</v>
      </c>
      <c r="B10" s="189">
        <v>14700</v>
      </c>
      <c r="C10" s="189">
        <v>0</v>
      </c>
      <c r="D10" s="189">
        <v>14700</v>
      </c>
      <c r="E10" s="189">
        <v>0</v>
      </c>
      <c r="F10" s="190">
        <v>-100</v>
      </c>
    </row>
    <row r="11" spans="1:14" ht="15.6" customHeight="1">
      <c r="A11" s="188" t="s">
        <v>9</v>
      </c>
      <c r="B11" s="189">
        <v>297451</v>
      </c>
      <c r="C11" s="189">
        <v>211917</v>
      </c>
      <c r="D11" s="189">
        <v>600451</v>
      </c>
      <c r="E11" s="189">
        <v>488906</v>
      </c>
      <c r="F11" s="190">
        <v>-18.5768697195941</v>
      </c>
    </row>
    <row r="12" spans="1:14" ht="15.6" customHeight="1">
      <c r="A12" s="188" t="s">
        <v>6</v>
      </c>
      <c r="B12" s="189">
        <v>0</v>
      </c>
      <c r="C12" s="189">
        <v>0</v>
      </c>
      <c r="D12" s="189">
        <v>0</v>
      </c>
      <c r="E12" s="189">
        <v>0</v>
      </c>
      <c r="F12" s="190" t="s">
        <v>151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0</v>
      </c>
      <c r="E13" s="189">
        <v>0</v>
      </c>
      <c r="F13" s="190" t="s">
        <v>151</v>
      </c>
    </row>
    <row r="14" spans="1:14" ht="15.6" customHeight="1">
      <c r="A14" s="188" t="s">
        <v>148</v>
      </c>
      <c r="B14" s="189">
        <v>0</v>
      </c>
      <c r="C14" s="189">
        <v>0</v>
      </c>
      <c r="D14" s="189">
        <v>0</v>
      </c>
      <c r="E14" s="189">
        <v>0</v>
      </c>
      <c r="F14" s="190" t="s">
        <v>151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4942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27145</v>
      </c>
      <c r="C21" s="189">
        <v>0</v>
      </c>
      <c r="D21" s="189">
        <v>37139</v>
      </c>
      <c r="E21" s="189">
        <v>71299</v>
      </c>
      <c r="F21" s="190">
        <v>91.978782412019712</v>
      </c>
    </row>
    <row r="22" spans="1:7" ht="15.6" customHeight="1">
      <c r="A22" s="188" t="s">
        <v>146</v>
      </c>
      <c r="B22" s="189">
        <v>0</v>
      </c>
      <c r="C22" s="189">
        <v>0</v>
      </c>
      <c r="D22" s="189">
        <v>0</v>
      </c>
      <c r="E22" s="189">
        <v>0</v>
      </c>
      <c r="F22" s="190" t="s">
        <v>151</v>
      </c>
    </row>
    <row r="23" spans="1:7" ht="15.6" customHeight="1">
      <c r="A23" s="188" t="s">
        <v>165</v>
      </c>
      <c r="B23" s="189">
        <v>0</v>
      </c>
      <c r="C23" s="189">
        <v>0</v>
      </c>
      <c r="D23" s="189">
        <v>0</v>
      </c>
      <c r="E23" s="189">
        <v>0</v>
      </c>
      <c r="F23" s="190" t="s">
        <v>151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160</v>
      </c>
      <c r="C28" s="189">
        <v>61</v>
      </c>
      <c r="D28" s="189">
        <v>324</v>
      </c>
      <c r="E28" s="189">
        <v>196</v>
      </c>
      <c r="F28" s="190">
        <v>-39.506172839506171</v>
      </c>
    </row>
    <row r="29" spans="1:7" ht="15.6" customHeight="1">
      <c r="A29" s="188" t="s">
        <v>178</v>
      </c>
      <c r="B29" s="189">
        <v>0</v>
      </c>
      <c r="C29" s="189">
        <v>1</v>
      </c>
      <c r="D29" s="189">
        <v>0</v>
      </c>
      <c r="E29" s="189">
        <v>1</v>
      </c>
      <c r="F29" s="190" t="s">
        <v>151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68620</v>
      </c>
      <c r="C31" s="189">
        <v>0</v>
      </c>
      <c r="D31" s="189">
        <v>68620</v>
      </c>
      <c r="E31" s="189">
        <v>0</v>
      </c>
      <c r="F31" s="190">
        <v>-100</v>
      </c>
    </row>
    <row r="32" spans="1:7" ht="15.6" customHeight="1">
      <c r="A32" s="188" t="s">
        <v>181</v>
      </c>
      <c r="B32" s="189">
        <v>0</v>
      </c>
      <c r="C32" s="189">
        <v>0</v>
      </c>
      <c r="D32" s="189">
        <v>0</v>
      </c>
      <c r="E32" s="189">
        <v>0</v>
      </c>
      <c r="F32" s="190" t="s">
        <v>151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84</v>
      </c>
      <c r="E33" s="189">
        <v>0</v>
      </c>
      <c r="F33" s="190">
        <v>-100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408076</v>
      </c>
      <c r="C35" s="77">
        <f>SUM(C7:C34)</f>
        <v>211979</v>
      </c>
      <c r="D35" s="178">
        <f>SUM(D7:D34)</f>
        <v>721318</v>
      </c>
      <c r="E35" s="178">
        <f>SUM(E7:E34)</f>
        <v>565344</v>
      </c>
      <c r="F35" s="140">
        <f>E35*100/D35-100</f>
        <v>-21.623472587679771</v>
      </c>
    </row>
    <row r="36" spans="1:6" ht="15.6" customHeight="1">
      <c r="A36" s="73" t="s">
        <v>52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9" priority="2">
      <formula>MOD(ROW(),2)=0</formula>
    </cfRule>
  </conditionalFormatting>
  <conditionalFormatting sqref="F7:F35">
    <cfRule type="expression" dxfId="4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19BC28-FBCD-4254-8D42-FAB81575E97E}">
  <sheetPr codeName="Hoja16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45657</v>
      </c>
      <c r="C7" s="189">
        <v>6302</v>
      </c>
      <c r="D7" s="189">
        <v>132053</v>
      </c>
      <c r="E7" s="189">
        <v>6302</v>
      </c>
      <c r="F7" s="190">
        <v>-95.227673737060115</v>
      </c>
      <c r="G7" s="13"/>
    </row>
    <row r="8" spans="1:14" ht="15.6" customHeight="1">
      <c r="A8" s="188" t="s">
        <v>11</v>
      </c>
      <c r="B8" s="189">
        <v>0</v>
      </c>
      <c r="C8" s="189">
        <v>3508</v>
      </c>
      <c r="D8" s="189">
        <v>5249</v>
      </c>
      <c r="E8" s="189">
        <v>12317</v>
      </c>
      <c r="F8" s="190">
        <v>134.65421985140031</v>
      </c>
      <c r="G8" s="6"/>
    </row>
    <row r="9" spans="1:14" ht="15.6" customHeight="1">
      <c r="A9" s="188" t="s">
        <v>8</v>
      </c>
      <c r="B9" s="189">
        <v>2</v>
      </c>
      <c r="C9" s="189">
        <v>0</v>
      </c>
      <c r="D9" s="189">
        <v>17</v>
      </c>
      <c r="E9" s="189">
        <v>0</v>
      </c>
      <c r="F9" s="190">
        <v>-100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9494</v>
      </c>
      <c r="F10" s="190" t="s">
        <v>151</v>
      </c>
    </row>
    <row r="11" spans="1:14" ht="15.6" customHeight="1">
      <c r="A11" s="188" t="s">
        <v>9</v>
      </c>
      <c r="B11" s="189">
        <v>4929269</v>
      </c>
      <c r="C11" s="189">
        <v>4224375</v>
      </c>
      <c r="D11" s="189">
        <v>9897035</v>
      </c>
      <c r="E11" s="189">
        <v>8265831</v>
      </c>
      <c r="F11" s="190">
        <v>-16.481744279978798</v>
      </c>
    </row>
    <row r="12" spans="1:14" ht="15.6" customHeight="1">
      <c r="A12" s="188" t="s">
        <v>6</v>
      </c>
      <c r="B12" s="189">
        <v>98154</v>
      </c>
      <c r="C12" s="189">
        <v>122002</v>
      </c>
      <c r="D12" s="189">
        <v>145297</v>
      </c>
      <c r="E12" s="189">
        <v>197073</v>
      </c>
      <c r="F12" s="190">
        <v>35.634596722575139</v>
      </c>
    </row>
    <row r="13" spans="1:14" ht="15.6" customHeight="1">
      <c r="A13" s="188" t="s">
        <v>175</v>
      </c>
      <c r="B13" s="189">
        <v>1198</v>
      </c>
      <c r="C13" s="189">
        <v>35816</v>
      </c>
      <c r="D13" s="189">
        <v>2321</v>
      </c>
      <c r="E13" s="189">
        <v>36246</v>
      </c>
      <c r="F13" s="190">
        <v>1461.6544592847911</v>
      </c>
    </row>
    <row r="14" spans="1:14" ht="15.6" customHeight="1">
      <c r="A14" s="188" t="s">
        <v>148</v>
      </c>
      <c r="B14" s="189">
        <v>2032310</v>
      </c>
      <c r="C14" s="189">
        <v>2312633</v>
      </c>
      <c r="D14" s="189">
        <v>3629722</v>
      </c>
      <c r="E14" s="189">
        <v>4478550</v>
      </c>
      <c r="F14" s="190">
        <v>23.38548241435571</v>
      </c>
    </row>
    <row r="15" spans="1:14" ht="15.6" customHeight="1">
      <c r="A15" s="188" t="s">
        <v>145</v>
      </c>
      <c r="B15" s="189">
        <v>5429</v>
      </c>
      <c r="C15" s="189">
        <v>33301</v>
      </c>
      <c r="D15" s="189">
        <v>9427</v>
      </c>
      <c r="E15" s="189">
        <v>63404</v>
      </c>
      <c r="F15" s="190">
        <v>572.57876312718781</v>
      </c>
    </row>
    <row r="16" spans="1:14" ht="15.6" customHeight="1">
      <c r="A16" s="188" t="s">
        <v>144</v>
      </c>
      <c r="B16" s="189">
        <v>0</v>
      </c>
      <c r="C16" s="189">
        <v>39069</v>
      </c>
      <c r="D16" s="189">
        <v>2277</v>
      </c>
      <c r="E16" s="189">
        <v>117069</v>
      </c>
      <c r="F16" s="190">
        <v>5041.37022397892</v>
      </c>
      <c r="G16" s="1"/>
    </row>
    <row r="17" spans="1:7" ht="15.6" customHeight="1">
      <c r="A17" s="188" t="s">
        <v>150</v>
      </c>
      <c r="B17" s="189">
        <v>15339</v>
      </c>
      <c r="C17" s="189">
        <v>83820</v>
      </c>
      <c r="D17" s="189">
        <v>15624</v>
      </c>
      <c r="E17" s="189">
        <v>106140</v>
      </c>
      <c r="F17" s="190">
        <v>579.3394777265745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321</v>
      </c>
      <c r="C19" s="189">
        <v>28628</v>
      </c>
      <c r="D19" s="189">
        <v>26891</v>
      </c>
      <c r="E19" s="189">
        <v>28628</v>
      </c>
      <c r="F19" s="190">
        <v>6.4594102115949568</v>
      </c>
    </row>
    <row r="20" spans="1:7" ht="15.6" customHeight="1">
      <c r="A20" s="188" t="s">
        <v>142</v>
      </c>
      <c r="B20" s="189">
        <v>7019</v>
      </c>
      <c r="C20" s="189">
        <v>5111</v>
      </c>
      <c r="D20" s="189">
        <v>15279</v>
      </c>
      <c r="E20" s="189">
        <v>17481</v>
      </c>
      <c r="F20" s="190">
        <v>14.411937954054579</v>
      </c>
    </row>
    <row r="21" spans="1:7" ht="15.6" customHeight="1">
      <c r="A21" s="188" t="s">
        <v>149</v>
      </c>
      <c r="B21" s="189">
        <v>192219</v>
      </c>
      <c r="C21" s="189">
        <v>300480</v>
      </c>
      <c r="D21" s="189">
        <v>340229</v>
      </c>
      <c r="E21" s="189">
        <v>583450</v>
      </c>
      <c r="F21" s="190">
        <v>71.487439342325303</v>
      </c>
    </row>
    <row r="22" spans="1:7" ht="15.6" customHeight="1">
      <c r="A22" s="188" t="s">
        <v>146</v>
      </c>
      <c r="B22" s="189">
        <v>887967</v>
      </c>
      <c r="C22" s="189">
        <v>1454701</v>
      </c>
      <c r="D22" s="189">
        <v>2489367</v>
      </c>
      <c r="E22" s="189">
        <v>2703935</v>
      </c>
      <c r="F22" s="190">
        <v>8.6193799467896923</v>
      </c>
    </row>
    <row r="23" spans="1:7" ht="15.6" customHeight="1">
      <c r="A23" s="188" t="s">
        <v>165</v>
      </c>
      <c r="B23" s="189">
        <v>167103</v>
      </c>
      <c r="C23" s="189">
        <v>369054</v>
      </c>
      <c r="D23" s="189">
        <v>409666</v>
      </c>
      <c r="E23" s="189">
        <v>739062</v>
      </c>
      <c r="F23" s="190">
        <v>80.405989269307184</v>
      </c>
    </row>
    <row r="24" spans="1:7" ht="15.6" customHeight="1">
      <c r="A24" s="188" t="s">
        <v>141</v>
      </c>
      <c r="B24" s="189">
        <v>28</v>
      </c>
      <c r="C24" s="189">
        <v>419</v>
      </c>
      <c r="D24" s="189">
        <v>28</v>
      </c>
      <c r="E24" s="189">
        <v>899</v>
      </c>
      <c r="F24" s="190">
        <v>3110.7142857142858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1528</v>
      </c>
      <c r="C27" s="189">
        <v>3243</v>
      </c>
      <c r="D27" s="189">
        <v>3164</v>
      </c>
      <c r="E27" s="189">
        <v>5169</v>
      </c>
      <c r="F27" s="190">
        <v>63.369152970922869</v>
      </c>
    </row>
    <row r="28" spans="1:7" ht="15.6" customHeight="1">
      <c r="A28" s="188" t="s">
        <v>177</v>
      </c>
      <c r="B28" s="189">
        <v>198367</v>
      </c>
      <c r="C28" s="189">
        <v>132801</v>
      </c>
      <c r="D28" s="189">
        <v>273147</v>
      </c>
      <c r="E28" s="189">
        <v>224325</v>
      </c>
      <c r="F28" s="190">
        <v>-17.873892080088741</v>
      </c>
    </row>
    <row r="29" spans="1:7" ht="15.6" customHeight="1">
      <c r="A29" s="188" t="s">
        <v>178</v>
      </c>
      <c r="B29" s="189">
        <v>21998</v>
      </c>
      <c r="C29" s="189">
        <v>35169</v>
      </c>
      <c r="D29" s="189">
        <v>45999</v>
      </c>
      <c r="E29" s="189">
        <v>71321</v>
      </c>
      <c r="F29" s="190">
        <v>55.049022804843588</v>
      </c>
    </row>
    <row r="30" spans="1:7" ht="15.6" customHeight="1">
      <c r="A30" s="188" t="s">
        <v>179</v>
      </c>
      <c r="B30" s="189">
        <v>0</v>
      </c>
      <c r="C30" s="189">
        <v>1344</v>
      </c>
      <c r="D30" s="189">
        <v>0</v>
      </c>
      <c r="E30" s="189">
        <v>1352</v>
      </c>
      <c r="F30" s="190" t="s">
        <v>151</v>
      </c>
    </row>
    <row r="31" spans="1:7" ht="15.6" customHeight="1">
      <c r="A31" s="188" t="s">
        <v>180</v>
      </c>
      <c r="B31" s="189">
        <v>279193</v>
      </c>
      <c r="C31" s="189">
        <v>216235</v>
      </c>
      <c r="D31" s="189">
        <v>299467</v>
      </c>
      <c r="E31" s="189">
        <v>544533</v>
      </c>
      <c r="F31" s="190">
        <v>81.834058510620537</v>
      </c>
    </row>
    <row r="32" spans="1:7" ht="15.6" customHeight="1">
      <c r="A32" s="188" t="s">
        <v>181</v>
      </c>
      <c r="B32" s="189">
        <v>2560793</v>
      </c>
      <c r="C32" s="189">
        <v>2065929</v>
      </c>
      <c r="D32" s="189">
        <v>5086697</v>
      </c>
      <c r="E32" s="189">
        <v>4317763</v>
      </c>
      <c r="F32" s="190">
        <v>-15.116567784556469</v>
      </c>
    </row>
    <row r="33" spans="1:6" ht="15.6" customHeight="1">
      <c r="A33" s="188" t="s">
        <v>182</v>
      </c>
      <c r="B33" s="189">
        <v>25152</v>
      </c>
      <c r="C33" s="189">
        <v>49185</v>
      </c>
      <c r="D33" s="189">
        <v>56318</v>
      </c>
      <c r="E33" s="189">
        <v>78517</v>
      </c>
      <c r="F33" s="190">
        <v>39.41723782804786</v>
      </c>
    </row>
    <row r="34" spans="1:6" ht="15.6" customHeight="1">
      <c r="A34" s="188" t="s">
        <v>183</v>
      </c>
      <c r="B34" s="189">
        <v>4306</v>
      </c>
      <c r="C34" s="189">
        <v>414</v>
      </c>
      <c r="D34" s="189">
        <v>6552</v>
      </c>
      <c r="E34" s="189">
        <v>414</v>
      </c>
      <c r="F34" s="190">
        <v>-93.681318681318686</v>
      </c>
    </row>
    <row r="35" spans="1:6" ht="15.6" customHeight="1">
      <c r="A35" s="156" t="s">
        <v>153</v>
      </c>
      <c r="B35" s="76">
        <f>SUM(B7:B34)</f>
        <v>11473352</v>
      </c>
      <c r="C35" s="77">
        <f>SUM(C7:C34)</f>
        <v>11523539</v>
      </c>
      <c r="D35" s="178">
        <f>SUM(D7:D34)</f>
        <v>22891826</v>
      </c>
      <c r="E35" s="178">
        <f>SUM(E7:E34)</f>
        <v>22609275</v>
      </c>
      <c r="F35" s="177">
        <f>E35*100/D35-100</f>
        <v>-1.23428773222372</v>
      </c>
    </row>
    <row r="36" spans="1:6" ht="15.6" customHeight="1">
      <c r="A36" s="73" t="s">
        <v>65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47" priority="2">
      <formula>MOD(ROW(),2)=0</formula>
    </cfRule>
  </conditionalFormatting>
  <conditionalFormatting sqref="F7:F35">
    <cfRule type="expression" dxfId="4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863A06-C7A6-471A-9249-BE68413F8320}">
  <sheetPr codeName="Hoja17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0</v>
      </c>
      <c r="C8" s="189">
        <v>3508</v>
      </c>
      <c r="D8" s="189">
        <v>5249</v>
      </c>
      <c r="E8" s="189">
        <v>12317</v>
      </c>
      <c r="F8" s="190">
        <v>134.65421985140031</v>
      </c>
      <c r="G8" s="6"/>
    </row>
    <row r="9" spans="1:14" ht="15.6" customHeight="1">
      <c r="A9" s="188" t="s">
        <v>8</v>
      </c>
      <c r="B9" s="189">
        <v>2</v>
      </c>
      <c r="C9" s="189">
        <v>0</v>
      </c>
      <c r="D9" s="189">
        <v>17</v>
      </c>
      <c r="E9" s="189">
        <v>0</v>
      </c>
      <c r="F9" s="190">
        <v>-100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3525963</v>
      </c>
      <c r="C11" s="189">
        <v>3291790</v>
      </c>
      <c r="D11" s="189">
        <v>7337328</v>
      </c>
      <c r="E11" s="189">
        <v>6570278</v>
      </c>
      <c r="F11" s="190">
        <v>-10.45407810581727</v>
      </c>
    </row>
    <row r="12" spans="1:14" ht="15.6" customHeight="1">
      <c r="A12" s="188" t="s">
        <v>6</v>
      </c>
      <c r="B12" s="189">
        <v>16932</v>
      </c>
      <c r="C12" s="189">
        <v>19560</v>
      </c>
      <c r="D12" s="189">
        <v>33681</v>
      </c>
      <c r="E12" s="189">
        <v>36413</v>
      </c>
      <c r="F12" s="190">
        <v>8.1113981176330867</v>
      </c>
    </row>
    <row r="13" spans="1:14" ht="15.6" customHeight="1">
      <c r="A13" s="188" t="s">
        <v>175</v>
      </c>
      <c r="B13" s="189">
        <v>5</v>
      </c>
      <c r="C13" s="189">
        <v>0</v>
      </c>
      <c r="D13" s="189">
        <v>10</v>
      </c>
      <c r="E13" s="189">
        <v>0</v>
      </c>
      <c r="F13" s="190">
        <v>-100</v>
      </c>
    </row>
    <row r="14" spans="1:14" ht="15.6" customHeight="1">
      <c r="A14" s="188" t="s">
        <v>148</v>
      </c>
      <c r="B14" s="189">
        <v>1351428</v>
      </c>
      <c r="C14" s="189">
        <v>1730177</v>
      </c>
      <c r="D14" s="189">
        <v>2676010</v>
      </c>
      <c r="E14" s="189">
        <v>3270123</v>
      </c>
      <c r="F14" s="190">
        <v>22.201449172461992</v>
      </c>
    </row>
    <row r="15" spans="1:14" ht="15.6" customHeight="1">
      <c r="A15" s="188" t="s">
        <v>145</v>
      </c>
      <c r="B15" s="189">
        <v>5311</v>
      </c>
      <c r="C15" s="189">
        <v>32921</v>
      </c>
      <c r="D15" s="189">
        <v>9309</v>
      </c>
      <c r="E15" s="189">
        <v>62577</v>
      </c>
      <c r="F15" s="190">
        <v>572.22043184015467</v>
      </c>
    </row>
    <row r="16" spans="1:14" ht="15.6" customHeight="1">
      <c r="A16" s="188" t="s">
        <v>144</v>
      </c>
      <c r="B16" s="189">
        <v>0</v>
      </c>
      <c r="C16" s="189">
        <v>9090</v>
      </c>
      <c r="D16" s="189">
        <v>1445</v>
      </c>
      <c r="E16" s="189">
        <v>9090</v>
      </c>
      <c r="F16" s="190">
        <v>529.06574394463667</v>
      </c>
      <c r="G16" s="1"/>
    </row>
    <row r="17" spans="1:7" ht="15.6" customHeight="1">
      <c r="A17" s="188" t="s">
        <v>150</v>
      </c>
      <c r="B17" s="189">
        <v>15339</v>
      </c>
      <c r="C17" s="189">
        <v>83820</v>
      </c>
      <c r="D17" s="189">
        <v>15624</v>
      </c>
      <c r="E17" s="189">
        <v>106140</v>
      </c>
      <c r="F17" s="190">
        <v>579.3394777265745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321</v>
      </c>
      <c r="C19" s="189">
        <v>28452</v>
      </c>
      <c r="D19" s="189">
        <v>627</v>
      </c>
      <c r="E19" s="189">
        <v>28452</v>
      </c>
      <c r="F19" s="190">
        <v>4437.7990430622012</v>
      </c>
    </row>
    <row r="20" spans="1:7" ht="15.6" customHeight="1">
      <c r="A20" s="188" t="s">
        <v>142</v>
      </c>
      <c r="B20" s="189">
        <v>8</v>
      </c>
      <c r="C20" s="189">
        <v>382</v>
      </c>
      <c r="D20" s="189">
        <v>57</v>
      </c>
      <c r="E20" s="189">
        <v>400</v>
      </c>
      <c r="F20" s="190">
        <v>601.75438596491233</v>
      </c>
    </row>
    <row r="21" spans="1:7" ht="15.6" customHeight="1">
      <c r="A21" s="188" t="s">
        <v>149</v>
      </c>
      <c r="B21" s="189">
        <v>8121</v>
      </c>
      <c r="C21" s="189">
        <v>27031</v>
      </c>
      <c r="D21" s="189">
        <v>18427</v>
      </c>
      <c r="E21" s="189">
        <v>49323</v>
      </c>
      <c r="F21" s="190">
        <v>167.66701036522491</v>
      </c>
    </row>
    <row r="22" spans="1:7" ht="15.6" customHeight="1">
      <c r="A22" s="188" t="s">
        <v>146</v>
      </c>
      <c r="B22" s="189">
        <v>635100</v>
      </c>
      <c r="C22" s="189">
        <v>892959</v>
      </c>
      <c r="D22" s="189">
        <v>1744549</v>
      </c>
      <c r="E22" s="189">
        <v>1669776</v>
      </c>
      <c r="F22" s="190">
        <v>-4.28609342586536</v>
      </c>
    </row>
    <row r="23" spans="1:7" ht="15.6" customHeight="1">
      <c r="A23" s="188" t="s">
        <v>165</v>
      </c>
      <c r="B23" s="189">
        <v>165597</v>
      </c>
      <c r="C23" s="189">
        <v>365926</v>
      </c>
      <c r="D23" s="189">
        <v>399581</v>
      </c>
      <c r="E23" s="189">
        <v>733040</v>
      </c>
      <c r="F23" s="190">
        <v>83.452166144035886</v>
      </c>
    </row>
    <row r="24" spans="1:7" ht="15.6" customHeight="1">
      <c r="A24" s="188" t="s">
        <v>141</v>
      </c>
      <c r="B24" s="189">
        <v>28</v>
      </c>
      <c r="C24" s="189">
        <v>419</v>
      </c>
      <c r="D24" s="189">
        <v>28</v>
      </c>
      <c r="E24" s="189">
        <v>829</v>
      </c>
      <c r="F24" s="190">
        <v>2860.7142857142858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197650</v>
      </c>
      <c r="C28" s="189">
        <v>114940</v>
      </c>
      <c r="D28" s="189">
        <v>269199</v>
      </c>
      <c r="E28" s="189">
        <v>200896</v>
      </c>
      <c r="F28" s="190">
        <v>-25.372679690489189</v>
      </c>
    </row>
    <row r="29" spans="1:7" ht="15.6" customHeight="1">
      <c r="A29" s="188" t="s">
        <v>178</v>
      </c>
      <c r="B29" s="189">
        <v>21912</v>
      </c>
      <c r="C29" s="189">
        <v>34441</v>
      </c>
      <c r="D29" s="189">
        <v>45460</v>
      </c>
      <c r="E29" s="189">
        <v>70593</v>
      </c>
      <c r="F29" s="190">
        <v>55.285965684117912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8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198</v>
      </c>
      <c r="D31" s="189">
        <v>0</v>
      </c>
      <c r="E31" s="189">
        <v>198</v>
      </c>
      <c r="F31" s="190" t="s">
        <v>151</v>
      </c>
    </row>
    <row r="32" spans="1:7" ht="15.6" customHeight="1">
      <c r="A32" s="188" t="s">
        <v>181</v>
      </c>
      <c r="B32" s="189">
        <v>2522050</v>
      </c>
      <c r="C32" s="189">
        <v>2026624</v>
      </c>
      <c r="D32" s="189">
        <v>4996843</v>
      </c>
      <c r="E32" s="189">
        <v>4249623</v>
      </c>
      <c r="F32" s="190">
        <v>-14.95384185574772</v>
      </c>
    </row>
    <row r="33" spans="1:6" ht="15.6" customHeight="1">
      <c r="A33" s="188" t="s">
        <v>182</v>
      </c>
      <c r="B33" s="189">
        <v>16707</v>
      </c>
      <c r="C33" s="189">
        <v>36424</v>
      </c>
      <c r="D33" s="189">
        <v>37877</v>
      </c>
      <c r="E33" s="189">
        <v>56130</v>
      </c>
      <c r="F33" s="190">
        <v>48.19019457718403</v>
      </c>
    </row>
    <row r="34" spans="1:6" ht="15.6" customHeight="1">
      <c r="A34" s="188" t="s">
        <v>183</v>
      </c>
      <c r="B34" s="189">
        <v>0</v>
      </c>
      <c r="C34" s="189">
        <v>414</v>
      </c>
      <c r="D34" s="189">
        <v>0</v>
      </c>
      <c r="E34" s="189">
        <v>414</v>
      </c>
      <c r="F34" s="190" t="s">
        <v>151</v>
      </c>
    </row>
    <row r="35" spans="1:6" ht="15.6" customHeight="1">
      <c r="A35" s="156" t="s">
        <v>153</v>
      </c>
      <c r="B35" s="76">
        <f>SUM(B7:B34)</f>
        <v>8482474</v>
      </c>
      <c r="C35" s="77">
        <f>SUM(C7:C34)</f>
        <v>8699076</v>
      </c>
      <c r="D35" s="76">
        <f>SUM(D7:D34)</f>
        <v>17591321</v>
      </c>
      <c r="E35" s="78">
        <f>SUM(E7:E34)</f>
        <v>17126620</v>
      </c>
      <c r="F35" s="140">
        <f>E35*100/D35-100</f>
        <v>-2.64164925419756</v>
      </c>
    </row>
    <row r="36" spans="1:6" ht="15.6" customHeight="1">
      <c r="A36" s="73" t="s">
        <v>65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5" priority="2">
      <formula>MOD(ROW(),2)=0</formula>
    </cfRule>
  </conditionalFormatting>
  <conditionalFormatting sqref="F7:F35">
    <cfRule type="expression" dxfId="4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3B5EBD-22D1-43F6-B5E1-264534E2E6D7}">
  <sheetPr codeName="Hoja18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67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8078</v>
      </c>
      <c r="C8" s="189">
        <v>6651</v>
      </c>
      <c r="D8" s="189">
        <v>12460</v>
      </c>
      <c r="E8" s="189">
        <v>11542</v>
      </c>
      <c r="F8" s="190">
        <v>-7.3675762439807357</v>
      </c>
      <c r="G8" s="6"/>
    </row>
    <row r="9" spans="1:14" ht="15.6" customHeight="1">
      <c r="A9" s="188" t="s">
        <v>8</v>
      </c>
      <c r="B9" s="189">
        <v>78616</v>
      </c>
      <c r="C9" s="189">
        <v>118022</v>
      </c>
      <c r="D9" s="189">
        <v>165306</v>
      </c>
      <c r="E9" s="189">
        <v>198370</v>
      </c>
      <c r="F9" s="190">
        <v>20.001693828415181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1139972</v>
      </c>
      <c r="C11" s="189">
        <v>1143147</v>
      </c>
      <c r="D11" s="189">
        <v>2254510</v>
      </c>
      <c r="E11" s="189">
        <v>2140446</v>
      </c>
      <c r="F11" s="190">
        <v>-5.0593698852522238</v>
      </c>
    </row>
    <row r="12" spans="1:14" ht="15.6" customHeight="1">
      <c r="A12" s="188" t="s">
        <v>6</v>
      </c>
      <c r="B12" s="189">
        <v>79989</v>
      </c>
      <c r="C12" s="189">
        <v>75212</v>
      </c>
      <c r="D12" s="189">
        <v>165205</v>
      </c>
      <c r="E12" s="189">
        <v>159177</v>
      </c>
      <c r="F12" s="190">
        <v>-3.6487999757876541</v>
      </c>
    </row>
    <row r="13" spans="1:14" ht="15.6" customHeight="1">
      <c r="A13" s="188" t="s">
        <v>175</v>
      </c>
      <c r="B13" s="189">
        <v>1154613</v>
      </c>
      <c r="C13" s="189">
        <v>1107255</v>
      </c>
      <c r="D13" s="189">
        <v>2213329</v>
      </c>
      <c r="E13" s="189">
        <v>2078487</v>
      </c>
      <c r="F13" s="190">
        <v>-6.0922709637835197</v>
      </c>
    </row>
    <row r="14" spans="1:14" ht="15.6" customHeight="1">
      <c r="A14" s="188" t="s">
        <v>148</v>
      </c>
      <c r="B14" s="189">
        <v>911024</v>
      </c>
      <c r="C14" s="189">
        <v>899272</v>
      </c>
      <c r="D14" s="189">
        <v>1737337</v>
      </c>
      <c r="E14" s="189">
        <v>1672531</v>
      </c>
      <c r="F14" s="190">
        <v>-3.7301916669017028</v>
      </c>
    </row>
    <row r="15" spans="1:14" ht="15.6" customHeight="1">
      <c r="A15" s="188" t="s">
        <v>145</v>
      </c>
      <c r="B15" s="189">
        <v>105739</v>
      </c>
      <c r="C15" s="189">
        <v>73667</v>
      </c>
      <c r="D15" s="189">
        <v>194871</v>
      </c>
      <c r="E15" s="189">
        <v>141371</v>
      </c>
      <c r="F15" s="190">
        <v>-27.454059352084201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46558</v>
      </c>
      <c r="C18" s="189">
        <v>47726</v>
      </c>
      <c r="D18" s="189">
        <v>96809</v>
      </c>
      <c r="E18" s="189">
        <v>88881</v>
      </c>
      <c r="F18" s="190">
        <v>-8.1893212407937312</v>
      </c>
    </row>
    <row r="19" spans="1:7" ht="15.6" customHeight="1">
      <c r="A19" s="188" t="s">
        <v>143</v>
      </c>
      <c r="B19" s="189">
        <v>556</v>
      </c>
      <c r="C19" s="189">
        <v>3613</v>
      </c>
      <c r="D19" s="189">
        <v>3743</v>
      </c>
      <c r="E19" s="189">
        <v>4056</v>
      </c>
      <c r="F19" s="190">
        <v>8.3622762489981284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50228</v>
      </c>
      <c r="C21" s="189">
        <v>51097</v>
      </c>
      <c r="D21" s="189">
        <v>95200</v>
      </c>
      <c r="E21" s="189">
        <v>97894</v>
      </c>
      <c r="F21" s="190">
        <v>2.8298319327731041</v>
      </c>
    </row>
    <row r="22" spans="1:7" ht="15.6" customHeight="1">
      <c r="A22" s="188" t="s">
        <v>146</v>
      </c>
      <c r="B22" s="189">
        <v>433201</v>
      </c>
      <c r="C22" s="189">
        <v>485949</v>
      </c>
      <c r="D22" s="189">
        <v>920438</v>
      </c>
      <c r="E22" s="189">
        <v>963165</v>
      </c>
      <c r="F22" s="190">
        <v>4.6420291209185223</v>
      </c>
    </row>
    <row r="23" spans="1:7" ht="15.6" customHeight="1">
      <c r="A23" s="188" t="s">
        <v>165</v>
      </c>
      <c r="B23" s="189">
        <v>33437</v>
      </c>
      <c r="C23" s="189">
        <v>35437</v>
      </c>
      <c r="D23" s="189">
        <v>68996</v>
      </c>
      <c r="E23" s="189">
        <v>74574</v>
      </c>
      <c r="F23" s="190">
        <v>8.0845266392254587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37783</v>
      </c>
      <c r="C25" s="189">
        <v>35731</v>
      </c>
      <c r="D25" s="189">
        <v>77477</v>
      </c>
      <c r="E25" s="189">
        <v>71364</v>
      </c>
      <c r="F25" s="190">
        <v>-7.8900835086541861</v>
      </c>
    </row>
    <row r="26" spans="1:7" ht="15.6" customHeight="1">
      <c r="A26" s="188" t="s">
        <v>152</v>
      </c>
      <c r="B26" s="189">
        <v>57027</v>
      </c>
      <c r="C26" s="189">
        <v>3698</v>
      </c>
      <c r="D26" s="189">
        <v>113896</v>
      </c>
      <c r="E26" s="189">
        <v>7419</v>
      </c>
      <c r="F26" s="190">
        <v>-93.486162815199833</v>
      </c>
    </row>
    <row r="27" spans="1:7" ht="15.6" customHeight="1">
      <c r="A27" s="188" t="s">
        <v>173</v>
      </c>
      <c r="B27" s="189">
        <v>40911</v>
      </c>
      <c r="C27" s="189">
        <v>38743</v>
      </c>
      <c r="D27" s="189">
        <v>75384</v>
      </c>
      <c r="E27" s="189">
        <v>72877</v>
      </c>
      <c r="F27" s="190">
        <v>-3.3256393929746371</v>
      </c>
    </row>
    <row r="28" spans="1:7" ht="15.6" customHeight="1">
      <c r="A28" s="188" t="s">
        <v>177</v>
      </c>
      <c r="B28" s="189">
        <v>365724</v>
      </c>
      <c r="C28" s="189">
        <v>358375</v>
      </c>
      <c r="D28" s="189">
        <v>805617</v>
      </c>
      <c r="E28" s="189">
        <v>736066</v>
      </c>
      <c r="F28" s="190">
        <v>-8.6332587321270466</v>
      </c>
    </row>
    <row r="29" spans="1:7" ht="15.6" customHeight="1">
      <c r="A29" s="188" t="s">
        <v>178</v>
      </c>
      <c r="B29" s="189">
        <v>193093</v>
      </c>
      <c r="C29" s="189">
        <v>184368</v>
      </c>
      <c r="D29" s="189">
        <v>316695</v>
      </c>
      <c r="E29" s="189">
        <v>292999</v>
      </c>
      <c r="F29" s="190">
        <v>-7.4822779014509271</v>
      </c>
    </row>
    <row r="30" spans="1:7" ht="15.6" customHeight="1">
      <c r="A30" s="188" t="s">
        <v>179</v>
      </c>
      <c r="B30" s="189">
        <v>14690</v>
      </c>
      <c r="C30" s="189">
        <v>6246</v>
      </c>
      <c r="D30" s="189">
        <v>29119</v>
      </c>
      <c r="E30" s="189">
        <v>20852</v>
      </c>
      <c r="F30" s="190">
        <v>-28.390398021910091</v>
      </c>
    </row>
    <row r="31" spans="1:7" ht="15.6" customHeight="1">
      <c r="A31" s="188" t="s">
        <v>180</v>
      </c>
      <c r="B31" s="189">
        <v>35772</v>
      </c>
      <c r="C31" s="189">
        <v>21385</v>
      </c>
      <c r="D31" s="189">
        <v>64745</v>
      </c>
      <c r="E31" s="189">
        <v>51504</v>
      </c>
      <c r="F31" s="190">
        <v>-20.451000077226041</v>
      </c>
    </row>
    <row r="32" spans="1:7" ht="15.6" customHeight="1">
      <c r="A32" s="188" t="s">
        <v>181</v>
      </c>
      <c r="B32" s="189">
        <v>1116607</v>
      </c>
      <c r="C32" s="189">
        <v>1068912</v>
      </c>
      <c r="D32" s="189">
        <v>2165458</v>
      </c>
      <c r="E32" s="189">
        <v>2013161</v>
      </c>
      <c r="F32" s="190">
        <v>-7.0330156484217241</v>
      </c>
    </row>
    <row r="33" spans="1:6" ht="15.6" customHeight="1">
      <c r="A33" s="188" t="s">
        <v>182</v>
      </c>
      <c r="B33" s="189">
        <v>118104</v>
      </c>
      <c r="C33" s="189">
        <v>112479</v>
      </c>
      <c r="D33" s="189">
        <v>198324</v>
      </c>
      <c r="E33" s="189">
        <v>195553</v>
      </c>
      <c r="F33" s="190">
        <v>-1.3972086081361821</v>
      </c>
    </row>
    <row r="34" spans="1:6" ht="15.6" customHeight="1">
      <c r="A34" s="188" t="s">
        <v>183</v>
      </c>
      <c r="B34" s="189">
        <v>0</v>
      </c>
      <c r="C34" s="189">
        <v>35524</v>
      </c>
      <c r="D34" s="189">
        <v>0</v>
      </c>
      <c r="E34" s="189">
        <v>59123</v>
      </c>
      <c r="F34" s="190" t="s">
        <v>151</v>
      </c>
    </row>
    <row r="35" spans="1:6" ht="15.6" customHeight="1">
      <c r="A35" s="156" t="s">
        <v>153</v>
      </c>
      <c r="B35" s="76">
        <f>SUM(B7:B34)</f>
        <v>6021722</v>
      </c>
      <c r="C35" s="77">
        <f>SUM(C7:C34)</f>
        <v>5912509</v>
      </c>
      <c r="D35" s="76">
        <f>SUM(D7:D34)</f>
        <v>11774919</v>
      </c>
      <c r="E35" s="78">
        <f>SUM(E7:E34)</f>
        <v>11151412</v>
      </c>
      <c r="F35" s="140">
        <f>E35*100/D35-100</f>
        <v>-5.2952126464734022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3" priority="2">
      <formula>MOD(ROW(),2)=0</formula>
    </cfRule>
  </conditionalFormatting>
  <conditionalFormatting sqref="F7:F35">
    <cfRule type="expression" dxfId="4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483B9E-7185-465D-99E9-53EB5E2BB046}">
  <sheetPr codeName="Hoja19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134</v>
      </c>
      <c r="C8" s="189">
        <v>138</v>
      </c>
      <c r="D8" s="189">
        <v>176</v>
      </c>
      <c r="E8" s="189">
        <v>252</v>
      </c>
      <c r="F8" s="190">
        <v>43.181818181818187</v>
      </c>
      <c r="G8" s="6"/>
    </row>
    <row r="9" spans="1:14" ht="15.6" customHeight="1">
      <c r="A9" s="188" t="s">
        <v>8</v>
      </c>
      <c r="B9" s="189">
        <v>4210</v>
      </c>
      <c r="C9" s="189">
        <v>5659</v>
      </c>
      <c r="D9" s="189">
        <v>8717</v>
      </c>
      <c r="E9" s="189">
        <v>9646</v>
      </c>
      <c r="F9" s="190">
        <v>10.65733623953194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47288</v>
      </c>
      <c r="C11" s="189">
        <v>47180</v>
      </c>
      <c r="D11" s="189">
        <v>93139</v>
      </c>
      <c r="E11" s="189">
        <v>88070</v>
      </c>
      <c r="F11" s="190">
        <v>-5.4424032897067889</v>
      </c>
    </row>
    <row r="12" spans="1:14" ht="15.6" customHeight="1">
      <c r="A12" s="188" t="s">
        <v>6</v>
      </c>
      <c r="B12" s="189">
        <v>2920</v>
      </c>
      <c r="C12" s="189">
        <v>2882</v>
      </c>
      <c r="D12" s="189">
        <v>5868</v>
      </c>
      <c r="E12" s="189">
        <v>5999</v>
      </c>
      <c r="F12" s="190">
        <v>2.2324471710974758</v>
      </c>
    </row>
    <row r="13" spans="1:14" ht="15.6" customHeight="1">
      <c r="A13" s="188" t="s">
        <v>175</v>
      </c>
      <c r="B13" s="189">
        <v>51670</v>
      </c>
      <c r="C13" s="189">
        <v>51952</v>
      </c>
      <c r="D13" s="189">
        <v>100071</v>
      </c>
      <c r="E13" s="189">
        <v>96300</v>
      </c>
      <c r="F13" s="190">
        <v>-3.7683244896123682</v>
      </c>
    </row>
    <row r="14" spans="1:14" ht="15.6" customHeight="1">
      <c r="A14" s="188" t="s">
        <v>148</v>
      </c>
      <c r="B14" s="189">
        <v>31681</v>
      </c>
      <c r="C14" s="189">
        <v>32615</v>
      </c>
      <c r="D14" s="189">
        <v>61350</v>
      </c>
      <c r="E14" s="189">
        <v>60785</v>
      </c>
      <c r="F14" s="190">
        <v>-0.92094539527302288</v>
      </c>
    </row>
    <row r="15" spans="1:14" ht="15.6" customHeight="1">
      <c r="A15" s="188" t="s">
        <v>145</v>
      </c>
      <c r="B15" s="189">
        <v>4025</v>
      </c>
      <c r="C15" s="189">
        <v>2603</v>
      </c>
      <c r="D15" s="189">
        <v>7362</v>
      </c>
      <c r="E15" s="189">
        <v>5060</v>
      </c>
      <c r="F15" s="190">
        <v>-31.268676989948389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2803</v>
      </c>
      <c r="C18" s="189">
        <v>2658</v>
      </c>
      <c r="D18" s="189">
        <v>5543</v>
      </c>
      <c r="E18" s="189">
        <v>4815</v>
      </c>
      <c r="F18" s="190">
        <v>-13.1336821215948</v>
      </c>
    </row>
    <row r="19" spans="1:7" ht="15.6" customHeight="1">
      <c r="A19" s="188" t="s">
        <v>143</v>
      </c>
      <c r="B19" s="189">
        <v>0</v>
      </c>
      <c r="C19" s="189">
        <v>9</v>
      </c>
      <c r="D19" s="189">
        <v>0</v>
      </c>
      <c r="E19" s="189">
        <v>11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2637</v>
      </c>
      <c r="C21" s="189">
        <v>2527</v>
      </c>
      <c r="D21" s="189">
        <v>4883</v>
      </c>
      <c r="E21" s="189">
        <v>4917</v>
      </c>
      <c r="F21" s="190">
        <v>0.69629326233872746</v>
      </c>
    </row>
    <row r="22" spans="1:7" ht="15.6" customHeight="1">
      <c r="A22" s="188" t="s">
        <v>146</v>
      </c>
      <c r="B22" s="189">
        <v>27252</v>
      </c>
      <c r="C22" s="189">
        <v>27243</v>
      </c>
      <c r="D22" s="189">
        <v>56581</v>
      </c>
      <c r="E22" s="189">
        <v>55726</v>
      </c>
      <c r="F22" s="190">
        <v>-1.5111079691062339</v>
      </c>
    </row>
    <row r="23" spans="1:7" ht="15.6" customHeight="1">
      <c r="A23" s="188" t="s">
        <v>165</v>
      </c>
      <c r="B23" s="189">
        <v>1628</v>
      </c>
      <c r="C23" s="189">
        <v>1639</v>
      </c>
      <c r="D23" s="189">
        <v>3664</v>
      </c>
      <c r="E23" s="189">
        <v>3257</v>
      </c>
      <c r="F23" s="190">
        <v>-11.108078602620081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2453</v>
      </c>
      <c r="C25" s="189">
        <v>2228</v>
      </c>
      <c r="D25" s="189">
        <v>4958</v>
      </c>
      <c r="E25" s="189">
        <v>4383</v>
      </c>
      <c r="F25" s="190">
        <v>-11.597418313836229</v>
      </c>
    </row>
    <row r="26" spans="1:7" ht="15.6" customHeight="1">
      <c r="A26" s="188" t="s">
        <v>152</v>
      </c>
      <c r="B26" s="189">
        <v>2381</v>
      </c>
      <c r="C26" s="189">
        <v>278</v>
      </c>
      <c r="D26" s="189">
        <v>4621</v>
      </c>
      <c r="E26" s="189">
        <v>532</v>
      </c>
      <c r="F26" s="190">
        <v>-88.487340402510284</v>
      </c>
    </row>
    <row r="27" spans="1:7" ht="15.6" customHeight="1">
      <c r="A27" s="188" t="s">
        <v>173</v>
      </c>
      <c r="B27" s="189">
        <v>181</v>
      </c>
      <c r="C27" s="189">
        <v>276</v>
      </c>
      <c r="D27" s="189">
        <v>443</v>
      </c>
      <c r="E27" s="189">
        <v>493</v>
      </c>
      <c r="F27" s="190">
        <v>11.28668171557563</v>
      </c>
    </row>
    <row r="28" spans="1:7" ht="15.6" customHeight="1">
      <c r="A28" s="188" t="s">
        <v>177</v>
      </c>
      <c r="B28" s="189">
        <v>23500</v>
      </c>
      <c r="C28" s="189">
        <v>23145</v>
      </c>
      <c r="D28" s="189">
        <v>48974</v>
      </c>
      <c r="E28" s="189">
        <v>47390</v>
      </c>
      <c r="F28" s="190">
        <v>-3.2343692571568572</v>
      </c>
    </row>
    <row r="29" spans="1:7" ht="15.6" customHeight="1">
      <c r="A29" s="188" t="s">
        <v>178</v>
      </c>
      <c r="B29" s="189">
        <v>4017</v>
      </c>
      <c r="C29" s="189">
        <v>4009</v>
      </c>
      <c r="D29" s="189">
        <v>7064</v>
      </c>
      <c r="E29" s="189">
        <v>6479</v>
      </c>
      <c r="F29" s="190">
        <v>-8.2814269535673901</v>
      </c>
    </row>
    <row r="30" spans="1:7" ht="15.6" customHeight="1">
      <c r="A30" s="188" t="s">
        <v>179</v>
      </c>
      <c r="B30" s="189">
        <v>762</v>
      </c>
      <c r="C30" s="189">
        <v>364</v>
      </c>
      <c r="D30" s="189">
        <v>1489</v>
      </c>
      <c r="E30" s="189">
        <v>1079</v>
      </c>
      <c r="F30" s="190">
        <v>-27.535258562793832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41925</v>
      </c>
      <c r="C32" s="189">
        <v>38890</v>
      </c>
      <c r="D32" s="189">
        <v>80737</v>
      </c>
      <c r="E32" s="189">
        <v>73753</v>
      </c>
      <c r="F32" s="190">
        <v>-8.6503090280788228</v>
      </c>
    </row>
    <row r="33" spans="1:6" ht="15.6" customHeight="1">
      <c r="A33" s="188" t="s">
        <v>182</v>
      </c>
      <c r="B33" s="189">
        <v>1483</v>
      </c>
      <c r="C33" s="189">
        <v>1409</v>
      </c>
      <c r="D33" s="189">
        <v>2787</v>
      </c>
      <c r="E33" s="189">
        <v>2540</v>
      </c>
      <c r="F33" s="190">
        <v>-8.8625762468604279</v>
      </c>
    </row>
    <row r="34" spans="1:6" ht="15.6" customHeight="1">
      <c r="A34" s="188" t="s">
        <v>183</v>
      </c>
      <c r="B34" s="189">
        <v>0</v>
      </c>
      <c r="C34" s="189">
        <v>1092</v>
      </c>
      <c r="D34" s="189">
        <v>0</v>
      </c>
      <c r="E34" s="189">
        <v>1838</v>
      </c>
      <c r="F34" s="190" t="s">
        <v>151</v>
      </c>
    </row>
    <row r="35" spans="1:6" ht="15.6" customHeight="1">
      <c r="A35" s="156" t="s">
        <v>153</v>
      </c>
      <c r="B35" s="76">
        <f>SUM(B7:B34)</f>
        <v>252950</v>
      </c>
      <c r="C35" s="77">
        <f>SUM(C7:C34)</f>
        <v>248796</v>
      </c>
      <c r="D35" s="178">
        <f>SUM(D7:D34)</f>
        <v>498427</v>
      </c>
      <c r="E35" s="178">
        <f>SUM(E7:E34)</f>
        <v>473325</v>
      </c>
      <c r="F35" s="140">
        <f>E35*100/D35-100</f>
        <v>-5.0362440236985577</v>
      </c>
    </row>
    <row r="36" spans="1:6" ht="15.6" customHeight="1">
      <c r="A36" s="73" t="s">
        <v>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1" priority="2">
      <formula>MOD(ROW(),2)=0</formula>
    </cfRule>
  </conditionalFormatting>
  <conditionalFormatting sqref="F7:F35">
    <cfRule type="expression" dxfId="4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28A9E2-0E5E-4304-BD99-EDA2B9668B2D}">
  <sheetPr codeName="Hoja2">
    <pageSetUpPr fitToPage="1"/>
  </sheetPr>
  <dimension ref="B1:M34"/>
  <sheetViews>
    <sheetView workbookViewId="0"/>
  </sheetViews>
  <sheetFormatPr baseColWidth="10" defaultColWidth="8.85546875" defaultRowHeight="15"/>
  <cols>
    <col min="1" max="1" width="11" customWidth="1"/>
    <col min="2" max="2" width="12.42578125" customWidth="1"/>
    <col min="3" max="3" width="12.85546875" customWidth="1"/>
    <col min="4" max="4" width="11.42578125" customWidth="1"/>
    <col min="12" max="12" width="3.28515625" customWidth="1"/>
  </cols>
  <sheetData>
    <row r="1" spans="2:13" ht="21">
      <c r="E1" s="5"/>
      <c r="H1" s="191"/>
      <c r="I1" s="191"/>
      <c r="J1" s="191"/>
      <c r="K1" s="191"/>
      <c r="L1" s="191"/>
      <c r="M1" s="191"/>
    </row>
    <row r="2" spans="2:13" ht="18.75">
      <c r="H2" s="192"/>
      <c r="I2" s="192"/>
      <c r="J2" s="192"/>
      <c r="K2" s="192"/>
      <c r="L2" s="192"/>
      <c r="M2" s="192"/>
    </row>
    <row r="5" spans="2:13" ht="15.75">
      <c r="F5" s="11"/>
    </row>
    <row r="7" spans="2:13" ht="15.75">
      <c r="B7" s="9"/>
      <c r="C7" s="9"/>
    </row>
    <row r="8" spans="2:13" ht="15.75">
      <c r="B8" s="9"/>
      <c r="C8" s="9"/>
    </row>
    <row r="9" spans="2:13" ht="15.75">
      <c r="B9" s="9"/>
      <c r="C9" s="9"/>
    </row>
    <row r="10" spans="2:13" ht="15.75">
      <c r="B10" s="10"/>
      <c r="C10" s="10"/>
    </row>
    <row r="11" spans="2:13" ht="15.75">
      <c r="B11" s="9"/>
      <c r="C11" s="9"/>
    </row>
    <row r="12" spans="2:13" ht="15.75">
      <c r="B12" s="9"/>
      <c r="C12" s="9"/>
    </row>
    <row r="13" spans="2:13" ht="15.75">
      <c r="B13" s="9"/>
      <c r="C13" s="9"/>
    </row>
    <row r="14" spans="2:13" ht="15.75">
      <c r="B14" s="10"/>
      <c r="C14" s="10"/>
    </row>
    <row r="15" spans="2:13" ht="17.45" customHeight="1">
      <c r="B15" s="9"/>
      <c r="C15" s="9"/>
    </row>
    <row r="16" spans="2:13" ht="16.149999999999999" customHeight="1">
      <c r="B16" s="9"/>
      <c r="C16" s="12"/>
      <c r="G16" s="1"/>
    </row>
    <row r="17" spans="2:13" ht="17.45" customHeight="1">
      <c r="B17" s="10"/>
      <c r="C17" s="10"/>
      <c r="G17" s="2"/>
    </row>
    <row r="18" spans="2:13" ht="15.75">
      <c r="B18" s="9"/>
      <c r="C18" s="9"/>
    </row>
    <row r="19" spans="2:13" ht="15.75">
      <c r="B19" s="9"/>
      <c r="C19" s="9"/>
    </row>
    <row r="20" spans="2:13" ht="15.75">
      <c r="B20" s="10"/>
      <c r="C20" s="10"/>
    </row>
    <row r="21" spans="2:13" ht="15.75">
      <c r="B21" s="9"/>
      <c r="C21" s="9"/>
    </row>
    <row r="22" spans="2:13" ht="15.75">
      <c r="B22" s="10"/>
      <c r="C22" s="10"/>
    </row>
    <row r="23" spans="2:13" ht="15.75">
      <c r="B23" s="9"/>
      <c r="C23" s="9"/>
    </row>
    <row r="24" spans="2:13" ht="15.75">
      <c r="B24" s="10"/>
      <c r="C24" s="10"/>
    </row>
    <row r="25" spans="2:13" ht="15.75">
      <c r="B25" s="10"/>
      <c r="C25" s="10"/>
    </row>
    <row r="26" spans="2:13" ht="15.75">
      <c r="B26" s="10"/>
      <c r="C26" s="10"/>
    </row>
    <row r="27" spans="2:13" ht="15.75">
      <c r="B27" s="10"/>
      <c r="C27" s="10"/>
    </row>
    <row r="28" spans="2:13" ht="15.75">
      <c r="B28" s="9"/>
      <c r="C28" s="9"/>
    </row>
    <row r="29" spans="2:13" ht="15.75">
      <c r="B29" s="10"/>
      <c r="C29" s="10"/>
      <c r="M29" s="8"/>
    </row>
    <row r="30" spans="2:13" ht="15.75">
      <c r="B30" s="9"/>
      <c r="C30" s="9"/>
    </row>
    <row r="31" spans="2:13" ht="15.75">
      <c r="B31" s="9"/>
      <c r="C31" s="9"/>
    </row>
    <row r="32" spans="2:13" ht="15.75">
      <c r="B32" s="9"/>
      <c r="C32" s="9"/>
    </row>
    <row r="33" spans="2:3" ht="15.75">
      <c r="B33" s="10"/>
      <c r="C33" s="10"/>
    </row>
    <row r="34" spans="2:3" ht="15.75">
      <c r="B34" s="10"/>
      <c r="C34" s="10"/>
    </row>
  </sheetData>
  <mergeCells count="2">
    <mergeCell ref="H1:M1"/>
    <mergeCell ref="H2:M2"/>
  </mergeCells>
  <pageMargins left="0.70866141732283505" right="0.70866141732283505" top="0.74803149606299202" bottom="0.74803149606299202" header="0.31496062992126" footer="0.31496062992126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C8F238-D203-4494-9ECC-2E839F9A5DDF}">
  <sheetPr codeName="Hoja20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2</v>
      </c>
      <c r="E7" s="189">
        <v>0</v>
      </c>
      <c r="F7" s="190">
        <v>-100</v>
      </c>
      <c r="G7" s="37"/>
    </row>
    <row r="8" spans="1:14" ht="15.6" customHeight="1">
      <c r="A8" s="188" t="s">
        <v>11</v>
      </c>
      <c r="B8" s="189">
        <v>16528</v>
      </c>
      <c r="C8" s="189">
        <v>17963</v>
      </c>
      <c r="D8" s="189">
        <v>32223.25</v>
      </c>
      <c r="E8" s="189">
        <v>30992.75</v>
      </c>
      <c r="F8" s="190">
        <v>-3.8186713010016011</v>
      </c>
      <c r="G8" s="6"/>
    </row>
    <row r="9" spans="1:14" ht="15.6" customHeight="1">
      <c r="A9" s="188" t="s">
        <v>8</v>
      </c>
      <c r="B9" s="189">
        <v>1407</v>
      </c>
      <c r="C9" s="189">
        <v>1065</v>
      </c>
      <c r="D9" s="189">
        <v>3287</v>
      </c>
      <c r="E9" s="189">
        <v>2282</v>
      </c>
      <c r="F9" s="190">
        <v>-30.5749923942805</v>
      </c>
      <c r="G9" s="6"/>
    </row>
    <row r="10" spans="1:14" ht="15.6" customHeight="1">
      <c r="A10" s="188" t="s">
        <v>10</v>
      </c>
      <c r="B10" s="189">
        <v>0</v>
      </c>
      <c r="C10" s="189">
        <v>4</v>
      </c>
      <c r="D10" s="189">
        <v>0</v>
      </c>
      <c r="E10" s="189">
        <v>8</v>
      </c>
      <c r="F10" s="190" t="s">
        <v>151</v>
      </c>
    </row>
    <row r="11" spans="1:14" ht="15.6" customHeight="1">
      <c r="A11" s="188" t="s">
        <v>9</v>
      </c>
      <c r="B11" s="189">
        <v>334819</v>
      </c>
      <c r="C11" s="189">
        <v>351056</v>
      </c>
      <c r="D11" s="189">
        <v>691780</v>
      </c>
      <c r="E11" s="189">
        <v>690708</v>
      </c>
      <c r="F11" s="190">
        <v>-0.15496256035156361</v>
      </c>
    </row>
    <row r="12" spans="1:14" ht="15.6" customHeight="1">
      <c r="A12" s="188" t="s">
        <v>6</v>
      </c>
      <c r="B12" s="189">
        <v>17618.75</v>
      </c>
      <c r="C12" s="189">
        <v>16928.25</v>
      </c>
      <c r="D12" s="189">
        <v>35411.75</v>
      </c>
      <c r="E12" s="189">
        <v>32068.75</v>
      </c>
      <c r="F12" s="190">
        <v>-9.4403693689241521</v>
      </c>
    </row>
    <row r="13" spans="1:14" ht="15.6" customHeight="1">
      <c r="A13" s="188" t="s">
        <v>175</v>
      </c>
      <c r="B13" s="189">
        <v>6038</v>
      </c>
      <c r="C13" s="189">
        <v>5525</v>
      </c>
      <c r="D13" s="189">
        <v>12244</v>
      </c>
      <c r="E13" s="189">
        <v>11238</v>
      </c>
      <c r="F13" s="190">
        <v>-8.2162691930741545</v>
      </c>
    </row>
    <row r="14" spans="1:14" ht="15.6" customHeight="1">
      <c r="A14" s="188" t="s">
        <v>148</v>
      </c>
      <c r="B14" s="189">
        <v>306903.5</v>
      </c>
      <c r="C14" s="189">
        <v>314137.5</v>
      </c>
      <c r="D14" s="189">
        <v>599111</v>
      </c>
      <c r="E14" s="189">
        <v>620508</v>
      </c>
      <c r="F14" s="190">
        <v>3.5714583774959872</v>
      </c>
    </row>
    <row r="15" spans="1:14" ht="15.6" customHeight="1">
      <c r="A15" s="188" t="s">
        <v>145</v>
      </c>
      <c r="B15" s="189">
        <v>35567.25</v>
      </c>
      <c r="C15" s="189">
        <v>33346.25</v>
      </c>
      <c r="D15" s="189">
        <v>66090.25</v>
      </c>
      <c r="E15" s="189">
        <v>61327.25</v>
      </c>
      <c r="F15" s="190">
        <v>-7.206811897367615</v>
      </c>
    </row>
    <row r="16" spans="1:14" ht="15.6" customHeight="1">
      <c r="A16" s="188" t="s">
        <v>144</v>
      </c>
      <c r="B16" s="189">
        <v>2930</v>
      </c>
      <c r="C16" s="189">
        <v>3037</v>
      </c>
      <c r="D16" s="189">
        <v>7129</v>
      </c>
      <c r="E16" s="189">
        <v>4585</v>
      </c>
      <c r="F16" s="190">
        <v>-35.685229344929169</v>
      </c>
      <c r="G16" s="1"/>
    </row>
    <row r="17" spans="1:7" ht="15.6" customHeight="1">
      <c r="A17" s="188" t="s">
        <v>150</v>
      </c>
      <c r="B17" s="189">
        <v>7172.5</v>
      </c>
      <c r="C17" s="189">
        <v>13602.5</v>
      </c>
      <c r="D17" s="189">
        <v>14487</v>
      </c>
      <c r="E17" s="189">
        <v>21119.75</v>
      </c>
      <c r="F17" s="190">
        <v>45.784151308069312</v>
      </c>
      <c r="G17" s="2"/>
    </row>
    <row r="18" spans="1:7" ht="15.6" customHeight="1">
      <c r="A18" s="188" t="s">
        <v>147</v>
      </c>
      <c r="B18" s="189">
        <v>426</v>
      </c>
      <c r="C18" s="189">
        <v>481</v>
      </c>
      <c r="D18" s="189">
        <v>912</v>
      </c>
      <c r="E18" s="189">
        <v>980</v>
      </c>
      <c r="F18" s="190">
        <v>7.4561403508771917</v>
      </c>
    </row>
    <row r="19" spans="1:7" ht="15.6" customHeight="1">
      <c r="A19" s="188" t="s">
        <v>143</v>
      </c>
      <c r="B19" s="189">
        <v>1363.75</v>
      </c>
      <c r="C19" s="189">
        <v>2369.25</v>
      </c>
      <c r="D19" s="189">
        <v>2189.5</v>
      </c>
      <c r="E19" s="189">
        <v>2410.25</v>
      </c>
      <c r="F19" s="190">
        <v>10.08221055035396</v>
      </c>
    </row>
    <row r="20" spans="1:7" ht="15.6" customHeight="1">
      <c r="A20" s="188" t="s">
        <v>142</v>
      </c>
      <c r="B20" s="189">
        <v>5141</v>
      </c>
      <c r="C20" s="189">
        <v>6965</v>
      </c>
      <c r="D20" s="189">
        <v>10810</v>
      </c>
      <c r="E20" s="189">
        <v>11348</v>
      </c>
      <c r="F20" s="190">
        <v>4.9768732654949162</v>
      </c>
    </row>
    <row r="21" spans="1:7" ht="15.6" customHeight="1">
      <c r="A21" s="188" t="s">
        <v>149</v>
      </c>
      <c r="B21" s="189">
        <v>9274.5</v>
      </c>
      <c r="C21" s="189">
        <v>7108</v>
      </c>
      <c r="D21" s="189">
        <v>17658.5</v>
      </c>
      <c r="E21" s="189">
        <v>16338.25</v>
      </c>
      <c r="F21" s="190">
        <v>-7.4765693575331946</v>
      </c>
    </row>
    <row r="22" spans="1:7" ht="15.6" customHeight="1">
      <c r="A22" s="188" t="s">
        <v>146</v>
      </c>
      <c r="B22" s="189">
        <v>100535</v>
      </c>
      <c r="C22" s="189">
        <v>118970</v>
      </c>
      <c r="D22" s="189">
        <v>234135</v>
      </c>
      <c r="E22" s="189">
        <v>233477</v>
      </c>
      <c r="F22" s="190">
        <v>-0.28103444593931209</v>
      </c>
    </row>
    <row r="23" spans="1:7" ht="15.6" customHeight="1">
      <c r="A23" s="188" t="s">
        <v>165</v>
      </c>
      <c r="B23" s="189">
        <v>18786.5</v>
      </c>
      <c r="C23" s="189">
        <v>33410.75</v>
      </c>
      <c r="D23" s="189">
        <v>41163.25</v>
      </c>
      <c r="E23" s="189">
        <v>62733</v>
      </c>
      <c r="F23" s="190">
        <v>52.400502875744728</v>
      </c>
    </row>
    <row r="24" spans="1:7" ht="15.6" customHeight="1">
      <c r="A24" s="188" t="s">
        <v>141</v>
      </c>
      <c r="B24" s="189">
        <v>3431.5</v>
      </c>
      <c r="C24" s="189">
        <v>3582.75</v>
      </c>
      <c r="D24" s="189">
        <v>6894.25</v>
      </c>
      <c r="E24" s="189">
        <v>6684</v>
      </c>
      <c r="F24" s="190">
        <v>-3.0496428182906068</v>
      </c>
    </row>
    <row r="25" spans="1:7" ht="15.6" customHeight="1">
      <c r="A25" s="188" t="s">
        <v>140</v>
      </c>
      <c r="B25" s="189">
        <v>339</v>
      </c>
      <c r="C25" s="189">
        <v>286.5</v>
      </c>
      <c r="D25" s="189">
        <v>821</v>
      </c>
      <c r="E25" s="189">
        <v>561.5</v>
      </c>
      <c r="F25" s="190">
        <v>-31.60779537149817</v>
      </c>
    </row>
    <row r="26" spans="1:7" ht="15.6" customHeight="1">
      <c r="A26" s="188" t="s">
        <v>152</v>
      </c>
      <c r="B26" s="189">
        <v>2</v>
      </c>
      <c r="C26" s="189">
        <v>0</v>
      </c>
      <c r="D26" s="189">
        <v>6</v>
      </c>
      <c r="E26" s="189">
        <v>0</v>
      </c>
      <c r="F26" s="190">
        <v>-100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52234</v>
      </c>
      <c r="C28" s="189">
        <v>47861</v>
      </c>
      <c r="D28" s="189">
        <v>93845</v>
      </c>
      <c r="E28" s="189">
        <v>86347</v>
      </c>
      <c r="F28" s="190">
        <v>-7.9897703660290924</v>
      </c>
    </row>
    <row r="29" spans="1:7" ht="15.6" customHeight="1">
      <c r="A29" s="188" t="s">
        <v>178</v>
      </c>
      <c r="B29" s="189">
        <v>11000</v>
      </c>
      <c r="C29" s="189">
        <v>13812.75</v>
      </c>
      <c r="D29" s="189">
        <v>22385</v>
      </c>
      <c r="E29" s="189">
        <v>26611.25</v>
      </c>
      <c r="F29" s="190">
        <v>18.879830243466611</v>
      </c>
    </row>
    <row r="30" spans="1:7" ht="15.6" customHeight="1">
      <c r="A30" s="188" t="s">
        <v>179</v>
      </c>
      <c r="B30" s="189">
        <v>12596.25</v>
      </c>
      <c r="C30" s="189">
        <v>10101</v>
      </c>
      <c r="D30" s="189">
        <v>24973.25</v>
      </c>
      <c r="E30" s="189">
        <v>23447.75</v>
      </c>
      <c r="F30" s="190">
        <v>-6.1085361336630237</v>
      </c>
    </row>
    <row r="31" spans="1:7" ht="15.6" customHeight="1">
      <c r="A31" s="188" t="s">
        <v>180</v>
      </c>
      <c r="B31" s="189">
        <v>1300</v>
      </c>
      <c r="C31" s="189">
        <v>1436</v>
      </c>
      <c r="D31" s="189">
        <v>2135</v>
      </c>
      <c r="E31" s="189">
        <v>2078</v>
      </c>
      <c r="F31" s="190">
        <v>-2.6697892271662771</v>
      </c>
    </row>
    <row r="32" spans="1:7" ht="15.6" customHeight="1">
      <c r="A32" s="188" t="s">
        <v>181</v>
      </c>
      <c r="B32" s="189">
        <v>444802</v>
      </c>
      <c r="C32" s="189">
        <v>429244</v>
      </c>
      <c r="D32" s="189">
        <v>865064</v>
      </c>
      <c r="E32" s="189">
        <v>833250</v>
      </c>
      <c r="F32" s="190">
        <v>-3.6776469717847529</v>
      </c>
    </row>
    <row r="33" spans="1:6" ht="15.6" customHeight="1">
      <c r="A33" s="188" t="s">
        <v>182</v>
      </c>
      <c r="B33" s="189">
        <v>24121</v>
      </c>
      <c r="C33" s="189">
        <v>25211</v>
      </c>
      <c r="D33" s="189">
        <v>42610</v>
      </c>
      <c r="E33" s="189">
        <v>43949</v>
      </c>
      <c r="F33" s="190">
        <v>3.142454822811545</v>
      </c>
    </row>
    <row r="34" spans="1:6" ht="15.6" customHeight="1">
      <c r="A34" s="188" t="s">
        <v>183</v>
      </c>
      <c r="B34" s="189">
        <v>2464.5</v>
      </c>
      <c r="C34" s="189">
        <v>3989.5</v>
      </c>
      <c r="D34" s="189">
        <v>5044.25</v>
      </c>
      <c r="E34" s="189">
        <v>6784.25</v>
      </c>
      <c r="F34" s="190">
        <v>34.49472171284134</v>
      </c>
    </row>
    <row r="35" spans="1:6" ht="15.6" customHeight="1">
      <c r="A35" s="156" t="s">
        <v>153</v>
      </c>
      <c r="B35" s="76">
        <f>SUM(B7:B34)</f>
        <v>1416801</v>
      </c>
      <c r="C35" s="77">
        <f>SUM(C7:C34)</f>
        <v>1461493</v>
      </c>
      <c r="D35" s="76">
        <f>SUM(D7:D34)</f>
        <v>2832411.25</v>
      </c>
      <c r="E35" s="178">
        <f>SUM(E7:E34)</f>
        <v>2831836.75</v>
      </c>
      <c r="F35" s="140">
        <f>E35*100/D35-100</f>
        <v>-2.0283071534890951E-2</v>
      </c>
    </row>
    <row r="36" spans="1:6" ht="15.6" customHeight="1">
      <c r="A36" s="73" t="s">
        <v>56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39" priority="2">
      <formula>MOD(ROW(),2)=0</formula>
    </cfRule>
  </conditionalFormatting>
  <conditionalFormatting sqref="F7:F35">
    <cfRule type="expression" dxfId="3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159CF5-666E-47A7-98A0-6929D05E83D2}">
  <sheetPr codeName="Hoja21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0</v>
      </c>
      <c r="C8" s="189">
        <v>346.5</v>
      </c>
      <c r="D8" s="189">
        <v>530</v>
      </c>
      <c r="E8" s="189">
        <v>1287.25</v>
      </c>
      <c r="F8" s="190">
        <v>142.877358490566</v>
      </c>
      <c r="G8" s="6"/>
    </row>
    <row r="9" spans="1:14" ht="15.6" customHeight="1">
      <c r="A9" s="188" t="s">
        <v>8</v>
      </c>
      <c r="B9" s="189">
        <v>1</v>
      </c>
      <c r="C9" s="189">
        <v>0</v>
      </c>
      <c r="D9" s="189">
        <v>8</v>
      </c>
      <c r="E9" s="189">
        <v>0</v>
      </c>
      <c r="F9" s="190">
        <v>-100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288747</v>
      </c>
      <c r="C11" s="189">
        <v>304689</v>
      </c>
      <c r="D11" s="189">
        <v>596877</v>
      </c>
      <c r="E11" s="189">
        <v>602628</v>
      </c>
      <c r="F11" s="190">
        <v>0.96351509607507069</v>
      </c>
    </row>
    <row r="12" spans="1:14" ht="15.6" customHeight="1">
      <c r="A12" s="188" t="s">
        <v>6</v>
      </c>
      <c r="B12" s="189">
        <v>1441</v>
      </c>
      <c r="C12" s="189">
        <v>1752.25</v>
      </c>
      <c r="D12" s="189">
        <v>2938.75</v>
      </c>
      <c r="E12" s="189">
        <v>3213.5</v>
      </c>
      <c r="F12" s="190">
        <v>9.3492131008081714</v>
      </c>
    </row>
    <row r="13" spans="1:14" ht="15.6" customHeight="1">
      <c r="A13" s="188" t="s">
        <v>175</v>
      </c>
      <c r="B13" s="189">
        <v>2</v>
      </c>
      <c r="C13" s="189">
        <v>0</v>
      </c>
      <c r="D13" s="189">
        <v>4</v>
      </c>
      <c r="E13" s="189">
        <v>0</v>
      </c>
      <c r="F13" s="190">
        <v>-100</v>
      </c>
    </row>
    <row r="14" spans="1:14" ht="15.6" customHeight="1">
      <c r="A14" s="188" t="s">
        <v>148</v>
      </c>
      <c r="B14" s="189">
        <v>121169.5</v>
      </c>
      <c r="C14" s="189">
        <v>151284.5</v>
      </c>
      <c r="D14" s="189">
        <v>243678</v>
      </c>
      <c r="E14" s="189">
        <v>289805.5</v>
      </c>
      <c r="F14" s="190">
        <v>18.929694104514979</v>
      </c>
    </row>
    <row r="15" spans="1:14" ht="15.6" customHeight="1">
      <c r="A15" s="188" t="s">
        <v>145</v>
      </c>
      <c r="B15" s="189">
        <v>453.75</v>
      </c>
      <c r="C15" s="189">
        <v>2552</v>
      </c>
      <c r="D15" s="189">
        <v>842.75</v>
      </c>
      <c r="E15" s="189">
        <v>4612.5</v>
      </c>
      <c r="F15" s="190">
        <v>447.31533669534258</v>
      </c>
    </row>
    <row r="16" spans="1:14" ht="15.6" customHeight="1">
      <c r="A16" s="188" t="s">
        <v>144</v>
      </c>
      <c r="B16" s="189">
        <v>0</v>
      </c>
      <c r="C16" s="189">
        <v>734</v>
      </c>
      <c r="D16" s="189">
        <v>202</v>
      </c>
      <c r="E16" s="189">
        <v>734</v>
      </c>
      <c r="F16" s="190">
        <v>263.36633663366342</v>
      </c>
      <c r="G16" s="1"/>
    </row>
    <row r="17" spans="1:7" ht="15.6" customHeight="1">
      <c r="A17" s="188" t="s">
        <v>150</v>
      </c>
      <c r="B17" s="189">
        <v>1675.75</v>
      </c>
      <c r="C17" s="189">
        <v>6582.5</v>
      </c>
      <c r="D17" s="189">
        <v>1695.75</v>
      </c>
      <c r="E17" s="189">
        <v>8365.75</v>
      </c>
      <c r="F17" s="190">
        <v>393.33628188117348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65.75</v>
      </c>
      <c r="C19" s="189">
        <v>1944</v>
      </c>
      <c r="D19" s="189">
        <v>114.25</v>
      </c>
      <c r="E19" s="189">
        <v>1944</v>
      </c>
      <c r="F19" s="190">
        <v>1601.531728665208</v>
      </c>
    </row>
    <row r="20" spans="1:7" ht="15.6" customHeight="1">
      <c r="A20" s="188" t="s">
        <v>142</v>
      </c>
      <c r="B20" s="189">
        <v>3</v>
      </c>
      <c r="C20" s="189">
        <v>166</v>
      </c>
      <c r="D20" s="189">
        <v>5</v>
      </c>
      <c r="E20" s="189">
        <v>174</v>
      </c>
      <c r="F20" s="190">
        <v>3380</v>
      </c>
    </row>
    <row r="21" spans="1:7" ht="15.6" customHeight="1">
      <c r="A21" s="188" t="s">
        <v>149</v>
      </c>
      <c r="B21" s="189">
        <v>692.25</v>
      </c>
      <c r="C21" s="189">
        <v>2529.75</v>
      </c>
      <c r="D21" s="189">
        <v>1530.25</v>
      </c>
      <c r="E21" s="189">
        <v>4761.5</v>
      </c>
      <c r="F21" s="190">
        <v>211.1583074661003</v>
      </c>
    </row>
    <row r="22" spans="1:7" ht="15.6" customHeight="1">
      <c r="A22" s="188" t="s">
        <v>146</v>
      </c>
      <c r="B22" s="189">
        <v>49795</v>
      </c>
      <c r="C22" s="189">
        <v>70516</v>
      </c>
      <c r="D22" s="189">
        <v>135884</v>
      </c>
      <c r="E22" s="189">
        <v>139014</v>
      </c>
      <c r="F22" s="190">
        <v>2.303435283035526</v>
      </c>
    </row>
    <row r="23" spans="1:7" ht="15.6" customHeight="1">
      <c r="A23" s="188" t="s">
        <v>165</v>
      </c>
      <c r="B23" s="189">
        <v>17154</v>
      </c>
      <c r="C23" s="189">
        <v>26015.75</v>
      </c>
      <c r="D23" s="189">
        <v>37203.25</v>
      </c>
      <c r="E23" s="189">
        <v>51421</v>
      </c>
      <c r="F23" s="190">
        <v>38.216419264445989</v>
      </c>
    </row>
    <row r="24" spans="1:7" ht="15.6" customHeight="1">
      <c r="A24" s="188" t="s">
        <v>141</v>
      </c>
      <c r="B24" s="189">
        <v>1</v>
      </c>
      <c r="C24" s="189">
        <v>182</v>
      </c>
      <c r="D24" s="189">
        <v>1</v>
      </c>
      <c r="E24" s="189">
        <v>360</v>
      </c>
      <c r="F24" s="190">
        <v>35900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17034</v>
      </c>
      <c r="C28" s="189">
        <v>10971</v>
      </c>
      <c r="D28" s="189">
        <v>21812</v>
      </c>
      <c r="E28" s="189">
        <v>15572</v>
      </c>
      <c r="F28" s="190">
        <v>-28.60810562992847</v>
      </c>
    </row>
    <row r="29" spans="1:7" ht="15.6" customHeight="1">
      <c r="A29" s="188" t="s">
        <v>178</v>
      </c>
      <c r="B29" s="189">
        <v>1845.25</v>
      </c>
      <c r="C29" s="189">
        <v>2942.75</v>
      </c>
      <c r="D29" s="189">
        <v>3671.25</v>
      </c>
      <c r="E29" s="189">
        <v>6265</v>
      </c>
      <c r="F29" s="190">
        <v>70.650323459312233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1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88</v>
      </c>
      <c r="D31" s="189">
        <v>0</v>
      </c>
      <c r="E31" s="189">
        <v>88</v>
      </c>
      <c r="F31" s="190" t="s">
        <v>151</v>
      </c>
    </row>
    <row r="32" spans="1:7" ht="15.6" customHeight="1">
      <c r="A32" s="188" t="s">
        <v>181</v>
      </c>
      <c r="B32" s="189">
        <v>203175</v>
      </c>
      <c r="C32" s="189">
        <v>177089</v>
      </c>
      <c r="D32" s="189">
        <v>404233</v>
      </c>
      <c r="E32" s="189">
        <v>362146</v>
      </c>
      <c r="F32" s="190">
        <v>-10.411569565077571</v>
      </c>
    </row>
    <row r="33" spans="1:6" ht="15.6" customHeight="1">
      <c r="A33" s="188" t="s">
        <v>182</v>
      </c>
      <c r="B33" s="189">
        <v>1310</v>
      </c>
      <c r="C33" s="189">
        <v>3274</v>
      </c>
      <c r="D33" s="189">
        <v>2745</v>
      </c>
      <c r="E33" s="189">
        <v>5123</v>
      </c>
      <c r="F33" s="190">
        <v>86.630236794171225</v>
      </c>
    </row>
    <row r="34" spans="1:6" ht="15.6" customHeight="1">
      <c r="A34" s="188" t="s">
        <v>183</v>
      </c>
      <c r="B34" s="189">
        <v>0</v>
      </c>
      <c r="C34" s="189">
        <v>54</v>
      </c>
      <c r="D34" s="189">
        <v>0</v>
      </c>
      <c r="E34" s="189">
        <v>54</v>
      </c>
      <c r="F34" s="190" t="s">
        <v>151</v>
      </c>
    </row>
    <row r="35" spans="1:6" ht="15.6" customHeight="1">
      <c r="A35" s="156" t="s">
        <v>153</v>
      </c>
      <c r="B35" s="76">
        <f>SUM(B7:B34)</f>
        <v>704565.25</v>
      </c>
      <c r="C35" s="77">
        <f>SUM(C7:C34)</f>
        <v>763713</v>
      </c>
      <c r="D35" s="178">
        <f>SUM(D7:D34)</f>
        <v>1453975.25</v>
      </c>
      <c r="E35" s="78">
        <f>SUM(E7:E34)</f>
        <v>1497570</v>
      </c>
      <c r="F35" s="140">
        <f>E35*100/D35-100</f>
        <v>2.9983144486125184</v>
      </c>
    </row>
    <row r="36" spans="1:6" ht="15.6" customHeight="1">
      <c r="A36" s="73" t="s">
        <v>65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7" priority="2">
      <formula>MOD(ROW(),2)=0</formula>
    </cfRule>
  </conditionalFormatting>
  <conditionalFormatting sqref="F7:F35">
    <cfRule type="expression" dxfId="3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1BDBB-55FF-4B6A-B4A6-332762720A3C}">
  <sheetPr codeName="Hoja22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13097.25</v>
      </c>
      <c r="C8" s="189">
        <v>15185.25</v>
      </c>
      <c r="D8" s="189">
        <v>24917.25</v>
      </c>
      <c r="E8" s="189">
        <v>25266</v>
      </c>
      <c r="F8" s="190">
        <v>1.399632784516754</v>
      </c>
      <c r="G8" s="6"/>
    </row>
    <row r="9" spans="1:14" ht="15.6" customHeight="1">
      <c r="A9" s="188" t="s">
        <v>8</v>
      </c>
      <c r="B9" s="189">
        <v>383</v>
      </c>
      <c r="C9" s="189">
        <v>388</v>
      </c>
      <c r="D9" s="189">
        <v>723</v>
      </c>
      <c r="E9" s="189">
        <v>785</v>
      </c>
      <c r="F9" s="190">
        <v>8.5753803596127227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13634.25</v>
      </c>
      <c r="C12" s="189">
        <v>13440.25</v>
      </c>
      <c r="D12" s="189">
        <v>27816</v>
      </c>
      <c r="E12" s="189">
        <v>25907</v>
      </c>
      <c r="F12" s="190">
        <v>-6.862956571757266</v>
      </c>
    </row>
    <row r="13" spans="1:14" ht="15.6" customHeight="1">
      <c r="A13" s="188" t="s">
        <v>175</v>
      </c>
      <c r="B13" s="189">
        <v>6036</v>
      </c>
      <c r="C13" s="189">
        <v>5525</v>
      </c>
      <c r="D13" s="189">
        <v>12224</v>
      </c>
      <c r="E13" s="189">
        <v>11224</v>
      </c>
      <c r="F13" s="190">
        <v>-8.1806282722513117</v>
      </c>
    </row>
    <row r="14" spans="1:14" ht="15.6" customHeight="1">
      <c r="A14" s="188" t="s">
        <v>148</v>
      </c>
      <c r="B14" s="189">
        <v>19522.5</v>
      </c>
      <c r="C14" s="189">
        <v>17225</v>
      </c>
      <c r="D14" s="189">
        <v>35819</v>
      </c>
      <c r="E14" s="189">
        <v>33293.5</v>
      </c>
      <c r="F14" s="190">
        <v>-7.05072726765124</v>
      </c>
    </row>
    <row r="15" spans="1:14" ht="15.6" customHeight="1">
      <c r="A15" s="188" t="s">
        <v>145</v>
      </c>
      <c r="B15" s="189">
        <v>1575.25</v>
      </c>
      <c r="C15" s="189">
        <v>740.25</v>
      </c>
      <c r="D15" s="189">
        <v>3039</v>
      </c>
      <c r="E15" s="189">
        <v>2421.25</v>
      </c>
      <c r="F15" s="190">
        <v>-20.327410332346162</v>
      </c>
    </row>
    <row r="16" spans="1:14" ht="15.6" customHeight="1">
      <c r="A16" s="188" t="s">
        <v>144</v>
      </c>
      <c r="B16" s="189">
        <v>769</v>
      </c>
      <c r="C16" s="189">
        <v>125</v>
      </c>
      <c r="D16" s="189">
        <v>1655</v>
      </c>
      <c r="E16" s="189">
        <v>241</v>
      </c>
      <c r="F16" s="190">
        <v>-85.438066465256796</v>
      </c>
      <c r="G16" s="1"/>
    </row>
    <row r="17" spans="1:7" ht="15.6" customHeight="1">
      <c r="A17" s="188" t="s">
        <v>150</v>
      </c>
      <c r="B17" s="189">
        <v>330.5</v>
      </c>
      <c r="C17" s="189">
        <v>851</v>
      </c>
      <c r="D17" s="189">
        <v>532</v>
      </c>
      <c r="E17" s="189">
        <v>1026</v>
      </c>
      <c r="F17" s="190">
        <v>92.857142857142861</v>
      </c>
      <c r="G17" s="2"/>
    </row>
    <row r="18" spans="1:7" ht="15.6" customHeight="1">
      <c r="A18" s="188" t="s">
        <v>147</v>
      </c>
      <c r="B18" s="189">
        <v>417</v>
      </c>
      <c r="C18" s="189">
        <v>474</v>
      </c>
      <c r="D18" s="189">
        <v>887</v>
      </c>
      <c r="E18" s="189">
        <v>955</v>
      </c>
      <c r="F18" s="190">
        <v>7.6662908680947064</v>
      </c>
    </row>
    <row r="19" spans="1:7" ht="15.6" customHeight="1">
      <c r="A19" s="188" t="s">
        <v>143</v>
      </c>
      <c r="B19" s="189">
        <v>292.5</v>
      </c>
      <c r="C19" s="189">
        <v>0</v>
      </c>
      <c r="D19" s="189">
        <v>453.75</v>
      </c>
      <c r="E19" s="189">
        <v>0</v>
      </c>
      <c r="F19" s="190">
        <v>-100</v>
      </c>
    </row>
    <row r="20" spans="1:7" ht="15.6" customHeight="1">
      <c r="A20" s="188" t="s">
        <v>142</v>
      </c>
      <c r="B20" s="189">
        <v>418</v>
      </c>
      <c r="C20" s="189">
        <v>377</v>
      </c>
      <c r="D20" s="189">
        <v>1793</v>
      </c>
      <c r="E20" s="189">
        <v>813</v>
      </c>
      <c r="F20" s="190">
        <v>-54.656999442275513</v>
      </c>
    </row>
    <row r="21" spans="1:7" ht="15.6" customHeight="1">
      <c r="A21" s="188" t="s">
        <v>149</v>
      </c>
      <c r="B21" s="189">
        <v>7833.5</v>
      </c>
      <c r="C21" s="189">
        <v>4531.25</v>
      </c>
      <c r="D21" s="189">
        <v>14524.5</v>
      </c>
      <c r="E21" s="189">
        <v>11135.75</v>
      </c>
      <c r="F21" s="190">
        <v>-23.331267857757581</v>
      </c>
    </row>
    <row r="22" spans="1:7" ht="15.6" customHeight="1">
      <c r="A22" s="188" t="s">
        <v>146</v>
      </c>
      <c r="B22" s="189">
        <v>43109</v>
      </c>
      <c r="C22" s="189">
        <v>42109</v>
      </c>
      <c r="D22" s="189">
        <v>84439</v>
      </c>
      <c r="E22" s="189">
        <v>80338</v>
      </c>
      <c r="F22" s="190">
        <v>-4.8567605016639277</v>
      </c>
    </row>
    <row r="23" spans="1:7" ht="15.6" customHeight="1">
      <c r="A23" s="188" t="s">
        <v>165</v>
      </c>
      <c r="B23" s="189">
        <v>546</v>
      </c>
      <c r="C23" s="189">
        <v>1726</v>
      </c>
      <c r="D23" s="189">
        <v>1170.5</v>
      </c>
      <c r="E23" s="189">
        <v>2242</v>
      </c>
      <c r="F23" s="190">
        <v>91.542076035882104</v>
      </c>
    </row>
    <row r="24" spans="1:7" ht="15.6" customHeight="1">
      <c r="A24" s="188" t="s">
        <v>141</v>
      </c>
      <c r="B24" s="189">
        <v>391.5</v>
      </c>
      <c r="C24" s="189">
        <v>259.5</v>
      </c>
      <c r="D24" s="189">
        <v>1181.5</v>
      </c>
      <c r="E24" s="189">
        <v>729.25</v>
      </c>
      <c r="F24" s="190">
        <v>-38.2776132035548</v>
      </c>
    </row>
    <row r="25" spans="1:7" ht="15.6" customHeight="1">
      <c r="A25" s="188" t="s">
        <v>140</v>
      </c>
      <c r="B25" s="189">
        <v>339</v>
      </c>
      <c r="C25" s="189">
        <v>286.5</v>
      </c>
      <c r="D25" s="189">
        <v>821</v>
      </c>
      <c r="E25" s="189">
        <v>561.5</v>
      </c>
      <c r="F25" s="190">
        <v>-31.60779537149817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31203</v>
      </c>
      <c r="C28" s="189">
        <v>31345</v>
      </c>
      <c r="D28" s="189">
        <v>62948</v>
      </c>
      <c r="E28" s="189">
        <v>60234</v>
      </c>
      <c r="F28" s="190">
        <v>-4.311495202389267</v>
      </c>
    </row>
    <row r="29" spans="1:7" ht="15.6" customHeight="1">
      <c r="A29" s="188" t="s">
        <v>178</v>
      </c>
      <c r="B29" s="189">
        <v>1744.25</v>
      </c>
      <c r="C29" s="189">
        <v>2630.5</v>
      </c>
      <c r="D29" s="189">
        <v>3672.5</v>
      </c>
      <c r="E29" s="189">
        <v>5050.75</v>
      </c>
      <c r="F29" s="190">
        <v>37.528931245745412</v>
      </c>
    </row>
    <row r="30" spans="1:7" ht="15.6" customHeight="1">
      <c r="A30" s="188" t="s">
        <v>179</v>
      </c>
      <c r="B30" s="189">
        <v>12519.25</v>
      </c>
      <c r="C30" s="189">
        <v>10045</v>
      </c>
      <c r="D30" s="189">
        <v>24738.25</v>
      </c>
      <c r="E30" s="189">
        <v>23365.75</v>
      </c>
      <c r="F30" s="190">
        <v>-5.5480884864531674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17212</v>
      </c>
      <c r="C32" s="189">
        <v>15421</v>
      </c>
      <c r="D32" s="189">
        <v>33907</v>
      </c>
      <c r="E32" s="189">
        <v>28948</v>
      </c>
      <c r="F32" s="190">
        <v>-14.625298610906301</v>
      </c>
    </row>
    <row r="33" spans="1:6" ht="15.6" customHeight="1">
      <c r="A33" s="188" t="s">
        <v>182</v>
      </c>
      <c r="B33" s="189">
        <v>819</v>
      </c>
      <c r="C33" s="189">
        <v>1189</v>
      </c>
      <c r="D33" s="189">
        <v>1967</v>
      </c>
      <c r="E33" s="189">
        <v>2200</v>
      </c>
      <c r="F33" s="190">
        <v>11.845449923741739</v>
      </c>
    </row>
    <row r="34" spans="1:6" ht="15.6" customHeight="1">
      <c r="A34" s="188" t="s">
        <v>183</v>
      </c>
      <c r="B34" s="189">
        <v>2089</v>
      </c>
      <c r="C34" s="189">
        <v>3070</v>
      </c>
      <c r="D34" s="189">
        <v>4317.5</v>
      </c>
      <c r="E34" s="189">
        <v>5450</v>
      </c>
      <c r="F34" s="190">
        <v>26.230457440648522</v>
      </c>
    </row>
    <row r="35" spans="1:6" ht="15.6" customHeight="1">
      <c r="A35" s="156" t="s">
        <v>153</v>
      </c>
      <c r="B35" s="76">
        <f>SUM(B7:B34)</f>
        <v>174280.75</v>
      </c>
      <c r="C35" s="77">
        <f>SUM(C7:C34)</f>
        <v>166943.5</v>
      </c>
      <c r="D35" s="76">
        <f>SUM(D7:D34)</f>
        <v>343545.75</v>
      </c>
      <c r="E35" s="178">
        <f>SUM(E7:E34)</f>
        <v>322186.75</v>
      </c>
      <c r="F35" s="177">
        <f>E35*100/D35-100</f>
        <v>-6.2172214326621713</v>
      </c>
    </row>
    <row r="36" spans="1:6" ht="15.6" customHeight="1">
      <c r="A36" s="73" t="s">
        <v>167</v>
      </c>
      <c r="B36" s="72"/>
      <c r="D36" s="72"/>
    </row>
  </sheetData>
  <mergeCells count="3">
    <mergeCell ref="B5:C5"/>
    <mergeCell ref="D5:F5"/>
    <mergeCell ref="A5:A6"/>
  </mergeCells>
  <conditionalFormatting sqref="A7:F34">
    <cfRule type="expression" dxfId="35" priority="2">
      <formula>MOD(ROW(),2)=0</formula>
    </cfRule>
  </conditionalFormatting>
  <conditionalFormatting sqref="F7:F35">
    <cfRule type="expression" dxfId="3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146532-BE2D-45CA-BD77-5BBB11C396BA}">
  <sheetPr codeName="Hoja23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168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2</v>
      </c>
      <c r="E7" s="189">
        <v>0</v>
      </c>
      <c r="F7" s="190">
        <v>-100</v>
      </c>
      <c r="G7" s="37"/>
    </row>
    <row r="8" spans="1:14" ht="15.6" customHeight="1">
      <c r="A8" s="188" t="s">
        <v>11</v>
      </c>
      <c r="B8" s="189">
        <v>3430.75</v>
      </c>
      <c r="C8" s="189">
        <v>2431.25</v>
      </c>
      <c r="D8" s="189">
        <v>6776</v>
      </c>
      <c r="E8" s="189">
        <v>4439.5</v>
      </c>
      <c r="F8" s="190">
        <v>-34.481995277449833</v>
      </c>
      <c r="G8" s="6"/>
    </row>
    <row r="9" spans="1:14" ht="15.6" customHeight="1">
      <c r="A9" s="188" t="s">
        <v>8</v>
      </c>
      <c r="B9" s="189">
        <v>1023</v>
      </c>
      <c r="C9" s="189">
        <v>677</v>
      </c>
      <c r="D9" s="189">
        <v>2556</v>
      </c>
      <c r="E9" s="189">
        <v>1497</v>
      </c>
      <c r="F9" s="190">
        <v>-41.431924882629097</v>
      </c>
      <c r="G9" s="6"/>
    </row>
    <row r="10" spans="1:14" ht="15.6" customHeight="1">
      <c r="A10" s="188" t="s">
        <v>10</v>
      </c>
      <c r="B10" s="189">
        <v>0</v>
      </c>
      <c r="C10" s="189">
        <v>4</v>
      </c>
      <c r="D10" s="189">
        <v>0</v>
      </c>
      <c r="E10" s="189">
        <v>8</v>
      </c>
      <c r="F10" s="190" t="s">
        <v>151</v>
      </c>
    </row>
    <row r="11" spans="1:14" ht="15.6" customHeight="1">
      <c r="A11" s="188" t="s">
        <v>9</v>
      </c>
      <c r="B11" s="189">
        <v>46072</v>
      </c>
      <c r="C11" s="189">
        <v>46367</v>
      </c>
      <c r="D11" s="189">
        <v>94903</v>
      </c>
      <c r="E11" s="189">
        <v>88080</v>
      </c>
      <c r="F11" s="190">
        <v>-7.1894460659831632</v>
      </c>
    </row>
    <row r="12" spans="1:14" ht="15.6" customHeight="1">
      <c r="A12" s="188" t="s">
        <v>6</v>
      </c>
      <c r="B12" s="189">
        <v>2543.5</v>
      </c>
      <c r="C12" s="189">
        <v>1735.75</v>
      </c>
      <c r="D12" s="189">
        <v>4657</v>
      </c>
      <c r="E12" s="189">
        <v>2948.25</v>
      </c>
      <c r="F12" s="190">
        <v>-36.6920764440627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16</v>
      </c>
      <c r="E13" s="189">
        <v>14</v>
      </c>
      <c r="F13" s="190">
        <v>-12.5</v>
      </c>
    </row>
    <row r="14" spans="1:14" ht="15.6" customHeight="1">
      <c r="A14" s="188" t="s">
        <v>148</v>
      </c>
      <c r="B14" s="189">
        <v>166211.5</v>
      </c>
      <c r="C14" s="189">
        <v>145628</v>
      </c>
      <c r="D14" s="189">
        <v>319614</v>
      </c>
      <c r="E14" s="189">
        <v>297409</v>
      </c>
      <c r="F14" s="190">
        <v>-6.9474428529413643</v>
      </c>
    </row>
    <row r="15" spans="1:14" ht="15.6" customHeight="1">
      <c r="A15" s="188" t="s">
        <v>145</v>
      </c>
      <c r="B15" s="189">
        <v>33538.25</v>
      </c>
      <c r="C15" s="189">
        <v>30054</v>
      </c>
      <c r="D15" s="189">
        <v>62208.5</v>
      </c>
      <c r="E15" s="189">
        <v>54293.5</v>
      </c>
      <c r="F15" s="190">
        <v>-12.72334166552803</v>
      </c>
    </row>
    <row r="16" spans="1:14" ht="15.6" customHeight="1">
      <c r="A16" s="188" t="s">
        <v>144</v>
      </c>
      <c r="B16" s="189">
        <v>2161</v>
      </c>
      <c r="C16" s="189">
        <v>2178</v>
      </c>
      <c r="D16" s="189">
        <v>5272</v>
      </c>
      <c r="E16" s="189">
        <v>3610</v>
      </c>
      <c r="F16" s="190">
        <v>-31.525037936267061</v>
      </c>
      <c r="G16" s="1"/>
    </row>
    <row r="17" spans="1:7" ht="15.6" customHeight="1">
      <c r="A17" s="188" t="s">
        <v>150</v>
      </c>
      <c r="B17" s="189">
        <v>5166.25</v>
      </c>
      <c r="C17" s="189">
        <v>6169</v>
      </c>
      <c r="D17" s="189">
        <v>12259.25</v>
      </c>
      <c r="E17" s="189">
        <v>11728</v>
      </c>
      <c r="F17" s="190">
        <v>-4.3334624875094363</v>
      </c>
      <c r="G17" s="2"/>
    </row>
    <row r="18" spans="1:7" ht="15.6" customHeight="1">
      <c r="A18" s="188" t="s">
        <v>147</v>
      </c>
      <c r="B18" s="189">
        <v>9</v>
      </c>
      <c r="C18" s="189">
        <v>7</v>
      </c>
      <c r="D18" s="189">
        <v>25</v>
      </c>
      <c r="E18" s="189">
        <v>25</v>
      </c>
      <c r="F18" s="190">
        <v>0</v>
      </c>
    </row>
    <row r="19" spans="1:7" ht="15.6" customHeight="1">
      <c r="A19" s="188" t="s">
        <v>143</v>
      </c>
      <c r="B19" s="189">
        <v>1005.5</v>
      </c>
      <c r="C19" s="189">
        <v>425.25</v>
      </c>
      <c r="D19" s="189">
        <v>1621.5</v>
      </c>
      <c r="E19" s="189">
        <v>466.25</v>
      </c>
      <c r="F19" s="190">
        <v>-71.245760098674069</v>
      </c>
    </row>
    <row r="20" spans="1:7" ht="15.6" customHeight="1">
      <c r="A20" s="188" t="s">
        <v>142</v>
      </c>
      <c r="B20" s="189">
        <v>4720</v>
      </c>
      <c r="C20" s="189">
        <v>6422</v>
      </c>
      <c r="D20" s="189">
        <v>9012</v>
      </c>
      <c r="E20" s="189">
        <v>10361</v>
      </c>
      <c r="F20" s="190">
        <v>14.968930315135379</v>
      </c>
    </row>
    <row r="21" spans="1:7" ht="15.6" customHeight="1">
      <c r="A21" s="188" t="s">
        <v>149</v>
      </c>
      <c r="B21" s="189">
        <v>748.75</v>
      </c>
      <c r="C21" s="189">
        <v>47</v>
      </c>
      <c r="D21" s="189">
        <v>1603.75</v>
      </c>
      <c r="E21" s="189">
        <v>441</v>
      </c>
      <c r="F21" s="190">
        <v>-72.501948558067028</v>
      </c>
    </row>
    <row r="22" spans="1:7" ht="15.6" customHeight="1">
      <c r="A22" s="188" t="s">
        <v>146</v>
      </c>
      <c r="B22" s="189">
        <v>7631</v>
      </c>
      <c r="C22" s="189">
        <v>6345</v>
      </c>
      <c r="D22" s="189">
        <v>13812</v>
      </c>
      <c r="E22" s="189">
        <v>14125</v>
      </c>
      <c r="F22" s="190">
        <v>2.266145380828263</v>
      </c>
    </row>
    <row r="23" spans="1:7" ht="15.6" customHeight="1">
      <c r="A23" s="188" t="s">
        <v>165</v>
      </c>
      <c r="B23" s="189">
        <v>1086.5</v>
      </c>
      <c r="C23" s="189">
        <v>5669</v>
      </c>
      <c r="D23" s="189">
        <v>2789.5</v>
      </c>
      <c r="E23" s="189">
        <v>9070</v>
      </c>
      <c r="F23" s="190">
        <v>225.1478759634343</v>
      </c>
    </row>
    <row r="24" spans="1:7" ht="15.6" customHeight="1">
      <c r="A24" s="188" t="s">
        <v>141</v>
      </c>
      <c r="B24" s="189">
        <v>3039</v>
      </c>
      <c r="C24" s="189">
        <v>3141.25</v>
      </c>
      <c r="D24" s="189">
        <v>5711.75</v>
      </c>
      <c r="E24" s="189">
        <v>5594.75</v>
      </c>
      <c r="F24" s="190">
        <v>-2.0484089814855371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2</v>
      </c>
      <c r="C26" s="189">
        <v>0</v>
      </c>
      <c r="D26" s="189">
        <v>6</v>
      </c>
      <c r="E26" s="189">
        <v>0</v>
      </c>
      <c r="F26" s="190">
        <v>-100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3997</v>
      </c>
      <c r="C28" s="189">
        <v>5545</v>
      </c>
      <c r="D28" s="189">
        <v>9085</v>
      </c>
      <c r="E28" s="189">
        <v>10541</v>
      </c>
      <c r="F28" s="190">
        <v>16.02641717116126</v>
      </c>
    </row>
    <row r="29" spans="1:7" ht="15.6" customHeight="1">
      <c r="A29" s="188" t="s">
        <v>178</v>
      </c>
      <c r="B29" s="189">
        <v>7410.5</v>
      </c>
      <c r="C29" s="189">
        <v>8239.5</v>
      </c>
      <c r="D29" s="189">
        <v>15041.25</v>
      </c>
      <c r="E29" s="189">
        <v>15295.5</v>
      </c>
      <c r="F29" s="190">
        <v>1.690351533283476</v>
      </c>
    </row>
    <row r="30" spans="1:7" ht="15.6" customHeight="1">
      <c r="A30" s="188" t="s">
        <v>179</v>
      </c>
      <c r="B30" s="189">
        <v>77</v>
      </c>
      <c r="C30" s="189">
        <v>56</v>
      </c>
      <c r="D30" s="189">
        <v>235</v>
      </c>
      <c r="E30" s="189">
        <v>81</v>
      </c>
      <c r="F30" s="190">
        <v>-65.531914893617028</v>
      </c>
    </row>
    <row r="31" spans="1:7" ht="15.6" customHeight="1">
      <c r="A31" s="188" t="s">
        <v>180</v>
      </c>
      <c r="B31" s="189">
        <v>1300</v>
      </c>
      <c r="C31" s="189">
        <v>1348</v>
      </c>
      <c r="D31" s="189">
        <v>2135</v>
      </c>
      <c r="E31" s="189">
        <v>1990</v>
      </c>
      <c r="F31" s="190">
        <v>-6.7915690866510516</v>
      </c>
    </row>
    <row r="32" spans="1:7" ht="15.6" customHeight="1">
      <c r="A32" s="188" t="s">
        <v>181</v>
      </c>
      <c r="B32" s="189">
        <v>224415</v>
      </c>
      <c r="C32" s="189">
        <v>236734</v>
      </c>
      <c r="D32" s="189">
        <v>426924</v>
      </c>
      <c r="E32" s="189">
        <v>442156</v>
      </c>
      <c r="F32" s="190">
        <v>3.5678481415896068</v>
      </c>
    </row>
    <row r="33" spans="1:6" ht="15.6" customHeight="1">
      <c r="A33" s="188" t="s">
        <v>182</v>
      </c>
      <c r="B33" s="189">
        <v>21992</v>
      </c>
      <c r="C33" s="189">
        <v>20748</v>
      </c>
      <c r="D33" s="189">
        <v>37898</v>
      </c>
      <c r="E33" s="189">
        <v>36626</v>
      </c>
      <c r="F33" s="190">
        <v>-3.3563776452583198</v>
      </c>
    </row>
    <row r="34" spans="1:6" ht="15.6" customHeight="1">
      <c r="A34" s="188" t="s">
        <v>183</v>
      </c>
      <c r="B34" s="189">
        <v>375.5</v>
      </c>
      <c r="C34" s="189">
        <v>865.5</v>
      </c>
      <c r="D34" s="189">
        <v>726.75</v>
      </c>
      <c r="E34" s="189">
        <v>1280.25</v>
      </c>
      <c r="F34" s="190">
        <v>76.160990712074295</v>
      </c>
    </row>
    <row r="35" spans="1:6" ht="15.6" customHeight="1">
      <c r="A35" s="156" t="s">
        <v>153</v>
      </c>
      <c r="B35" s="76">
        <f>SUM(B7:B34)</f>
        <v>537955</v>
      </c>
      <c r="C35" s="77">
        <f>SUM(C7:C34)</f>
        <v>530836.5</v>
      </c>
      <c r="D35" s="178">
        <f>SUM(D7:D34)</f>
        <v>1034890.25</v>
      </c>
      <c r="E35" s="178">
        <f>SUM(E7:E34)</f>
        <v>1012080</v>
      </c>
      <c r="F35" s="140">
        <f>E35*100/D35-100</f>
        <v>-2.2041226110691383</v>
      </c>
    </row>
    <row r="36" spans="1:6" ht="15.6" customHeight="1">
      <c r="A36" s="73" t="s">
        <v>169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33" priority="2">
      <formula>MOD(ROW(),2)=0</formula>
    </cfRule>
  </conditionalFormatting>
  <conditionalFormatting sqref="F7:F35">
    <cfRule type="expression" dxfId="3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387165-4ED7-456D-A8BE-CF795C47E15B}">
  <sheetPr codeName="Hoja24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78</v>
      </c>
      <c r="C7" s="189">
        <v>88</v>
      </c>
      <c r="D7" s="189">
        <v>159</v>
      </c>
      <c r="E7" s="189">
        <v>155</v>
      </c>
      <c r="F7" s="190">
        <v>-2.515723270440247</v>
      </c>
      <c r="G7" s="37"/>
    </row>
    <row r="8" spans="1:14" ht="15.6" customHeight="1">
      <c r="A8" s="188" t="s">
        <v>11</v>
      </c>
      <c r="B8" s="189">
        <v>51</v>
      </c>
      <c r="C8" s="189">
        <v>57</v>
      </c>
      <c r="D8" s="189">
        <v>115</v>
      </c>
      <c r="E8" s="189">
        <v>117</v>
      </c>
      <c r="F8" s="190">
        <v>1.7391304347826091</v>
      </c>
      <c r="G8" s="6"/>
    </row>
    <row r="9" spans="1:14" ht="15.6" customHeight="1">
      <c r="A9" s="188" t="s">
        <v>8</v>
      </c>
      <c r="B9" s="189">
        <v>87</v>
      </c>
      <c r="C9" s="189">
        <v>115</v>
      </c>
      <c r="D9" s="189">
        <v>197</v>
      </c>
      <c r="E9" s="189">
        <v>218</v>
      </c>
      <c r="F9" s="190">
        <v>10.659898477157361</v>
      </c>
      <c r="G9" s="6"/>
    </row>
    <row r="10" spans="1:14" ht="15.6" customHeight="1">
      <c r="A10" s="188" t="s">
        <v>10</v>
      </c>
      <c r="B10" s="189">
        <v>72</v>
      </c>
      <c r="C10" s="189">
        <v>49</v>
      </c>
      <c r="D10" s="189">
        <v>131</v>
      </c>
      <c r="E10" s="189">
        <v>101</v>
      </c>
      <c r="F10" s="190">
        <v>-22.900763358778629</v>
      </c>
    </row>
    <row r="11" spans="1:14" ht="15.6" customHeight="1">
      <c r="A11" s="188" t="s">
        <v>9</v>
      </c>
      <c r="B11" s="189">
        <v>2187</v>
      </c>
      <c r="C11" s="189">
        <v>1854</v>
      </c>
      <c r="D11" s="189">
        <v>4654</v>
      </c>
      <c r="E11" s="189">
        <v>3987</v>
      </c>
      <c r="F11" s="190">
        <v>-14.33175762784701</v>
      </c>
    </row>
    <row r="12" spans="1:14" ht="15.6" customHeight="1">
      <c r="A12" s="188" t="s">
        <v>6</v>
      </c>
      <c r="B12" s="189">
        <v>101</v>
      </c>
      <c r="C12" s="189">
        <v>118</v>
      </c>
      <c r="D12" s="189">
        <v>244</v>
      </c>
      <c r="E12" s="189">
        <v>268</v>
      </c>
      <c r="F12" s="190">
        <v>9.8360655737704974</v>
      </c>
    </row>
    <row r="13" spans="1:14" ht="15.6" customHeight="1">
      <c r="A13" s="188" t="s">
        <v>175</v>
      </c>
      <c r="B13" s="189">
        <v>2845</v>
      </c>
      <c r="C13" s="189">
        <v>2249</v>
      </c>
      <c r="D13" s="189">
        <v>5827</v>
      </c>
      <c r="E13" s="189">
        <v>4716</v>
      </c>
      <c r="F13" s="190">
        <v>-19.06641496481895</v>
      </c>
    </row>
    <row r="14" spans="1:14" ht="15.6" customHeight="1">
      <c r="A14" s="188" t="s">
        <v>148</v>
      </c>
      <c r="B14" s="189">
        <v>559</v>
      </c>
      <c r="C14" s="189">
        <v>558</v>
      </c>
      <c r="D14" s="189">
        <v>1112</v>
      </c>
      <c r="E14" s="189">
        <v>1126</v>
      </c>
      <c r="F14" s="190">
        <v>1.2589928057553981</v>
      </c>
    </row>
    <row r="15" spans="1:14" ht="15.6" customHeight="1">
      <c r="A15" s="188" t="s">
        <v>145</v>
      </c>
      <c r="B15" s="189">
        <v>192</v>
      </c>
      <c r="C15" s="189">
        <v>204</v>
      </c>
      <c r="D15" s="189">
        <v>381</v>
      </c>
      <c r="E15" s="189">
        <v>373</v>
      </c>
      <c r="F15" s="190">
        <v>-2.0997375328084051</v>
      </c>
    </row>
    <row r="16" spans="1:14" ht="15.6" customHeight="1">
      <c r="A16" s="188" t="s">
        <v>144</v>
      </c>
      <c r="B16" s="189">
        <v>150</v>
      </c>
      <c r="C16" s="189">
        <v>174</v>
      </c>
      <c r="D16" s="189">
        <v>318</v>
      </c>
      <c r="E16" s="189">
        <v>358</v>
      </c>
      <c r="F16" s="190">
        <v>12.57861635220125</v>
      </c>
      <c r="G16" s="1"/>
    </row>
    <row r="17" spans="1:7" ht="15.6" customHeight="1">
      <c r="A17" s="188" t="s">
        <v>150</v>
      </c>
      <c r="B17" s="189">
        <v>107</v>
      </c>
      <c r="C17" s="189">
        <v>110</v>
      </c>
      <c r="D17" s="189">
        <v>207</v>
      </c>
      <c r="E17" s="189">
        <v>205</v>
      </c>
      <c r="F17" s="190">
        <v>-0.96618357487922424</v>
      </c>
      <c r="G17" s="2"/>
    </row>
    <row r="18" spans="1:7" ht="15.6" customHeight="1">
      <c r="A18" s="188" t="s">
        <v>147</v>
      </c>
      <c r="B18" s="189">
        <v>775</v>
      </c>
      <c r="C18" s="189">
        <v>635</v>
      </c>
      <c r="D18" s="189">
        <v>1646</v>
      </c>
      <c r="E18" s="189">
        <v>1413</v>
      </c>
      <c r="F18" s="190">
        <v>-14.15552855407047</v>
      </c>
    </row>
    <row r="19" spans="1:7" ht="15.6" customHeight="1">
      <c r="A19" s="188" t="s">
        <v>143</v>
      </c>
      <c r="B19" s="189">
        <v>66</v>
      </c>
      <c r="C19" s="189">
        <v>60</v>
      </c>
      <c r="D19" s="189">
        <v>120</v>
      </c>
      <c r="E19" s="189">
        <v>111</v>
      </c>
      <c r="F19" s="190">
        <v>-7.5</v>
      </c>
    </row>
    <row r="20" spans="1:7" ht="15.6" customHeight="1">
      <c r="A20" s="188" t="s">
        <v>142</v>
      </c>
      <c r="B20" s="189">
        <v>87</v>
      </c>
      <c r="C20" s="189">
        <v>94</v>
      </c>
      <c r="D20" s="189">
        <v>173</v>
      </c>
      <c r="E20" s="189">
        <v>164</v>
      </c>
      <c r="F20" s="190">
        <v>-5.2023121387283169</v>
      </c>
    </row>
    <row r="21" spans="1:7" ht="15.6" customHeight="1">
      <c r="A21" s="188" t="s">
        <v>149</v>
      </c>
      <c r="B21" s="189">
        <v>158</v>
      </c>
      <c r="C21" s="189">
        <v>168</v>
      </c>
      <c r="D21" s="189">
        <v>325</v>
      </c>
      <c r="E21" s="189">
        <v>333</v>
      </c>
      <c r="F21" s="190">
        <v>2.461538461538467</v>
      </c>
    </row>
    <row r="22" spans="1:7" ht="15.6" customHeight="1">
      <c r="A22" s="188" t="s">
        <v>146</v>
      </c>
      <c r="B22" s="189">
        <v>1181</v>
      </c>
      <c r="C22" s="189">
        <v>1249</v>
      </c>
      <c r="D22" s="189">
        <v>2441</v>
      </c>
      <c r="E22" s="189">
        <v>2457</v>
      </c>
      <c r="F22" s="190">
        <v>0.6554690700532575</v>
      </c>
    </row>
    <row r="23" spans="1:7" ht="15.6" customHeight="1">
      <c r="A23" s="188" t="s">
        <v>165</v>
      </c>
      <c r="B23" s="189">
        <v>68</v>
      </c>
      <c r="C23" s="189">
        <v>103</v>
      </c>
      <c r="D23" s="189">
        <v>162</v>
      </c>
      <c r="E23" s="189">
        <v>215</v>
      </c>
      <c r="F23" s="190">
        <v>32.716049382716051</v>
      </c>
    </row>
    <row r="24" spans="1:7" ht="15.6" customHeight="1">
      <c r="A24" s="188" t="s">
        <v>141</v>
      </c>
      <c r="B24" s="189">
        <v>38</v>
      </c>
      <c r="C24" s="189">
        <v>51</v>
      </c>
      <c r="D24" s="189">
        <v>74</v>
      </c>
      <c r="E24" s="189">
        <v>107</v>
      </c>
      <c r="F24" s="190">
        <v>44.594594594594582</v>
      </c>
    </row>
    <row r="25" spans="1:7" ht="15.6" customHeight="1">
      <c r="A25" s="188" t="s">
        <v>140</v>
      </c>
      <c r="B25" s="189">
        <v>53</v>
      </c>
      <c r="C25" s="189">
        <v>51</v>
      </c>
      <c r="D25" s="189">
        <v>122</v>
      </c>
      <c r="E25" s="189">
        <v>112</v>
      </c>
      <c r="F25" s="190">
        <v>-8.1967213114754145</v>
      </c>
    </row>
    <row r="26" spans="1:7" ht="15.6" customHeight="1">
      <c r="A26" s="188" t="s">
        <v>152</v>
      </c>
      <c r="B26" s="189">
        <v>61</v>
      </c>
      <c r="C26" s="189">
        <v>30</v>
      </c>
      <c r="D26" s="189">
        <v>132</v>
      </c>
      <c r="E26" s="189">
        <v>70</v>
      </c>
      <c r="F26" s="190">
        <v>-46.969696969696969</v>
      </c>
    </row>
    <row r="27" spans="1:7" ht="15.6" customHeight="1">
      <c r="A27" s="188" t="s">
        <v>173</v>
      </c>
      <c r="B27" s="189">
        <v>88</v>
      </c>
      <c r="C27" s="189">
        <v>71</v>
      </c>
      <c r="D27" s="189">
        <v>139</v>
      </c>
      <c r="E27" s="189">
        <v>136</v>
      </c>
      <c r="F27" s="190">
        <v>-2.1582733812949608</v>
      </c>
    </row>
    <row r="28" spans="1:7" ht="15.6" customHeight="1">
      <c r="A28" s="188" t="s">
        <v>177</v>
      </c>
      <c r="B28" s="189">
        <v>1382</v>
      </c>
      <c r="C28" s="189">
        <v>1394</v>
      </c>
      <c r="D28" s="189">
        <v>2885</v>
      </c>
      <c r="E28" s="189">
        <v>2894</v>
      </c>
      <c r="F28" s="190">
        <v>0.3119584055459228</v>
      </c>
    </row>
    <row r="29" spans="1:7" ht="15.6" customHeight="1">
      <c r="A29" s="188" t="s">
        <v>178</v>
      </c>
      <c r="B29" s="189">
        <v>124</v>
      </c>
      <c r="C29" s="189">
        <v>109</v>
      </c>
      <c r="D29" s="189">
        <v>227</v>
      </c>
      <c r="E29" s="189">
        <v>207</v>
      </c>
      <c r="F29" s="190">
        <v>-8.8105726872246635</v>
      </c>
    </row>
    <row r="30" spans="1:7" ht="15.6" customHeight="1">
      <c r="A30" s="188" t="s">
        <v>179</v>
      </c>
      <c r="B30" s="189">
        <v>82</v>
      </c>
      <c r="C30" s="189">
        <v>63</v>
      </c>
      <c r="D30" s="189">
        <v>138</v>
      </c>
      <c r="E30" s="189">
        <v>133</v>
      </c>
      <c r="F30" s="190">
        <v>-3.623188405797094</v>
      </c>
    </row>
    <row r="31" spans="1:7" ht="15.6" customHeight="1">
      <c r="A31" s="188" t="s">
        <v>180</v>
      </c>
      <c r="B31" s="189">
        <v>157</v>
      </c>
      <c r="C31" s="189">
        <v>175</v>
      </c>
      <c r="D31" s="189">
        <v>332</v>
      </c>
      <c r="E31" s="189">
        <v>321</v>
      </c>
      <c r="F31" s="190">
        <v>-3.3132530120481931</v>
      </c>
    </row>
    <row r="32" spans="1:7" ht="15.6" customHeight="1">
      <c r="A32" s="188" t="s">
        <v>181</v>
      </c>
      <c r="B32" s="189">
        <v>540</v>
      </c>
      <c r="C32" s="189">
        <v>540</v>
      </c>
      <c r="D32" s="189">
        <v>1096</v>
      </c>
      <c r="E32" s="189">
        <v>1132</v>
      </c>
      <c r="F32" s="190">
        <v>3.284671532846716</v>
      </c>
    </row>
    <row r="33" spans="1:6" ht="15.6" customHeight="1">
      <c r="A33" s="188" t="s">
        <v>182</v>
      </c>
      <c r="B33" s="189">
        <v>114</v>
      </c>
      <c r="C33" s="189">
        <v>155</v>
      </c>
      <c r="D33" s="189">
        <v>238</v>
      </c>
      <c r="E33" s="189">
        <v>270</v>
      </c>
      <c r="F33" s="190">
        <v>13.445378151260501</v>
      </c>
    </row>
    <row r="34" spans="1:6" ht="15.6" customHeight="1">
      <c r="A34" s="188" t="s">
        <v>183</v>
      </c>
      <c r="B34" s="189">
        <v>32</v>
      </c>
      <c r="C34" s="189">
        <v>36</v>
      </c>
      <c r="D34" s="189">
        <v>59</v>
      </c>
      <c r="E34" s="189">
        <v>60</v>
      </c>
      <c r="F34" s="190">
        <v>1.694915254237287</v>
      </c>
    </row>
    <row r="35" spans="1:6" ht="15.6" customHeight="1">
      <c r="A35" s="156" t="s">
        <v>153</v>
      </c>
      <c r="B35" s="76">
        <f>SUM(B7:B34)</f>
        <v>11435</v>
      </c>
      <c r="C35" s="77">
        <f>SUM(C7:C34)</f>
        <v>10560</v>
      </c>
      <c r="D35" s="178">
        <f>SUM(D7:D34)</f>
        <v>23654</v>
      </c>
      <c r="E35" s="78">
        <f>SUM(E7:E34)</f>
        <v>21759</v>
      </c>
      <c r="F35" s="140">
        <f>E35*100/D35-100</f>
        <v>-8.0113300076097005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1" priority="2">
      <formula>MOD(ROW(),2)=0</formula>
    </cfRule>
  </conditionalFormatting>
  <conditionalFormatting sqref="F7:F35">
    <cfRule type="expression" dxfId="3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FAA52-9E1F-4FB0-9501-87F40D0DBD9F}">
  <sheetPr codeName="Hoja25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1511409</v>
      </c>
      <c r="C7" s="189">
        <v>1593246</v>
      </c>
      <c r="D7" s="189">
        <v>2720804</v>
      </c>
      <c r="E7" s="189">
        <v>2893517</v>
      </c>
      <c r="F7" s="190">
        <v>6.3478662924635492</v>
      </c>
      <c r="G7" s="37"/>
    </row>
    <row r="8" spans="1:14" ht="15.6" customHeight="1">
      <c r="A8" s="188" t="s">
        <v>11</v>
      </c>
      <c r="B8" s="189">
        <v>664239</v>
      </c>
      <c r="C8" s="189">
        <v>771482</v>
      </c>
      <c r="D8" s="189">
        <v>1366285</v>
      </c>
      <c r="E8" s="189">
        <v>2122547</v>
      </c>
      <c r="F8" s="190">
        <v>55.351701877719513</v>
      </c>
      <c r="G8" s="6"/>
    </row>
    <row r="9" spans="1:14" ht="15.6" customHeight="1">
      <c r="A9" s="188" t="s">
        <v>8</v>
      </c>
      <c r="B9" s="189">
        <v>1642510</v>
      </c>
      <c r="C9" s="189">
        <v>2018728</v>
      </c>
      <c r="D9" s="189">
        <v>3658833</v>
      </c>
      <c r="E9" s="189">
        <v>3726645</v>
      </c>
      <c r="F9" s="190">
        <v>1.853377839327464</v>
      </c>
      <c r="G9" s="6"/>
    </row>
    <row r="10" spans="1:14" ht="15.6" customHeight="1">
      <c r="A10" s="188" t="s">
        <v>10</v>
      </c>
      <c r="B10" s="189">
        <v>492777</v>
      </c>
      <c r="C10" s="189">
        <v>299278</v>
      </c>
      <c r="D10" s="189">
        <v>962524</v>
      </c>
      <c r="E10" s="189">
        <v>729022</v>
      </c>
      <c r="F10" s="190">
        <v>-24.259343143651481</v>
      </c>
    </row>
    <row r="11" spans="1:14" ht="15.6" customHeight="1">
      <c r="A11" s="188" t="s">
        <v>9</v>
      </c>
      <c r="B11" s="189">
        <v>42273847</v>
      </c>
      <c r="C11" s="189">
        <v>34172138</v>
      </c>
      <c r="D11" s="189">
        <v>86174709</v>
      </c>
      <c r="E11" s="189">
        <v>71463198</v>
      </c>
      <c r="F11" s="190">
        <v>-17.071726926284139</v>
      </c>
    </row>
    <row r="12" spans="1:14" ht="15.6" customHeight="1">
      <c r="A12" s="188" t="s">
        <v>6</v>
      </c>
      <c r="B12" s="189">
        <v>1654799</v>
      </c>
      <c r="C12" s="189">
        <v>1610866</v>
      </c>
      <c r="D12" s="189">
        <v>3533068</v>
      </c>
      <c r="E12" s="189">
        <v>3623887</v>
      </c>
      <c r="F12" s="190">
        <v>2.5705420897644728</v>
      </c>
    </row>
    <row r="13" spans="1:14" ht="15.6" customHeight="1">
      <c r="A13" s="188" t="s">
        <v>175</v>
      </c>
      <c r="B13" s="189">
        <v>14634322</v>
      </c>
      <c r="C13" s="189">
        <v>12307909</v>
      </c>
      <c r="D13" s="189">
        <v>31429524</v>
      </c>
      <c r="E13" s="189">
        <v>26608173</v>
      </c>
      <c r="F13" s="190">
        <v>-15.34019732529198</v>
      </c>
    </row>
    <row r="14" spans="1:14" ht="15.6" customHeight="1">
      <c r="A14" s="188" t="s">
        <v>148</v>
      </c>
      <c r="B14" s="189">
        <v>22644149</v>
      </c>
      <c r="C14" s="189">
        <v>23015493</v>
      </c>
      <c r="D14" s="189">
        <v>44880592</v>
      </c>
      <c r="E14" s="189">
        <v>46861672</v>
      </c>
      <c r="F14" s="190">
        <v>4.4141128976195319</v>
      </c>
    </row>
    <row r="15" spans="1:14" ht="15.6" customHeight="1">
      <c r="A15" s="188" t="s">
        <v>145</v>
      </c>
      <c r="B15" s="189">
        <v>3937782</v>
      </c>
      <c r="C15" s="189">
        <v>4611304</v>
      </c>
      <c r="D15" s="189">
        <v>7465343</v>
      </c>
      <c r="E15" s="189">
        <v>7923543</v>
      </c>
      <c r="F15" s="190">
        <v>6.137695213736321</v>
      </c>
    </row>
    <row r="16" spans="1:14" ht="15.6" customHeight="1">
      <c r="A16" s="188" t="s">
        <v>144</v>
      </c>
      <c r="B16" s="189">
        <v>2962742</v>
      </c>
      <c r="C16" s="189">
        <v>3263578</v>
      </c>
      <c r="D16" s="189">
        <v>6879591</v>
      </c>
      <c r="E16" s="189">
        <v>6793850</v>
      </c>
      <c r="F16" s="190">
        <v>-1.246309555320948</v>
      </c>
      <c r="G16" s="1"/>
    </row>
    <row r="17" spans="1:7" ht="15.6" customHeight="1">
      <c r="A17" s="188" t="s">
        <v>150</v>
      </c>
      <c r="B17" s="189">
        <v>1471028</v>
      </c>
      <c r="C17" s="189">
        <v>1779493</v>
      </c>
      <c r="D17" s="189">
        <v>3104379</v>
      </c>
      <c r="E17" s="189">
        <v>3324365</v>
      </c>
      <c r="F17" s="190">
        <v>7.0863125926312449</v>
      </c>
      <c r="G17" s="2"/>
    </row>
    <row r="18" spans="1:7" ht="15.6" customHeight="1">
      <c r="A18" s="188" t="s">
        <v>147</v>
      </c>
      <c r="B18" s="189">
        <v>5811414</v>
      </c>
      <c r="C18" s="189">
        <v>4824302</v>
      </c>
      <c r="D18" s="189">
        <v>12113851</v>
      </c>
      <c r="E18" s="189">
        <v>10503306</v>
      </c>
      <c r="F18" s="190">
        <v>-13.29507024644764</v>
      </c>
    </row>
    <row r="19" spans="1:7" ht="15.6" customHeight="1">
      <c r="A19" s="188" t="s">
        <v>143</v>
      </c>
      <c r="B19" s="189">
        <v>894636</v>
      </c>
      <c r="C19" s="189">
        <v>1046123</v>
      </c>
      <c r="D19" s="189">
        <v>1573488</v>
      </c>
      <c r="E19" s="189">
        <v>2032411</v>
      </c>
      <c r="F19" s="190">
        <v>29.165967582847799</v>
      </c>
    </row>
    <row r="20" spans="1:7" ht="15.6" customHeight="1">
      <c r="A20" s="188" t="s">
        <v>142</v>
      </c>
      <c r="B20" s="189">
        <v>1217616</v>
      </c>
      <c r="C20" s="189">
        <v>1430607</v>
      </c>
      <c r="D20" s="189">
        <v>2615538</v>
      </c>
      <c r="E20" s="189">
        <v>2584312</v>
      </c>
      <c r="F20" s="190">
        <v>-1.1938652774304901</v>
      </c>
    </row>
    <row r="21" spans="1:7" ht="15.6" customHeight="1">
      <c r="A21" s="188" t="s">
        <v>149</v>
      </c>
      <c r="B21" s="189">
        <v>2797116</v>
      </c>
      <c r="C21" s="189">
        <v>3235543</v>
      </c>
      <c r="D21" s="189">
        <v>5918104</v>
      </c>
      <c r="E21" s="189">
        <v>6201658</v>
      </c>
      <c r="F21" s="190">
        <v>4.7912980238265561</v>
      </c>
    </row>
    <row r="22" spans="1:7" ht="15.6" customHeight="1">
      <c r="A22" s="188" t="s">
        <v>146</v>
      </c>
      <c r="B22" s="189">
        <v>28969688</v>
      </c>
      <c r="C22" s="189">
        <v>31933519</v>
      </c>
      <c r="D22" s="189">
        <v>61083727</v>
      </c>
      <c r="E22" s="189">
        <v>62061768</v>
      </c>
      <c r="F22" s="190">
        <v>1.601148207606911</v>
      </c>
    </row>
    <row r="23" spans="1:7" ht="15.6" customHeight="1">
      <c r="A23" s="188" t="s">
        <v>165</v>
      </c>
      <c r="B23" s="189">
        <v>2987315</v>
      </c>
      <c r="C23" s="189">
        <v>4755636</v>
      </c>
      <c r="D23" s="189">
        <v>7104143</v>
      </c>
      <c r="E23" s="189">
        <v>10273761</v>
      </c>
      <c r="F23" s="190">
        <v>44.616472388013591</v>
      </c>
    </row>
    <row r="24" spans="1:7" ht="15.6" customHeight="1">
      <c r="A24" s="188" t="s">
        <v>141</v>
      </c>
      <c r="B24" s="189">
        <v>321091</v>
      </c>
      <c r="C24" s="189">
        <v>403251</v>
      </c>
      <c r="D24" s="189">
        <v>600104</v>
      </c>
      <c r="E24" s="189">
        <v>739585</v>
      </c>
      <c r="F24" s="190">
        <v>23.242804580539371</v>
      </c>
    </row>
    <row r="25" spans="1:7" ht="15.6" customHeight="1">
      <c r="A25" s="188" t="s">
        <v>140</v>
      </c>
      <c r="B25" s="189">
        <v>1524627</v>
      </c>
      <c r="C25" s="189">
        <v>1494026</v>
      </c>
      <c r="D25" s="189">
        <v>3436716</v>
      </c>
      <c r="E25" s="189">
        <v>3215258</v>
      </c>
      <c r="F25" s="190">
        <v>-6.4438842197027677</v>
      </c>
    </row>
    <row r="26" spans="1:7" ht="15.6" customHeight="1">
      <c r="A26" s="188" t="s">
        <v>152</v>
      </c>
      <c r="B26" s="189">
        <v>959972</v>
      </c>
      <c r="C26" s="189">
        <v>405399</v>
      </c>
      <c r="D26" s="189">
        <v>2072308</v>
      </c>
      <c r="E26" s="189">
        <v>981303</v>
      </c>
      <c r="F26" s="190">
        <v>-52.646855583243408</v>
      </c>
    </row>
    <row r="27" spans="1:7" ht="15.6" customHeight="1">
      <c r="A27" s="188" t="s">
        <v>173</v>
      </c>
      <c r="B27" s="189">
        <v>604507</v>
      </c>
      <c r="C27" s="189">
        <v>503280</v>
      </c>
      <c r="D27" s="189">
        <v>1016157</v>
      </c>
      <c r="E27" s="189">
        <v>948053</v>
      </c>
      <c r="F27" s="190">
        <v>-6.7021139449907849</v>
      </c>
    </row>
    <row r="28" spans="1:7" ht="15.6" customHeight="1">
      <c r="A28" s="188" t="s">
        <v>177</v>
      </c>
      <c r="B28" s="189">
        <v>19370954</v>
      </c>
      <c r="C28" s="189">
        <v>21644706</v>
      </c>
      <c r="D28" s="189">
        <v>40835521</v>
      </c>
      <c r="E28" s="189">
        <v>45634487</v>
      </c>
      <c r="F28" s="190">
        <v>11.751940179727359</v>
      </c>
    </row>
    <row r="29" spans="1:7" ht="15.6" customHeight="1">
      <c r="A29" s="188" t="s">
        <v>178</v>
      </c>
      <c r="B29" s="189">
        <v>2266832</v>
      </c>
      <c r="C29" s="189">
        <v>1943760</v>
      </c>
      <c r="D29" s="189">
        <v>3884570</v>
      </c>
      <c r="E29" s="189">
        <v>3604794</v>
      </c>
      <c r="F29" s="190">
        <v>-7.202238600411377</v>
      </c>
    </row>
    <row r="30" spans="1:7" ht="15.6" customHeight="1">
      <c r="A30" s="188" t="s">
        <v>179</v>
      </c>
      <c r="B30" s="189">
        <v>435838</v>
      </c>
      <c r="C30" s="189">
        <v>406044</v>
      </c>
      <c r="D30" s="189">
        <v>855744</v>
      </c>
      <c r="E30" s="189">
        <v>819068</v>
      </c>
      <c r="F30" s="190">
        <v>-4.2858611921322307</v>
      </c>
    </row>
    <row r="31" spans="1:7" ht="15.6" customHeight="1">
      <c r="A31" s="188" t="s">
        <v>180</v>
      </c>
      <c r="B31" s="189">
        <v>3444637</v>
      </c>
      <c r="C31" s="189">
        <v>3339536</v>
      </c>
      <c r="D31" s="189">
        <v>6800439</v>
      </c>
      <c r="E31" s="189">
        <v>6418947</v>
      </c>
      <c r="F31" s="190">
        <v>-5.6098143075763147</v>
      </c>
    </row>
    <row r="32" spans="1:7" ht="15.6" customHeight="1">
      <c r="A32" s="188" t="s">
        <v>181</v>
      </c>
      <c r="B32" s="189">
        <v>21015445</v>
      </c>
      <c r="C32" s="189">
        <v>22656216</v>
      </c>
      <c r="D32" s="189">
        <v>42705614</v>
      </c>
      <c r="E32" s="189">
        <v>44946822</v>
      </c>
      <c r="F32" s="190">
        <v>5.2480406908562429</v>
      </c>
    </row>
    <row r="33" spans="1:6" ht="15.6" customHeight="1">
      <c r="A33" s="188" t="s">
        <v>182</v>
      </c>
      <c r="B33" s="189">
        <v>3193838</v>
      </c>
      <c r="C33" s="189">
        <v>3869377</v>
      </c>
      <c r="D33" s="189">
        <v>6184158</v>
      </c>
      <c r="E33" s="189">
        <v>6507836</v>
      </c>
      <c r="F33" s="190">
        <v>5.23398658313711</v>
      </c>
    </row>
    <row r="34" spans="1:6" ht="15.6" customHeight="1">
      <c r="A34" s="188" t="s">
        <v>183</v>
      </c>
      <c r="B34" s="189">
        <v>277354</v>
      </c>
      <c r="C34" s="189">
        <v>326775</v>
      </c>
      <c r="D34" s="189">
        <v>438946</v>
      </c>
      <c r="E34" s="189">
        <v>603108</v>
      </c>
      <c r="F34" s="190">
        <v>37.399133378593262</v>
      </c>
    </row>
    <row r="35" spans="1:6" ht="15.6" customHeight="1">
      <c r="A35" s="156" t="s">
        <v>153</v>
      </c>
      <c r="B35" s="76">
        <f>SUM(B7:B34)</f>
        <v>189982484</v>
      </c>
      <c r="C35" s="77">
        <f>SUM(C7:C34)</f>
        <v>189661615</v>
      </c>
      <c r="D35" s="178">
        <f>SUM(D7:D34)</f>
        <v>391414780</v>
      </c>
      <c r="E35" s="78">
        <f>SUM(E7:E34)</f>
        <v>384146896</v>
      </c>
      <c r="F35" s="140">
        <f>E35*100/D35-100</f>
        <v>-1.8568241086859274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9" priority="2">
      <formula>MOD(ROW(),2)=0</formula>
    </cfRule>
  </conditionalFormatting>
  <conditionalFormatting sqref="F7:F35">
    <cfRule type="expression" dxfId="2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840C4D-9665-4B52-B6FA-E1F3FB9683F4}">
  <sheetPr codeName="Hoja26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79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2</v>
      </c>
      <c r="C7" s="189">
        <v>2</v>
      </c>
      <c r="D7" s="189">
        <v>4</v>
      </c>
      <c r="E7" s="189">
        <v>6</v>
      </c>
      <c r="F7" s="190">
        <v>50</v>
      </c>
      <c r="G7" s="37"/>
    </row>
    <row r="8" spans="1:14" ht="15.6" customHeight="1">
      <c r="A8" s="188" t="s">
        <v>11</v>
      </c>
      <c r="B8" s="189">
        <v>0</v>
      </c>
      <c r="C8" s="189">
        <v>0</v>
      </c>
      <c r="D8" s="189">
        <v>0</v>
      </c>
      <c r="E8" s="189">
        <v>2</v>
      </c>
      <c r="F8" s="190" t="s">
        <v>151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7</v>
      </c>
      <c r="C12" s="189">
        <v>5</v>
      </c>
      <c r="D12" s="189">
        <v>16</v>
      </c>
      <c r="E12" s="189">
        <v>18</v>
      </c>
      <c r="F12" s="190">
        <v>12.5</v>
      </c>
    </row>
    <row r="13" spans="1:14" ht="15.6" customHeight="1">
      <c r="A13" s="188" t="s">
        <v>175</v>
      </c>
      <c r="B13" s="189">
        <v>9</v>
      </c>
      <c r="C13" s="189">
        <v>4</v>
      </c>
      <c r="D13" s="189">
        <v>24</v>
      </c>
      <c r="E13" s="189">
        <v>13</v>
      </c>
      <c r="F13" s="190">
        <v>-45.833333333333343</v>
      </c>
    </row>
    <row r="14" spans="1:14" ht="15.6" customHeight="1">
      <c r="A14" s="188" t="s">
        <v>148</v>
      </c>
      <c r="B14" s="189">
        <v>19</v>
      </c>
      <c r="C14" s="189">
        <v>23</v>
      </c>
      <c r="D14" s="189">
        <v>42</v>
      </c>
      <c r="E14" s="189">
        <v>55</v>
      </c>
      <c r="F14" s="190">
        <v>30.95238095238097</v>
      </c>
    </row>
    <row r="15" spans="1:14" ht="15.6" customHeight="1">
      <c r="A15" s="188" t="s">
        <v>145</v>
      </c>
      <c r="B15" s="189">
        <v>0</v>
      </c>
      <c r="C15" s="189">
        <v>1</v>
      </c>
      <c r="D15" s="189">
        <v>0</v>
      </c>
      <c r="E15" s="189">
        <v>1</v>
      </c>
      <c r="F15" s="190" t="s">
        <v>151</v>
      </c>
    </row>
    <row r="16" spans="1:14" ht="15.6" customHeight="1">
      <c r="A16" s="188" t="s">
        <v>144</v>
      </c>
      <c r="B16" s="189">
        <v>2</v>
      </c>
      <c r="C16" s="189">
        <v>0</v>
      </c>
      <c r="D16" s="189">
        <v>8</v>
      </c>
      <c r="E16" s="189">
        <v>5</v>
      </c>
      <c r="F16" s="190">
        <v>-37.5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1</v>
      </c>
      <c r="C18" s="189">
        <v>0</v>
      </c>
      <c r="D18" s="189">
        <v>2</v>
      </c>
      <c r="E18" s="189">
        <v>0</v>
      </c>
      <c r="F18" s="190">
        <v>-100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0</v>
      </c>
      <c r="C21" s="189">
        <v>0</v>
      </c>
      <c r="D21" s="189">
        <v>0</v>
      </c>
      <c r="E21" s="189">
        <v>0</v>
      </c>
      <c r="F21" s="190" t="s">
        <v>151</v>
      </c>
    </row>
    <row r="22" spans="1:7" ht="15.6" customHeight="1">
      <c r="A22" s="188" t="s">
        <v>146</v>
      </c>
      <c r="B22" s="189">
        <v>107</v>
      </c>
      <c r="C22" s="189">
        <v>117</v>
      </c>
      <c r="D22" s="189">
        <v>217</v>
      </c>
      <c r="E22" s="189">
        <v>239</v>
      </c>
      <c r="F22" s="190">
        <v>10.13824884792626</v>
      </c>
    </row>
    <row r="23" spans="1:7" ht="15.6" customHeight="1">
      <c r="A23" s="188" t="s">
        <v>165</v>
      </c>
      <c r="B23" s="189">
        <v>5</v>
      </c>
      <c r="C23" s="189">
        <v>3</v>
      </c>
      <c r="D23" s="189">
        <v>14</v>
      </c>
      <c r="E23" s="189">
        <v>18</v>
      </c>
      <c r="F23" s="190">
        <v>28.57142857142858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1</v>
      </c>
      <c r="C25" s="189">
        <v>0</v>
      </c>
      <c r="D25" s="189">
        <v>1</v>
      </c>
      <c r="E25" s="189">
        <v>1</v>
      </c>
      <c r="F25" s="190">
        <v>0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81</v>
      </c>
      <c r="C28" s="189">
        <v>94</v>
      </c>
      <c r="D28" s="189">
        <v>171</v>
      </c>
      <c r="E28" s="189">
        <v>204</v>
      </c>
      <c r="F28" s="190">
        <v>19.298245614035078</v>
      </c>
    </row>
    <row r="29" spans="1:7" ht="15.6" customHeight="1">
      <c r="A29" s="188" t="s">
        <v>178</v>
      </c>
      <c r="B29" s="189">
        <v>0</v>
      </c>
      <c r="C29" s="189">
        <v>0</v>
      </c>
      <c r="D29" s="189">
        <v>0</v>
      </c>
      <c r="E29" s="189">
        <v>1</v>
      </c>
      <c r="F29" s="190" t="s">
        <v>151</v>
      </c>
    </row>
    <row r="30" spans="1:7" ht="15.6" customHeight="1">
      <c r="A30" s="188" t="s">
        <v>179</v>
      </c>
      <c r="B30" s="189">
        <v>1</v>
      </c>
      <c r="C30" s="189">
        <v>3</v>
      </c>
      <c r="D30" s="189">
        <v>2</v>
      </c>
      <c r="E30" s="189">
        <v>4</v>
      </c>
      <c r="F30" s="190">
        <v>100</v>
      </c>
    </row>
    <row r="31" spans="1:7" ht="15.6" customHeight="1">
      <c r="A31" s="188" t="s">
        <v>180</v>
      </c>
      <c r="B31" s="189">
        <v>0</v>
      </c>
      <c r="C31" s="189">
        <v>1</v>
      </c>
      <c r="D31" s="189">
        <v>0</v>
      </c>
      <c r="E31" s="189">
        <v>1</v>
      </c>
      <c r="F31" s="190" t="s">
        <v>151</v>
      </c>
    </row>
    <row r="32" spans="1:7" ht="15.6" customHeight="1">
      <c r="A32" s="188" t="s">
        <v>181</v>
      </c>
      <c r="B32" s="189">
        <v>5</v>
      </c>
      <c r="C32" s="189">
        <v>6</v>
      </c>
      <c r="D32" s="189">
        <v>15</v>
      </c>
      <c r="E32" s="189">
        <v>21</v>
      </c>
      <c r="F32" s="190">
        <v>40</v>
      </c>
    </row>
    <row r="33" spans="1:6" ht="15.6" customHeight="1">
      <c r="A33" s="188" t="s">
        <v>182</v>
      </c>
      <c r="B33" s="189">
        <v>2</v>
      </c>
      <c r="C33" s="189">
        <v>5</v>
      </c>
      <c r="D33" s="189">
        <v>8</v>
      </c>
      <c r="E33" s="189">
        <v>8</v>
      </c>
      <c r="F33" s="190">
        <v>0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242</v>
      </c>
      <c r="C35" s="77">
        <f>SUM(C7:C34)</f>
        <v>264</v>
      </c>
      <c r="D35" s="178">
        <f>SUM(D7:D34)</f>
        <v>524</v>
      </c>
      <c r="E35" s="178">
        <f>SUM(E7:E34)</f>
        <v>597</v>
      </c>
      <c r="F35" s="140">
        <f>E35*100/D35-100</f>
        <v>13.931297709923669</v>
      </c>
    </row>
    <row r="36" spans="1:6" ht="15.6" customHeight="1">
      <c r="A36" s="73" t="s">
        <v>161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27" priority="2">
      <formula>MOD(ROW(),2)=0</formula>
    </cfRule>
  </conditionalFormatting>
  <conditionalFormatting sqref="F7:F35">
    <cfRule type="expression" dxfId="2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547A6A-C77C-4802-B776-3828007D8E29}">
  <sheetPr codeName="Hoja27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5780</v>
      </c>
      <c r="C7" s="189">
        <v>6537</v>
      </c>
      <c r="D7" s="189">
        <v>11457</v>
      </c>
      <c r="E7" s="189">
        <v>12066</v>
      </c>
      <c r="F7" s="190">
        <v>5.315527625032729</v>
      </c>
      <c r="G7" s="37"/>
    </row>
    <row r="8" spans="1:14" ht="15.6" customHeight="1">
      <c r="A8" s="188" t="s">
        <v>11</v>
      </c>
      <c r="B8" s="189">
        <v>11667</v>
      </c>
      <c r="C8" s="189">
        <v>10323</v>
      </c>
      <c r="D8" s="189">
        <v>21934</v>
      </c>
      <c r="E8" s="189">
        <v>34570</v>
      </c>
      <c r="F8" s="190">
        <v>57.609191209993611</v>
      </c>
      <c r="G8" s="6"/>
    </row>
    <row r="9" spans="1:14" ht="15.6" customHeight="1">
      <c r="A9" s="188" t="s">
        <v>8</v>
      </c>
      <c r="B9" s="189">
        <v>27082</v>
      </c>
      <c r="C9" s="189">
        <v>21766</v>
      </c>
      <c r="D9" s="189">
        <v>68038</v>
      </c>
      <c r="E9" s="189">
        <v>58531</v>
      </c>
      <c r="F9" s="190">
        <v>-13.973073870484139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331756</v>
      </c>
      <c r="C11" s="189">
        <v>245221</v>
      </c>
      <c r="D11" s="189">
        <v>731631</v>
      </c>
      <c r="E11" s="189">
        <v>629665</v>
      </c>
      <c r="F11" s="190">
        <v>-13.936806942297411</v>
      </c>
    </row>
    <row r="12" spans="1:14" ht="15.6" customHeight="1">
      <c r="A12" s="188" t="s">
        <v>6</v>
      </c>
      <c r="B12" s="189">
        <v>9224</v>
      </c>
      <c r="C12" s="189">
        <v>5716</v>
      </c>
      <c r="D12" s="189">
        <v>24338</v>
      </c>
      <c r="E12" s="189">
        <v>26028</v>
      </c>
      <c r="F12" s="190">
        <v>6.9438737776316941</v>
      </c>
    </row>
    <row r="13" spans="1:14" ht="15.6" customHeight="1">
      <c r="A13" s="188" t="s">
        <v>175</v>
      </c>
      <c r="B13" s="189">
        <v>292907</v>
      </c>
      <c r="C13" s="189">
        <v>254329</v>
      </c>
      <c r="D13" s="189">
        <v>601006</v>
      </c>
      <c r="E13" s="189">
        <v>499236</v>
      </c>
      <c r="F13" s="190">
        <v>-16.933275208566972</v>
      </c>
    </row>
    <row r="14" spans="1:14" ht="15.6" customHeight="1">
      <c r="A14" s="188" t="s">
        <v>148</v>
      </c>
      <c r="B14" s="189">
        <v>150056</v>
      </c>
      <c r="C14" s="189">
        <v>172447</v>
      </c>
      <c r="D14" s="189">
        <v>329548</v>
      </c>
      <c r="E14" s="189">
        <v>380607</v>
      </c>
      <c r="F14" s="190">
        <v>15.49364584218384</v>
      </c>
    </row>
    <row r="15" spans="1:14" ht="15.6" customHeight="1">
      <c r="A15" s="188" t="s">
        <v>145</v>
      </c>
      <c r="B15" s="189">
        <v>4436</v>
      </c>
      <c r="C15" s="189">
        <v>8947</v>
      </c>
      <c r="D15" s="189">
        <v>8803</v>
      </c>
      <c r="E15" s="189">
        <v>12790</v>
      </c>
      <c r="F15" s="190">
        <v>45.291377939338872</v>
      </c>
    </row>
    <row r="16" spans="1:14" ht="15.6" customHeight="1">
      <c r="A16" s="188" t="s">
        <v>144</v>
      </c>
      <c r="B16" s="189">
        <v>5420</v>
      </c>
      <c r="C16" s="189">
        <v>0</v>
      </c>
      <c r="D16" s="189">
        <v>13535</v>
      </c>
      <c r="E16" s="189">
        <v>4125</v>
      </c>
      <c r="F16" s="190">
        <v>-69.52345770225341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128831</v>
      </c>
      <c r="C18" s="189">
        <v>93862</v>
      </c>
      <c r="D18" s="189">
        <v>276568</v>
      </c>
      <c r="E18" s="189">
        <v>218368</v>
      </c>
      <c r="F18" s="190">
        <v>-21.043649301437629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2582</v>
      </c>
      <c r="C21" s="189">
        <v>2501</v>
      </c>
      <c r="D21" s="189">
        <v>5476</v>
      </c>
      <c r="E21" s="189">
        <v>5337</v>
      </c>
      <c r="F21" s="190">
        <v>-2.5383491599707781</v>
      </c>
    </row>
    <row r="22" spans="1:7" ht="15.6" customHeight="1">
      <c r="A22" s="188" t="s">
        <v>146</v>
      </c>
      <c r="B22" s="189">
        <v>369701</v>
      </c>
      <c r="C22" s="189">
        <v>431583</v>
      </c>
      <c r="D22" s="189">
        <v>785764</v>
      </c>
      <c r="E22" s="189">
        <v>888182</v>
      </c>
      <c r="F22" s="190">
        <v>13.034193472849349</v>
      </c>
    </row>
    <row r="23" spans="1:7" ht="15.6" customHeight="1">
      <c r="A23" s="188" t="s">
        <v>165</v>
      </c>
      <c r="B23" s="189">
        <v>19983</v>
      </c>
      <c r="C23" s="189">
        <v>19119</v>
      </c>
      <c r="D23" s="189">
        <v>58887</v>
      </c>
      <c r="E23" s="189">
        <v>74825</v>
      </c>
      <c r="F23" s="190">
        <v>27.065396437244221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26939</v>
      </c>
      <c r="C25" s="189">
        <v>24799</v>
      </c>
      <c r="D25" s="189">
        <v>69257</v>
      </c>
      <c r="E25" s="189">
        <v>72620</v>
      </c>
      <c r="F25" s="190">
        <v>4.8558268478276574</v>
      </c>
    </row>
    <row r="26" spans="1:7" ht="15.6" customHeight="1">
      <c r="A26" s="188" t="s">
        <v>152</v>
      </c>
      <c r="B26" s="189">
        <v>4965</v>
      </c>
      <c r="C26" s="189">
        <v>4624</v>
      </c>
      <c r="D26" s="189">
        <v>12714</v>
      </c>
      <c r="E26" s="189">
        <v>13907</v>
      </c>
      <c r="F26" s="190">
        <v>9.3833569293691994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624973</v>
      </c>
      <c r="C28" s="189">
        <v>690873</v>
      </c>
      <c r="D28" s="189">
        <v>1310915</v>
      </c>
      <c r="E28" s="189">
        <v>1386193</v>
      </c>
      <c r="F28" s="190">
        <v>5.7424012998554446</v>
      </c>
    </row>
    <row r="29" spans="1:7" ht="15.6" customHeight="1">
      <c r="A29" s="188" t="s">
        <v>178</v>
      </c>
      <c r="B29" s="189">
        <v>6527</v>
      </c>
      <c r="C29" s="189">
        <v>6731</v>
      </c>
      <c r="D29" s="189">
        <v>12575</v>
      </c>
      <c r="E29" s="189">
        <v>12987</v>
      </c>
      <c r="F29" s="190">
        <v>3.276341948310133</v>
      </c>
    </row>
    <row r="30" spans="1:7" ht="15.6" customHeight="1">
      <c r="A30" s="188" t="s">
        <v>179</v>
      </c>
      <c r="B30" s="189">
        <v>124</v>
      </c>
      <c r="C30" s="189">
        <v>976</v>
      </c>
      <c r="D30" s="189">
        <v>419</v>
      </c>
      <c r="E30" s="189">
        <v>976</v>
      </c>
      <c r="F30" s="190">
        <v>132.93556085918851</v>
      </c>
    </row>
    <row r="31" spans="1:7" ht="15.6" customHeight="1">
      <c r="A31" s="188" t="s">
        <v>180</v>
      </c>
      <c r="B31" s="189">
        <v>0</v>
      </c>
      <c r="C31" s="189">
        <v>861</v>
      </c>
      <c r="D31" s="189">
        <v>0</v>
      </c>
      <c r="E31" s="189">
        <v>861</v>
      </c>
      <c r="F31" s="190" t="s">
        <v>151</v>
      </c>
    </row>
    <row r="32" spans="1:7" ht="15.6" customHeight="1">
      <c r="A32" s="188" t="s">
        <v>181</v>
      </c>
      <c r="B32" s="189">
        <v>48717</v>
      </c>
      <c r="C32" s="189">
        <v>53644</v>
      </c>
      <c r="D32" s="189">
        <v>118151</v>
      </c>
      <c r="E32" s="189">
        <v>131421</v>
      </c>
      <c r="F32" s="190">
        <v>11.231390339480839</v>
      </c>
    </row>
    <row r="33" spans="1:6" ht="15.6" customHeight="1">
      <c r="A33" s="188" t="s">
        <v>182</v>
      </c>
      <c r="B33" s="189">
        <v>4796</v>
      </c>
      <c r="C33" s="189">
        <v>10168</v>
      </c>
      <c r="D33" s="189">
        <v>14605</v>
      </c>
      <c r="E33" s="189">
        <v>15663</v>
      </c>
      <c r="F33" s="190">
        <v>7.2440944881889777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2076466</v>
      </c>
      <c r="C35" s="77">
        <f>SUM(C7:C34)</f>
        <v>2065027</v>
      </c>
      <c r="D35" s="76">
        <f>SUM(D7:D34)</f>
        <v>4475621</v>
      </c>
      <c r="E35" s="78">
        <f>SUM(E7:E34)</f>
        <v>4478958</v>
      </c>
      <c r="F35" s="140">
        <f>E35*100/D35-100</f>
        <v>7.4559485711588991E-2</v>
      </c>
    </row>
    <row r="36" spans="1:6" ht="15.6" customHeight="1">
      <c r="A36" s="73" t="s">
        <v>80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5" priority="2">
      <formula>MOD(ROW(),2)=0</formula>
    </cfRule>
  </conditionalFormatting>
  <conditionalFormatting sqref="F7:F35">
    <cfRule type="expression" dxfId="2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B4B4DF-C636-4C02-8CC2-F37873D9A3E5}">
  <sheetPr codeName="Hoja28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11667</v>
      </c>
      <c r="C8" s="189">
        <v>10323</v>
      </c>
      <c r="D8" s="189">
        <v>21934</v>
      </c>
      <c r="E8" s="189">
        <v>23406</v>
      </c>
      <c r="F8" s="190">
        <v>6.7110422175617828</v>
      </c>
      <c r="G8" s="6"/>
    </row>
    <row r="9" spans="1:14" ht="15.6" customHeight="1">
      <c r="A9" s="188" t="s">
        <v>8</v>
      </c>
      <c r="B9" s="189">
        <v>27082</v>
      </c>
      <c r="C9" s="189">
        <v>21766</v>
      </c>
      <c r="D9" s="189">
        <v>68038</v>
      </c>
      <c r="E9" s="189">
        <v>58531</v>
      </c>
      <c r="F9" s="190">
        <v>-13.973073870484139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331756</v>
      </c>
      <c r="C11" s="189">
        <v>245221</v>
      </c>
      <c r="D11" s="189">
        <v>731631</v>
      </c>
      <c r="E11" s="189">
        <v>629665</v>
      </c>
      <c r="F11" s="190">
        <v>-13.936806942297411</v>
      </c>
    </row>
    <row r="12" spans="1:14" ht="15.6" customHeight="1">
      <c r="A12" s="188" t="s">
        <v>6</v>
      </c>
      <c r="B12" s="189">
        <v>2902</v>
      </c>
      <c r="C12" s="189">
        <v>2554</v>
      </c>
      <c r="D12" s="189">
        <v>5497</v>
      </c>
      <c r="E12" s="189">
        <v>5545</v>
      </c>
      <c r="F12" s="190">
        <v>0.87320356558122114</v>
      </c>
    </row>
    <row r="13" spans="1:14" ht="15.6" customHeight="1">
      <c r="A13" s="188" t="s">
        <v>175</v>
      </c>
      <c r="B13" s="189">
        <v>263647</v>
      </c>
      <c r="C13" s="189">
        <v>238121</v>
      </c>
      <c r="D13" s="189">
        <v>520508</v>
      </c>
      <c r="E13" s="189">
        <v>462936</v>
      </c>
      <c r="F13" s="190">
        <v>-11.060732976246291</v>
      </c>
    </row>
    <row r="14" spans="1:14" ht="15.6" customHeight="1">
      <c r="A14" s="188" t="s">
        <v>148</v>
      </c>
      <c r="B14" s="189">
        <v>57696</v>
      </c>
      <c r="C14" s="189">
        <v>61300</v>
      </c>
      <c r="D14" s="189">
        <v>126134</v>
      </c>
      <c r="E14" s="189">
        <v>132604</v>
      </c>
      <c r="F14" s="190">
        <v>5.1294654890830316</v>
      </c>
    </row>
    <row r="15" spans="1:14" ht="15.6" customHeight="1">
      <c r="A15" s="188" t="s">
        <v>145</v>
      </c>
      <c r="B15" s="189">
        <v>4436</v>
      </c>
      <c r="C15" s="189">
        <v>3172</v>
      </c>
      <c r="D15" s="189">
        <v>8803</v>
      </c>
      <c r="E15" s="189">
        <v>7015</v>
      </c>
      <c r="F15" s="190">
        <v>-20.311257525843459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127821</v>
      </c>
      <c r="C18" s="189">
        <v>93862</v>
      </c>
      <c r="D18" s="189">
        <v>274710</v>
      </c>
      <c r="E18" s="189">
        <v>218368</v>
      </c>
      <c r="F18" s="190">
        <v>-20.509628335335449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2582</v>
      </c>
      <c r="C21" s="189">
        <v>2501</v>
      </c>
      <c r="D21" s="189">
        <v>5476</v>
      </c>
      <c r="E21" s="189">
        <v>5337</v>
      </c>
      <c r="F21" s="190">
        <v>-2.5383491599707781</v>
      </c>
    </row>
    <row r="22" spans="1:7" ht="15.6" customHeight="1">
      <c r="A22" s="188" t="s">
        <v>146</v>
      </c>
      <c r="B22" s="189">
        <v>88265</v>
      </c>
      <c r="C22" s="189">
        <v>92473</v>
      </c>
      <c r="D22" s="189">
        <v>185597</v>
      </c>
      <c r="E22" s="189">
        <v>178306</v>
      </c>
      <c r="F22" s="190">
        <v>-3.9284040151511022</v>
      </c>
    </row>
    <row r="23" spans="1:7" ht="15.6" customHeight="1">
      <c r="A23" s="188" t="s">
        <v>165</v>
      </c>
      <c r="B23" s="189">
        <v>17824</v>
      </c>
      <c r="C23" s="189">
        <v>15283</v>
      </c>
      <c r="D23" s="189">
        <v>44300</v>
      </c>
      <c r="E23" s="189">
        <v>42915</v>
      </c>
      <c r="F23" s="190">
        <v>-3.1264108352144442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26542</v>
      </c>
      <c r="C25" s="189">
        <v>24799</v>
      </c>
      <c r="D25" s="189">
        <v>68860</v>
      </c>
      <c r="E25" s="189">
        <v>71583</v>
      </c>
      <c r="F25" s="190">
        <v>3.954400232355511</v>
      </c>
    </row>
    <row r="26" spans="1:7" ht="15.6" customHeight="1">
      <c r="A26" s="188" t="s">
        <v>152</v>
      </c>
      <c r="B26" s="189">
        <v>4965</v>
      </c>
      <c r="C26" s="189">
        <v>4624</v>
      </c>
      <c r="D26" s="189">
        <v>12714</v>
      </c>
      <c r="E26" s="189">
        <v>13907</v>
      </c>
      <c r="F26" s="190">
        <v>9.3833569293691994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408057</v>
      </c>
      <c r="C28" s="189">
        <v>449274</v>
      </c>
      <c r="D28" s="189">
        <v>838394</v>
      </c>
      <c r="E28" s="189">
        <v>861663</v>
      </c>
      <c r="F28" s="190">
        <v>2.7754253966512148</v>
      </c>
    </row>
    <row r="29" spans="1:7" ht="15.6" customHeight="1">
      <c r="A29" s="188" t="s">
        <v>178</v>
      </c>
      <c r="B29" s="189">
        <v>6527</v>
      </c>
      <c r="C29" s="189">
        <v>6731</v>
      </c>
      <c r="D29" s="189">
        <v>12575</v>
      </c>
      <c r="E29" s="189">
        <v>12109</v>
      </c>
      <c r="F29" s="190">
        <v>-3.7057654075546651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19</v>
      </c>
      <c r="D31" s="189">
        <v>0</v>
      </c>
      <c r="E31" s="189">
        <v>19</v>
      </c>
      <c r="F31" s="190" t="s">
        <v>151</v>
      </c>
    </row>
    <row r="32" spans="1:7" ht="15.6" customHeight="1">
      <c r="A32" s="188" t="s">
        <v>181</v>
      </c>
      <c r="B32" s="189">
        <v>37114</v>
      </c>
      <c r="C32" s="189">
        <v>39476</v>
      </c>
      <c r="D32" s="189">
        <v>87820</v>
      </c>
      <c r="E32" s="189">
        <v>93263</v>
      </c>
      <c r="F32" s="190">
        <v>6.1979048052835273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79" t="s">
        <v>153</v>
      </c>
      <c r="B35" s="178">
        <f>SUM(B7:B34)</f>
        <v>1418883</v>
      </c>
      <c r="C35" s="77">
        <f>SUM(C7:C34)</f>
        <v>1311499</v>
      </c>
      <c r="D35" s="76">
        <f>SUM(D7:D34)</f>
        <v>3012991</v>
      </c>
      <c r="E35" s="78">
        <f>SUM(E7:E34)</f>
        <v>2817172</v>
      </c>
      <c r="F35" s="140">
        <f>E35*100/D35-100</f>
        <v>-6.4991564860299889</v>
      </c>
    </row>
    <row r="36" spans="1:6" ht="15.6" customHeight="1">
      <c r="A36" s="73" t="s">
        <v>85</v>
      </c>
      <c r="B36" s="72"/>
      <c r="C36" s="23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3" priority="2">
      <formula>MOD(ROW(),2)=0</formula>
    </cfRule>
  </conditionalFormatting>
  <conditionalFormatting sqref="F7:F35">
    <cfRule type="expression" dxfId="2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44519C-EBB6-4DF0-9743-63EB13F59DE7}">
  <sheetPr codeName="Hoja29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5780</v>
      </c>
      <c r="C7" s="189">
        <v>6537</v>
      </c>
      <c r="D7" s="189">
        <v>11457</v>
      </c>
      <c r="E7" s="189">
        <v>12066</v>
      </c>
      <c r="F7" s="190">
        <v>5.315527625032729</v>
      </c>
      <c r="G7" s="13"/>
    </row>
    <row r="8" spans="1:14" ht="15.6" customHeight="1">
      <c r="A8" s="188" t="s">
        <v>11</v>
      </c>
      <c r="B8" s="189">
        <v>0</v>
      </c>
      <c r="C8" s="189">
        <v>0</v>
      </c>
      <c r="D8" s="189">
        <v>0</v>
      </c>
      <c r="E8" s="189">
        <v>11164</v>
      </c>
      <c r="F8" s="190" t="s">
        <v>151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6322</v>
      </c>
      <c r="C12" s="189">
        <v>3162</v>
      </c>
      <c r="D12" s="189">
        <v>18841</v>
      </c>
      <c r="E12" s="189">
        <v>20483</v>
      </c>
      <c r="F12" s="190">
        <v>8.7150363568812708</v>
      </c>
    </row>
    <row r="13" spans="1:14" ht="15.6" customHeight="1">
      <c r="A13" s="188" t="s">
        <v>175</v>
      </c>
      <c r="B13" s="189">
        <v>29260</v>
      </c>
      <c r="C13" s="189">
        <v>16208</v>
      </c>
      <c r="D13" s="189">
        <v>80498</v>
      </c>
      <c r="E13" s="189">
        <v>36300</v>
      </c>
      <c r="F13" s="190">
        <v>-54.905711943153868</v>
      </c>
    </row>
    <row r="14" spans="1:14" ht="15.6" customHeight="1">
      <c r="A14" s="188" t="s">
        <v>148</v>
      </c>
      <c r="B14" s="189">
        <v>92360</v>
      </c>
      <c r="C14" s="189">
        <v>111147</v>
      </c>
      <c r="D14" s="189">
        <v>203414</v>
      </c>
      <c r="E14" s="189">
        <v>248003</v>
      </c>
      <c r="F14" s="190">
        <v>21.920320135290591</v>
      </c>
    </row>
    <row r="15" spans="1:14" ht="15.6" customHeight="1">
      <c r="A15" s="188" t="s">
        <v>145</v>
      </c>
      <c r="B15" s="189">
        <v>0</v>
      </c>
      <c r="C15" s="189">
        <v>5775</v>
      </c>
      <c r="D15" s="189">
        <v>0</v>
      </c>
      <c r="E15" s="189">
        <v>5775</v>
      </c>
      <c r="F15" s="190" t="s">
        <v>151</v>
      </c>
    </row>
    <row r="16" spans="1:14" ht="15.6" customHeight="1">
      <c r="A16" s="188" t="s">
        <v>144</v>
      </c>
      <c r="B16" s="189">
        <v>5420</v>
      </c>
      <c r="C16" s="189">
        <v>0</v>
      </c>
      <c r="D16" s="189">
        <v>13535</v>
      </c>
      <c r="E16" s="189">
        <v>4125</v>
      </c>
      <c r="F16" s="190">
        <v>-69.52345770225341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1010</v>
      </c>
      <c r="C18" s="189">
        <v>0</v>
      </c>
      <c r="D18" s="189">
        <v>1858</v>
      </c>
      <c r="E18" s="189">
        <v>0</v>
      </c>
      <c r="F18" s="190">
        <v>-100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0</v>
      </c>
      <c r="C21" s="189">
        <v>0</v>
      </c>
      <c r="D21" s="189">
        <v>0</v>
      </c>
      <c r="E21" s="189">
        <v>0</v>
      </c>
      <c r="F21" s="190" t="s">
        <v>151</v>
      </c>
    </row>
    <row r="22" spans="1:7" ht="15.6" customHeight="1">
      <c r="A22" s="188" t="s">
        <v>146</v>
      </c>
      <c r="B22" s="189">
        <v>281436</v>
      </c>
      <c r="C22" s="189">
        <v>339110</v>
      </c>
      <c r="D22" s="189">
        <v>600167</v>
      </c>
      <c r="E22" s="189">
        <v>709876</v>
      </c>
      <c r="F22" s="190">
        <v>18.279745470843949</v>
      </c>
    </row>
    <row r="23" spans="1:7" ht="15.6" customHeight="1">
      <c r="A23" s="188" t="s">
        <v>165</v>
      </c>
      <c r="B23" s="189">
        <v>2159</v>
      </c>
      <c r="C23" s="189">
        <v>3836</v>
      </c>
      <c r="D23" s="189">
        <v>14587</v>
      </c>
      <c r="E23" s="189">
        <v>31910</v>
      </c>
      <c r="F23" s="190">
        <v>118.7564269555083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397</v>
      </c>
      <c r="C25" s="189">
        <v>0</v>
      </c>
      <c r="D25" s="189">
        <v>397</v>
      </c>
      <c r="E25" s="189">
        <v>1037</v>
      </c>
      <c r="F25" s="190">
        <v>161.20906801007561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216916</v>
      </c>
      <c r="C28" s="189">
        <v>241599</v>
      </c>
      <c r="D28" s="189">
        <v>472521</v>
      </c>
      <c r="E28" s="189">
        <v>524530</v>
      </c>
      <c r="F28" s="190">
        <v>11.00670658023664</v>
      </c>
    </row>
    <row r="29" spans="1:7" ht="15.6" customHeight="1">
      <c r="A29" s="188" t="s">
        <v>178</v>
      </c>
      <c r="B29" s="189">
        <v>0</v>
      </c>
      <c r="C29" s="189">
        <v>0</v>
      </c>
      <c r="D29" s="189">
        <v>0</v>
      </c>
      <c r="E29" s="189">
        <v>878</v>
      </c>
      <c r="F29" s="190" t="s">
        <v>151</v>
      </c>
    </row>
    <row r="30" spans="1:7" ht="15.6" customHeight="1">
      <c r="A30" s="188" t="s">
        <v>179</v>
      </c>
      <c r="B30" s="189">
        <v>124</v>
      </c>
      <c r="C30" s="189">
        <v>976</v>
      </c>
      <c r="D30" s="189">
        <v>419</v>
      </c>
      <c r="E30" s="189">
        <v>976</v>
      </c>
      <c r="F30" s="190">
        <v>132.93556085918851</v>
      </c>
    </row>
    <row r="31" spans="1:7" ht="15.6" customHeight="1">
      <c r="A31" s="188" t="s">
        <v>180</v>
      </c>
      <c r="B31" s="189">
        <v>0</v>
      </c>
      <c r="C31" s="189">
        <v>842</v>
      </c>
      <c r="D31" s="189">
        <v>0</v>
      </c>
      <c r="E31" s="189">
        <v>842</v>
      </c>
      <c r="F31" s="190" t="s">
        <v>151</v>
      </c>
    </row>
    <row r="32" spans="1:7" ht="15.6" customHeight="1">
      <c r="A32" s="188" t="s">
        <v>181</v>
      </c>
      <c r="B32" s="189">
        <v>11603</v>
      </c>
      <c r="C32" s="189">
        <v>14168</v>
      </c>
      <c r="D32" s="189">
        <v>30331</v>
      </c>
      <c r="E32" s="189">
        <v>38158</v>
      </c>
      <c r="F32" s="190">
        <v>25.805281724967859</v>
      </c>
    </row>
    <row r="33" spans="1:6" ht="15.6" customHeight="1">
      <c r="A33" s="188" t="s">
        <v>182</v>
      </c>
      <c r="B33" s="189">
        <v>4796</v>
      </c>
      <c r="C33" s="189">
        <v>10168</v>
      </c>
      <c r="D33" s="189">
        <v>14605</v>
      </c>
      <c r="E33" s="189">
        <v>15663</v>
      </c>
      <c r="F33" s="190">
        <v>7.2440944881889777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79" t="s">
        <v>153</v>
      </c>
      <c r="B35" s="76">
        <f>SUM(B7:B34)</f>
        <v>657583</v>
      </c>
      <c r="C35" s="77">
        <f>SUM(C7:C34)</f>
        <v>753528</v>
      </c>
      <c r="D35" s="76">
        <f>SUM(D7:D34)</f>
        <v>1462630</v>
      </c>
      <c r="E35" s="178">
        <f>SUM(E7:E34)</f>
        <v>1661786</v>
      </c>
      <c r="F35" s="140">
        <f>E35*100/D35-100</f>
        <v>13.616293936265492</v>
      </c>
    </row>
    <row r="36" spans="1:6" ht="15.6" customHeight="1">
      <c r="A36" s="73" t="s">
        <v>159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21" priority="2">
      <formula>MOD(ROW(),2)=0</formula>
    </cfRule>
  </conditionalFormatting>
  <conditionalFormatting sqref="F7:F35">
    <cfRule type="expression" dxfId="2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BE9571-47AE-4A2A-9C7C-7005515F206D}">
  <sheetPr codeName="Hoja3">
    <pageSetUpPr fitToPage="1"/>
  </sheetPr>
  <dimension ref="A1:O39"/>
  <sheetViews>
    <sheetView workbookViewId="0"/>
  </sheetViews>
  <sheetFormatPr baseColWidth="10" defaultColWidth="8.85546875" defaultRowHeight="15"/>
  <cols>
    <col min="1" max="1" width="32.85546875" customWidth="1"/>
    <col min="2" max="2" width="18.7109375" customWidth="1"/>
    <col min="3" max="3" width="22.5703125" customWidth="1"/>
    <col min="4" max="8" width="15.42578125" customWidth="1"/>
    <col min="9" max="9" width="11.85546875" customWidth="1"/>
    <col min="10" max="10" width="10.5703125" customWidth="1"/>
    <col min="11" max="11" width="11.140625" customWidth="1"/>
  </cols>
  <sheetData>
    <row r="1" spans="1:15" ht="19.149999999999999" customHeight="1">
      <c r="A1" s="32" t="s">
        <v>20</v>
      </c>
      <c r="B1" s="13"/>
      <c r="C1" s="13"/>
      <c r="D1" s="13"/>
      <c r="E1" s="5"/>
      <c r="G1" s="4"/>
      <c r="H1" s="4"/>
      <c r="I1" s="4"/>
      <c r="J1" s="14"/>
      <c r="K1" s="14"/>
      <c r="L1" s="4"/>
    </row>
    <row r="2" spans="1:15" ht="15" customHeight="1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3"/>
    </row>
    <row r="3" spans="1:15" ht="15" customHeight="1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3"/>
    </row>
    <row r="4" spans="1:15" ht="15" customHeight="1">
      <c r="A4" s="31" t="s">
        <v>19</v>
      </c>
      <c r="B4" s="13"/>
      <c r="C4" s="13"/>
      <c r="D4" s="13"/>
      <c r="E4" s="13"/>
      <c r="F4" s="13"/>
      <c r="G4" s="13"/>
      <c r="H4" s="33"/>
      <c r="I4" s="34" t="s">
        <v>172</v>
      </c>
      <c r="J4" s="13"/>
      <c r="K4" s="13"/>
    </row>
    <row r="5" spans="1:15" ht="15" customHeight="1">
      <c r="A5" s="199" t="s">
        <v>15</v>
      </c>
      <c r="B5" s="199"/>
      <c r="C5" s="199"/>
      <c r="D5" s="197" t="s">
        <v>154</v>
      </c>
      <c r="E5" s="197"/>
      <c r="F5" s="198" t="s">
        <v>0</v>
      </c>
      <c r="G5" s="198"/>
      <c r="H5" s="197" t="s">
        <v>12</v>
      </c>
      <c r="I5" s="197"/>
      <c r="J5" s="37"/>
      <c r="K5" s="7"/>
    </row>
    <row r="6" spans="1:15" ht="15" customHeight="1">
      <c r="A6" s="199"/>
      <c r="B6" s="199"/>
      <c r="C6" s="199"/>
      <c r="D6" s="164">
        <v>2025</v>
      </c>
      <c r="E6" s="164">
        <v>2026</v>
      </c>
      <c r="F6" s="164">
        <v>2025</v>
      </c>
      <c r="G6" s="164">
        <v>2026</v>
      </c>
      <c r="H6" s="164" t="s">
        <v>13</v>
      </c>
      <c r="I6" s="170" t="s">
        <v>14</v>
      </c>
      <c r="J6" s="166"/>
      <c r="K6" s="13"/>
    </row>
    <row r="7" spans="1:15" ht="15" customHeight="1">
      <c r="A7" s="200" t="s">
        <v>16</v>
      </c>
      <c r="B7" s="155" t="s">
        <v>21</v>
      </c>
      <c r="C7" s="148" t="s">
        <v>2</v>
      </c>
      <c r="D7" s="53" cm="1">
        <f t="array" ref="D7:G7">Líquidos!B35:E35</f>
        <v>13835065</v>
      </c>
      <c r="E7" s="53">
        <v>15207762</v>
      </c>
      <c r="F7" s="53">
        <v>27947581</v>
      </c>
      <c r="G7" s="53">
        <v>28893163</v>
      </c>
      <c r="H7" s="165">
        <f>G7-F7</f>
        <v>945582</v>
      </c>
      <c r="I7" s="142">
        <f>((G7*100/F7)-100)</f>
        <v>3.3834126824786779</v>
      </c>
      <c r="J7" s="171"/>
      <c r="K7" s="13"/>
    </row>
    <row r="8" spans="1:15" ht="15" customHeight="1">
      <c r="A8" s="200"/>
      <c r="B8" s="42" t="s">
        <v>22</v>
      </c>
      <c r="C8" s="42" t="s">
        <v>2</v>
      </c>
      <c r="D8" s="53" cm="1">
        <f t="array" ref="D8:G8">Sólidos!B35:E35</f>
        <v>6738460</v>
      </c>
      <c r="E8" s="53">
        <v>6484468</v>
      </c>
      <c r="F8" s="55">
        <v>12902912</v>
      </c>
      <c r="G8" s="53">
        <v>12728970</v>
      </c>
      <c r="H8" s="47">
        <f t="shared" ref="H8:H18" si="0">G8-F8</f>
        <v>-173942</v>
      </c>
      <c r="I8" s="141">
        <f>((G8*100/F8)-100)</f>
        <v>-1.3480832853854992</v>
      </c>
      <c r="J8" s="37"/>
      <c r="K8" s="13"/>
    </row>
    <row r="9" spans="1:15" ht="15" customHeight="1">
      <c r="A9" s="200"/>
      <c r="B9" s="193" t="s">
        <v>23</v>
      </c>
      <c r="C9" s="43" t="s">
        <v>2</v>
      </c>
      <c r="D9" s="53" cm="1">
        <f t="array" ref="D9:G9">'Mercancía general'!B35:E35</f>
        <v>22034177</v>
      </c>
      <c r="E9" s="66">
        <v>21810787</v>
      </c>
      <c r="F9" s="53">
        <v>43688995</v>
      </c>
      <c r="G9" s="67">
        <v>41798795</v>
      </c>
      <c r="H9" s="47">
        <f t="shared" si="0"/>
        <v>-1890200</v>
      </c>
      <c r="I9" s="142">
        <f t="shared" ref="I9:I30" si="1">((G9*100/F9)-100)</f>
        <v>-4.3264900005138571</v>
      </c>
      <c r="J9" s="37"/>
      <c r="K9" s="13"/>
    </row>
    <row r="10" spans="1:15" ht="15" customHeight="1">
      <c r="A10" s="200"/>
      <c r="B10" s="193"/>
      <c r="C10" s="36" t="s">
        <v>24</v>
      </c>
      <c r="D10" s="56" cm="1">
        <f t="array" ref="D10:G10">'Mercancías contenedores'!B35:E35</f>
        <v>14894033</v>
      </c>
      <c r="E10" s="56">
        <v>14803947</v>
      </c>
      <c r="F10" s="68">
        <v>29952722</v>
      </c>
      <c r="G10" s="56">
        <v>28696581</v>
      </c>
      <c r="H10" s="48">
        <f t="shared" si="0"/>
        <v>-1256141</v>
      </c>
      <c r="I10" s="143">
        <f t="shared" si="1"/>
        <v>-4.1937457303546637</v>
      </c>
      <c r="J10" s="37"/>
      <c r="K10" s="13"/>
    </row>
    <row r="11" spans="1:15" ht="15" customHeight="1">
      <c r="A11" s="200"/>
      <c r="B11" s="193"/>
      <c r="C11" s="36" t="s">
        <v>25</v>
      </c>
      <c r="D11" s="69">
        <f>D9-D10</f>
        <v>7140144</v>
      </c>
      <c r="E11" s="69">
        <f t="shared" ref="E11:G11" si="2">E9-E10</f>
        <v>7006840</v>
      </c>
      <c r="F11" s="70">
        <f t="shared" si="2"/>
        <v>13736273</v>
      </c>
      <c r="G11" s="71">
        <f t="shared" si="2"/>
        <v>13102214</v>
      </c>
      <c r="H11" s="48">
        <f t="shared" si="0"/>
        <v>-634059</v>
      </c>
      <c r="I11" s="144">
        <f t="shared" si="1"/>
        <v>-4.6159464070057368</v>
      </c>
      <c r="J11" s="37"/>
      <c r="K11" s="13"/>
    </row>
    <row r="12" spans="1:15" ht="15" customHeight="1">
      <c r="A12" s="200"/>
      <c r="B12" s="40"/>
      <c r="C12" s="41" t="s">
        <v>26</v>
      </c>
      <c r="D12" s="49">
        <f>SUM(D7,D8,D9)</f>
        <v>42607702</v>
      </c>
      <c r="E12" s="49">
        <f>SUM(E7,E8,E9)</f>
        <v>43503017</v>
      </c>
      <c r="F12" s="49">
        <f>SUM(F7,F8,F9)</f>
        <v>84539488</v>
      </c>
      <c r="G12" s="49">
        <f>SUM(G7,G8,G9)</f>
        <v>83420928</v>
      </c>
      <c r="H12" s="50">
        <f t="shared" si="0"/>
        <v>-1118560</v>
      </c>
      <c r="I12" s="145">
        <f t="shared" si="1"/>
        <v>-1.3231213323648205</v>
      </c>
      <c r="J12" s="37"/>
      <c r="K12" s="13"/>
    </row>
    <row r="13" spans="1:15" ht="15" customHeight="1">
      <c r="A13" s="195" t="s">
        <v>17</v>
      </c>
      <c r="B13" s="42" t="s">
        <v>27</v>
      </c>
      <c r="C13" s="43" t="s">
        <v>2</v>
      </c>
      <c r="D13" s="51" cm="1">
        <f t="array" ref="D13:G13">Pesca!B35:E35</f>
        <v>7603.4189999999999</v>
      </c>
      <c r="E13" s="52">
        <v>6111.3460000000005</v>
      </c>
      <c r="F13" s="53">
        <v>14299.099000000002</v>
      </c>
      <c r="G13" s="54">
        <v>11746.975999999999</v>
      </c>
      <c r="H13" s="53">
        <f>G13-F13</f>
        <v>-2552.1230000000032</v>
      </c>
      <c r="I13" s="146">
        <f t="shared" si="1"/>
        <v>-17.848138543554413</v>
      </c>
      <c r="J13" s="38"/>
      <c r="K13" s="13"/>
    </row>
    <row r="14" spans="1:15" ht="15" customHeight="1">
      <c r="A14" s="195"/>
      <c r="B14" s="193" t="s">
        <v>28</v>
      </c>
      <c r="C14" s="43" t="s">
        <v>2</v>
      </c>
      <c r="D14" s="55" cm="1">
        <f t="array" ref="D14:G14">Avituallamiento!B35:E35</f>
        <v>887336</v>
      </c>
      <c r="E14" s="53">
        <v>870566</v>
      </c>
      <c r="F14" s="53">
        <v>1781842</v>
      </c>
      <c r="G14" s="52">
        <v>1813730</v>
      </c>
      <c r="H14" s="53">
        <f>G14-F14</f>
        <v>31888</v>
      </c>
      <c r="I14" s="142">
        <f t="shared" si="1"/>
        <v>1.78960873074044</v>
      </c>
      <c r="J14" s="13"/>
      <c r="K14" s="13"/>
    </row>
    <row r="15" spans="1:15" ht="15" customHeight="1">
      <c r="A15" s="195"/>
      <c r="B15" s="193"/>
      <c r="C15" s="36" t="s">
        <v>29</v>
      </c>
      <c r="D15" s="56" cm="1">
        <f t="array" ref="D15:G15">'Avi. combustibles'!B35:E35</f>
        <v>747854</v>
      </c>
      <c r="E15" s="57">
        <v>712684</v>
      </c>
      <c r="F15" s="58">
        <v>1489172</v>
      </c>
      <c r="G15" s="58">
        <v>1479578</v>
      </c>
      <c r="H15" s="56">
        <f>G15-F15</f>
        <v>-9594</v>
      </c>
      <c r="I15" s="147">
        <f t="shared" si="1"/>
        <v>-0.64425063055173837</v>
      </c>
      <c r="J15" s="13"/>
      <c r="K15" s="13"/>
      <c r="L15" s="39"/>
      <c r="O15" s="39"/>
    </row>
    <row r="16" spans="1:15" ht="15" customHeight="1">
      <c r="A16" s="195"/>
      <c r="B16" s="42" t="s">
        <v>30</v>
      </c>
      <c r="C16" s="43" t="s">
        <v>2</v>
      </c>
      <c r="D16" s="59" cm="1">
        <f t="array" ref="D16:G16">'Tráfico interior'!B35:E35</f>
        <v>408076</v>
      </c>
      <c r="E16" s="60">
        <v>211979</v>
      </c>
      <c r="F16" s="51">
        <v>721318</v>
      </c>
      <c r="G16" s="52">
        <v>565344</v>
      </c>
      <c r="H16" s="53">
        <f>G16-F16</f>
        <v>-155974</v>
      </c>
      <c r="I16" s="141">
        <f t="shared" si="1"/>
        <v>-21.623472587679771</v>
      </c>
      <c r="J16" s="13"/>
      <c r="K16" s="13"/>
    </row>
    <row r="17" spans="1:14" ht="15" customHeight="1">
      <c r="A17" s="195"/>
      <c r="B17" s="45"/>
      <c r="C17" s="45" t="s">
        <v>26</v>
      </c>
      <c r="D17" s="157">
        <f>SUM(D13,D14,D16)</f>
        <v>1303015.419</v>
      </c>
      <c r="E17" s="158">
        <f t="shared" ref="E17:G17" si="3">SUM(E13,E14,E16)</f>
        <v>1088656.3459999999</v>
      </c>
      <c r="F17" s="158">
        <f t="shared" si="3"/>
        <v>2517459.0989999999</v>
      </c>
      <c r="G17" s="158">
        <f t="shared" si="3"/>
        <v>2390820.9759999998</v>
      </c>
      <c r="H17" s="159">
        <f>G17-F17</f>
        <v>-126638.12300000014</v>
      </c>
      <c r="I17" s="145">
        <f t="shared" si="1"/>
        <v>-5.0303944580590922</v>
      </c>
      <c r="J17" s="13"/>
      <c r="K17" s="13"/>
    </row>
    <row r="18" spans="1:14" ht="15" customHeight="1">
      <c r="A18" s="196" t="s">
        <v>31</v>
      </c>
      <c r="B18" s="196"/>
      <c r="C18" s="196"/>
      <c r="D18" s="153">
        <f>D12+D17</f>
        <v>43910717.419</v>
      </c>
      <c r="E18" s="172">
        <f>E12+E17</f>
        <v>44591673.346000001</v>
      </c>
      <c r="F18" s="172">
        <f>F12+F17</f>
        <v>87056947.099000007</v>
      </c>
      <c r="G18" s="172">
        <f>G12+G17</f>
        <v>85811748.975999996</v>
      </c>
      <c r="H18" s="174">
        <f t="shared" si="0"/>
        <v>-1245198.1230000108</v>
      </c>
      <c r="I18" s="173">
        <f t="shared" si="1"/>
        <v>-1.4303259699469919</v>
      </c>
      <c r="J18" s="37"/>
      <c r="K18" s="13"/>
    </row>
    <row r="19" spans="1:14" ht="15" customHeight="1">
      <c r="A19" s="161"/>
      <c r="B19" s="163"/>
      <c r="C19" s="160"/>
      <c r="D19" s="162"/>
      <c r="E19" s="167"/>
      <c r="F19" s="168"/>
      <c r="G19" s="168"/>
      <c r="H19" s="169"/>
      <c r="I19" s="169"/>
      <c r="J19" s="37"/>
      <c r="K19" s="13"/>
      <c r="N19" s="39"/>
    </row>
    <row r="20" spans="1:14" ht="15" customHeight="1">
      <c r="A20" s="194" t="s">
        <v>48</v>
      </c>
      <c r="B20" s="193" t="s">
        <v>32</v>
      </c>
      <c r="C20" s="42" t="s">
        <v>2</v>
      </c>
      <c r="D20" s="53" cm="1">
        <f t="array" ref="D20:G20">'Mercancías tránsito'!B35:E35</f>
        <v>11473352</v>
      </c>
      <c r="E20" s="53">
        <v>11523539</v>
      </c>
      <c r="F20" s="53">
        <v>22891826</v>
      </c>
      <c r="G20" s="53">
        <v>22609275</v>
      </c>
      <c r="H20" s="61">
        <f>G20-F20</f>
        <v>-282551</v>
      </c>
      <c r="I20" s="62">
        <f t="shared" si="1"/>
        <v>-1.23428773222372</v>
      </c>
      <c r="J20" s="13"/>
      <c r="K20" s="13"/>
      <c r="L20" s="13"/>
      <c r="M20" s="13"/>
    </row>
    <row r="21" spans="1:14" ht="15" customHeight="1">
      <c r="A21" s="194"/>
      <c r="B21" s="193"/>
      <c r="C21" s="35" t="s">
        <v>24</v>
      </c>
      <c r="D21" s="63" cm="1">
        <f t="array" ref="D21:G21">'Mercan. contene. tránsito'!B35:E35</f>
        <v>8482474</v>
      </c>
      <c r="E21" s="63">
        <v>8699076</v>
      </c>
      <c r="F21" s="63">
        <v>17591321</v>
      </c>
      <c r="G21" s="63">
        <v>17126620</v>
      </c>
      <c r="H21" s="64">
        <f>G21-F21</f>
        <v>-464701</v>
      </c>
      <c r="I21" s="65">
        <f t="shared" si="1"/>
        <v>-2.64164925419756</v>
      </c>
      <c r="J21" s="13"/>
      <c r="K21" s="13"/>
      <c r="L21" s="13"/>
      <c r="M21" s="13"/>
    </row>
    <row r="22" spans="1:14" ht="15" customHeight="1">
      <c r="A22" s="194"/>
      <c r="B22" s="193" t="s">
        <v>33</v>
      </c>
      <c r="C22" s="42" t="s">
        <v>34</v>
      </c>
      <c r="D22" s="53" cm="1">
        <f t="array" ref="D22:G22">'Ro-Ro'!B35:E35</f>
        <v>6021722</v>
      </c>
      <c r="E22" s="53">
        <v>5912509</v>
      </c>
      <c r="F22" s="53">
        <v>11774919</v>
      </c>
      <c r="G22" s="53">
        <v>11151412</v>
      </c>
      <c r="H22" s="61">
        <f t="shared" ref="H22:H30" si="4">G22-F22</f>
        <v>-623507</v>
      </c>
      <c r="I22" s="62">
        <f t="shared" si="1"/>
        <v>-5.2952126464734022</v>
      </c>
      <c r="J22" s="13"/>
      <c r="K22" s="13"/>
      <c r="L22" s="13"/>
      <c r="M22" s="13"/>
    </row>
    <row r="23" spans="1:14" ht="15" customHeight="1">
      <c r="A23" s="194"/>
      <c r="B23" s="193"/>
      <c r="C23" s="44" t="s">
        <v>35</v>
      </c>
      <c r="D23" s="63" cm="1">
        <f t="array" ref="D23:G23">'Ro-Ro UTIS'!B35:E35</f>
        <v>252950</v>
      </c>
      <c r="E23" s="63">
        <v>248796</v>
      </c>
      <c r="F23" s="63">
        <v>498427</v>
      </c>
      <c r="G23" s="63">
        <v>473325</v>
      </c>
      <c r="H23" s="64">
        <f t="shared" si="4"/>
        <v>-25102</v>
      </c>
      <c r="I23" s="65">
        <f t="shared" si="1"/>
        <v>-5.0362440236985577</v>
      </c>
      <c r="J23" s="13"/>
      <c r="K23" s="13"/>
      <c r="L23" s="13"/>
      <c r="M23" s="13"/>
    </row>
    <row r="24" spans="1:14" ht="15" customHeight="1">
      <c r="A24" s="194"/>
      <c r="B24" s="193" t="s">
        <v>36</v>
      </c>
      <c r="C24" s="42" t="s">
        <v>2</v>
      </c>
      <c r="D24" s="53" cm="1">
        <f t="array" ref="D24:G24">TEUS!B35:E35</f>
        <v>1416801</v>
      </c>
      <c r="E24" s="53">
        <v>1461493</v>
      </c>
      <c r="F24" s="53">
        <v>2832411.25</v>
      </c>
      <c r="G24" s="53">
        <v>2831836.75</v>
      </c>
      <c r="H24" s="61">
        <f t="shared" si="4"/>
        <v>-574.5</v>
      </c>
      <c r="I24" s="62">
        <f t="shared" si="1"/>
        <v>-2.0283071534890951E-2</v>
      </c>
      <c r="J24" s="13"/>
      <c r="K24" s="13"/>
      <c r="L24" s="13"/>
      <c r="M24" s="13"/>
    </row>
    <row r="25" spans="1:14" ht="15" customHeight="1">
      <c r="A25" s="194"/>
      <c r="B25" s="193"/>
      <c r="C25" s="35" t="s">
        <v>40</v>
      </c>
      <c r="D25" s="63" cm="1">
        <f t="array" ref="D25:G25">'TEUS tránsito'!B35:E35</f>
        <v>704565.25</v>
      </c>
      <c r="E25" s="63">
        <v>763713</v>
      </c>
      <c r="F25" s="63">
        <v>1453975.25</v>
      </c>
      <c r="G25" s="63">
        <v>1497570</v>
      </c>
      <c r="H25" s="64">
        <f t="shared" si="4"/>
        <v>43594.75</v>
      </c>
      <c r="I25" s="65">
        <f t="shared" si="1"/>
        <v>2.9983144486125184</v>
      </c>
      <c r="J25" s="13"/>
      <c r="K25" s="13"/>
      <c r="L25" s="13"/>
      <c r="M25" s="13"/>
    </row>
    <row r="26" spans="1:14" ht="15" customHeight="1">
      <c r="A26" s="194"/>
      <c r="B26" s="193"/>
      <c r="C26" s="35" t="s">
        <v>171</v>
      </c>
      <c r="D26" s="63" cm="1">
        <f t="array" ref="D26:G26">'TEUS nacional'!B35:E35</f>
        <v>174280.75</v>
      </c>
      <c r="E26" s="63">
        <v>166943.5</v>
      </c>
      <c r="F26" s="63">
        <v>343545.75</v>
      </c>
      <c r="G26" s="63">
        <v>322186.75</v>
      </c>
      <c r="H26" s="64">
        <f t="shared" si="4"/>
        <v>-21359</v>
      </c>
      <c r="I26" s="65">
        <f t="shared" si="1"/>
        <v>-6.2172214326621713</v>
      </c>
      <c r="J26" s="13"/>
      <c r="K26" s="13"/>
      <c r="L26" s="13"/>
      <c r="M26" s="13"/>
    </row>
    <row r="27" spans="1:14" ht="15" customHeight="1">
      <c r="A27" s="194"/>
      <c r="B27" s="193"/>
      <c r="C27" s="35" t="s">
        <v>170</v>
      </c>
      <c r="D27" s="63" cm="1">
        <f t="array" ref="D27:G27">'TEUS exterior'!B35:E35</f>
        <v>537955</v>
      </c>
      <c r="E27" s="63">
        <v>530836.5</v>
      </c>
      <c r="F27" s="63">
        <v>1034890.25</v>
      </c>
      <c r="G27" s="63">
        <v>1012080</v>
      </c>
      <c r="H27" s="64">
        <f t="shared" si="4"/>
        <v>-22810.25</v>
      </c>
      <c r="I27" s="65">
        <f t="shared" si="1"/>
        <v>-2.2041226110691383</v>
      </c>
      <c r="J27" s="13"/>
      <c r="K27" s="13"/>
      <c r="L27" s="13"/>
      <c r="M27" s="13"/>
    </row>
    <row r="28" spans="1:14" ht="15" customHeight="1">
      <c r="A28" s="194"/>
      <c r="B28" s="193" t="s">
        <v>37</v>
      </c>
      <c r="C28" s="42" t="s">
        <v>41</v>
      </c>
      <c r="D28" s="53" cm="1">
        <f t="array" ref="D28:G28">'Buques número'!B35:E35</f>
        <v>11435</v>
      </c>
      <c r="E28" s="53">
        <v>10560</v>
      </c>
      <c r="F28" s="53">
        <v>23654</v>
      </c>
      <c r="G28" s="53">
        <v>21759</v>
      </c>
      <c r="H28" s="61">
        <f t="shared" si="4"/>
        <v>-1895</v>
      </c>
      <c r="I28" s="62">
        <f t="shared" si="1"/>
        <v>-8.0113300076097005</v>
      </c>
      <c r="J28" s="13"/>
      <c r="K28" s="13"/>
      <c r="L28" s="13"/>
      <c r="M28" s="13"/>
    </row>
    <row r="29" spans="1:14" ht="15" customHeight="1">
      <c r="A29" s="194"/>
      <c r="B29" s="193"/>
      <c r="C29" s="42" t="s">
        <v>42</v>
      </c>
      <c r="D29" s="53" cm="1">
        <f t="array" ref="D29:G29">'Buques GT'!B35:E35</f>
        <v>189982484</v>
      </c>
      <c r="E29" s="53">
        <v>189661615</v>
      </c>
      <c r="F29" s="53">
        <v>391414780</v>
      </c>
      <c r="G29" s="53">
        <v>384146896</v>
      </c>
      <c r="H29" s="61">
        <f t="shared" si="4"/>
        <v>-7267884</v>
      </c>
      <c r="I29" s="62">
        <f t="shared" si="1"/>
        <v>-1.8568241086859274</v>
      </c>
      <c r="J29" s="13"/>
      <c r="K29" s="13"/>
      <c r="L29" s="13"/>
      <c r="M29" s="13"/>
    </row>
    <row r="30" spans="1:14" ht="15" customHeight="1">
      <c r="A30" s="194"/>
      <c r="B30" s="193"/>
      <c r="C30" s="35" t="s">
        <v>43</v>
      </c>
      <c r="D30" s="63" cm="1">
        <f t="array" ref="D30:G30">Cruceros!B35:E35</f>
        <v>242</v>
      </c>
      <c r="E30" s="63">
        <v>264</v>
      </c>
      <c r="F30" s="63">
        <v>524</v>
      </c>
      <c r="G30" s="63">
        <v>597</v>
      </c>
      <c r="H30" s="64">
        <f t="shared" si="4"/>
        <v>73</v>
      </c>
      <c r="I30" s="65">
        <f t="shared" si="1"/>
        <v>13.931297709923669</v>
      </c>
      <c r="J30" s="13"/>
      <c r="K30" s="13"/>
      <c r="L30" s="13"/>
      <c r="M30" s="13"/>
    </row>
    <row r="31" spans="1:14" ht="15" customHeight="1">
      <c r="A31" s="194"/>
      <c r="B31" s="193" t="s">
        <v>38</v>
      </c>
      <c r="C31" s="42" t="s">
        <v>2</v>
      </c>
      <c r="D31" s="53" cm="1">
        <f t="array" ref="D31:G31">'Pasajeros total'!B35:E35</f>
        <v>2076466</v>
      </c>
      <c r="E31" s="53">
        <v>2065027</v>
      </c>
      <c r="F31" s="53">
        <v>4475621</v>
      </c>
      <c r="G31" s="53">
        <v>4478958</v>
      </c>
      <c r="H31" s="61">
        <f>G31-F31</f>
        <v>3337</v>
      </c>
      <c r="I31" s="62">
        <f>((G31*100/F31)-100)</f>
        <v>7.4559485711588991E-2</v>
      </c>
      <c r="J31" s="13"/>
      <c r="K31" s="13"/>
      <c r="L31" s="13"/>
      <c r="M31" s="13"/>
    </row>
    <row r="32" spans="1:14" ht="15" customHeight="1">
      <c r="A32" s="194"/>
      <c r="B32" s="193"/>
      <c r="C32" s="35" t="s">
        <v>44</v>
      </c>
      <c r="D32" s="63" cm="1">
        <f t="array" ref="D32:G32">'Pasajeros regulares'!B35:E35</f>
        <v>1418883</v>
      </c>
      <c r="E32" s="63">
        <v>1311499</v>
      </c>
      <c r="F32" s="63">
        <v>3012991</v>
      </c>
      <c r="G32" s="63">
        <v>2817172</v>
      </c>
      <c r="H32" s="64">
        <f>G32-F32</f>
        <v>-195819</v>
      </c>
      <c r="I32" s="65">
        <f>((G32*100/F32)-100)</f>
        <v>-6.4991564860299889</v>
      </c>
      <c r="J32" s="13"/>
      <c r="K32" s="13"/>
      <c r="L32" s="13"/>
      <c r="M32" s="13"/>
    </row>
    <row r="33" spans="1:13" ht="15" customHeight="1">
      <c r="A33" s="194"/>
      <c r="B33" s="193"/>
      <c r="C33" s="35" t="s">
        <v>45</v>
      </c>
      <c r="D33" s="63" cm="1">
        <f t="array" ref="D33:G33">'Pasajeros crucero'!B35:E35</f>
        <v>657583</v>
      </c>
      <c r="E33" s="63">
        <v>753528</v>
      </c>
      <c r="F33" s="63">
        <v>1462630</v>
      </c>
      <c r="G33" s="63">
        <v>1661786</v>
      </c>
      <c r="H33" s="64">
        <f>G33-F33</f>
        <v>199156</v>
      </c>
      <c r="I33" s="65">
        <f>((G33*100/F33)-100)</f>
        <v>13.616293936265492</v>
      </c>
      <c r="J33" s="13"/>
      <c r="K33" s="13"/>
      <c r="L33" s="13"/>
      <c r="M33" s="13"/>
    </row>
    <row r="34" spans="1:13" ht="15" customHeight="1">
      <c r="A34" s="194"/>
      <c r="B34" s="193" t="s">
        <v>39</v>
      </c>
      <c r="C34" s="42" t="s">
        <v>46</v>
      </c>
      <c r="D34" s="53" cm="1">
        <f t="array" ref="D34:G34">'Automóviles régimen pasaje'!B35:E35</f>
        <v>395099</v>
      </c>
      <c r="E34" s="53">
        <v>368603</v>
      </c>
      <c r="F34" s="53">
        <v>849963</v>
      </c>
      <c r="G34" s="53">
        <v>806370</v>
      </c>
      <c r="H34" s="61">
        <f>G34-F34</f>
        <v>-43593</v>
      </c>
      <c r="I34" s="62">
        <f>((G34*100/F34)-100)</f>
        <v>-5.1288114894413042</v>
      </c>
      <c r="J34" s="13"/>
      <c r="K34" s="13"/>
      <c r="L34" s="13"/>
      <c r="M34" s="13"/>
    </row>
    <row r="35" spans="1:13" ht="15" customHeight="1">
      <c r="A35" s="194"/>
      <c r="B35" s="193"/>
      <c r="C35" s="42" t="s">
        <v>164</v>
      </c>
      <c r="D35" s="53" cm="1">
        <f t="array" ref="D35:G35">'Automóviles régimen mercancía'!B35:E35</f>
        <v>299422</v>
      </c>
      <c r="E35" s="53">
        <v>285925</v>
      </c>
      <c r="F35" s="53">
        <v>510970</v>
      </c>
      <c r="G35" s="53">
        <v>502319</v>
      </c>
      <c r="H35" s="61">
        <f>G35-F35</f>
        <v>-8651</v>
      </c>
      <c r="I35" s="62">
        <f>((G35*100/F35)-100)</f>
        <v>-1.6930543867546106</v>
      </c>
      <c r="J35" s="13"/>
      <c r="K35" s="13"/>
      <c r="L35" s="13"/>
      <c r="M35" s="13"/>
    </row>
    <row r="36" spans="1:13" ht="15" customHeight="1">
      <c r="A36" s="73" t="s">
        <v>49</v>
      </c>
      <c r="J36" s="13"/>
      <c r="K36" s="13"/>
      <c r="L36" s="13"/>
      <c r="M36" s="13"/>
    </row>
    <row r="37" spans="1:13">
      <c r="A37" s="46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</row>
    <row r="38" spans="1:13">
      <c r="B38" s="13"/>
      <c r="C38" s="13"/>
      <c r="D38" s="13"/>
      <c r="E38" s="13"/>
      <c r="F38" s="13"/>
      <c r="G38" s="13"/>
      <c r="H38" s="13"/>
      <c r="I38" s="13"/>
      <c r="J38" s="13"/>
      <c r="K38" s="13"/>
    </row>
    <row r="39" spans="1:13">
      <c r="J39" s="13"/>
      <c r="K39" s="13"/>
    </row>
  </sheetData>
  <mergeCells count="16">
    <mergeCell ref="D5:E5"/>
    <mergeCell ref="F5:G5"/>
    <mergeCell ref="H5:I5"/>
    <mergeCell ref="A5:C6"/>
    <mergeCell ref="B9:B11"/>
    <mergeCell ref="A7:A12"/>
    <mergeCell ref="B14:B15"/>
    <mergeCell ref="A13:A17"/>
    <mergeCell ref="A18:C18"/>
    <mergeCell ref="B20:B21"/>
    <mergeCell ref="B22:B23"/>
    <mergeCell ref="B24:B27"/>
    <mergeCell ref="B28:B30"/>
    <mergeCell ref="B31:B33"/>
    <mergeCell ref="A20:A35"/>
    <mergeCell ref="B34:B35"/>
  </mergeCells>
  <conditionalFormatting sqref="H7:I35">
    <cfRule type="expression" dxfId="73" priority="1">
      <formula>H7&lt;0</formula>
    </cfRule>
  </conditionalFormatting>
  <pageMargins left="0.62992125984252001" right="0.23622047244094499" top="0.78740157480314998" bottom="0.23622047244094499" header="0.31496062992126" footer="0.15748031496063"/>
  <pageSetup paperSize="9" scale="84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04B271-E1C9-40E1-AB3F-B4E00BF45ADD}">
  <sheetPr codeName="Hoja30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84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5237</v>
      </c>
      <c r="C8" s="189">
        <v>5503</v>
      </c>
      <c r="D8" s="189">
        <v>9183</v>
      </c>
      <c r="E8" s="189">
        <v>11696</v>
      </c>
      <c r="F8" s="190">
        <v>27.365784601981929</v>
      </c>
      <c r="G8" s="6"/>
    </row>
    <row r="9" spans="1:14" ht="15.6" customHeight="1">
      <c r="A9" s="188" t="s">
        <v>8</v>
      </c>
      <c r="B9" s="189">
        <v>8949</v>
      </c>
      <c r="C9" s="189">
        <v>7657</v>
      </c>
      <c r="D9" s="189">
        <v>21224</v>
      </c>
      <c r="E9" s="189">
        <v>18687</v>
      </c>
      <c r="F9" s="190">
        <v>-11.953448925744439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73011</v>
      </c>
      <c r="C11" s="189">
        <v>54477</v>
      </c>
      <c r="D11" s="189">
        <v>165506</v>
      </c>
      <c r="E11" s="189">
        <v>144428</v>
      </c>
      <c r="F11" s="190">
        <v>-12.735489952025921</v>
      </c>
    </row>
    <row r="12" spans="1:14" ht="15.6" customHeight="1">
      <c r="A12" s="188" t="s">
        <v>6</v>
      </c>
      <c r="B12" s="189">
        <v>1783</v>
      </c>
      <c r="C12" s="189">
        <v>1536</v>
      </c>
      <c r="D12" s="189">
        <v>3352</v>
      </c>
      <c r="E12" s="189">
        <v>3353</v>
      </c>
      <c r="F12" s="190">
        <v>2.9832935560861529E-2</v>
      </c>
    </row>
    <row r="13" spans="1:14" ht="15.6" customHeight="1">
      <c r="A13" s="188" t="s">
        <v>175</v>
      </c>
      <c r="B13" s="189">
        <v>58178</v>
      </c>
      <c r="C13" s="189">
        <v>54800</v>
      </c>
      <c r="D13" s="189">
        <v>124085</v>
      </c>
      <c r="E13" s="189">
        <v>115330</v>
      </c>
      <c r="F13" s="190">
        <v>-7.0556473385179572</v>
      </c>
    </row>
    <row r="14" spans="1:14" ht="15.6" customHeight="1">
      <c r="A14" s="188" t="s">
        <v>148</v>
      </c>
      <c r="B14" s="189">
        <v>19358</v>
      </c>
      <c r="C14" s="189">
        <v>19885</v>
      </c>
      <c r="D14" s="189">
        <v>43228</v>
      </c>
      <c r="E14" s="189">
        <v>44842</v>
      </c>
      <c r="F14" s="190">
        <v>3.7336911261219541</v>
      </c>
    </row>
    <row r="15" spans="1:14" ht="15.6" customHeight="1">
      <c r="A15" s="188" t="s">
        <v>145</v>
      </c>
      <c r="B15" s="189">
        <v>2060</v>
      </c>
      <c r="C15" s="189">
        <v>1483</v>
      </c>
      <c r="D15" s="189">
        <v>4012</v>
      </c>
      <c r="E15" s="189">
        <v>3449</v>
      </c>
      <c r="F15" s="190">
        <v>-14.03290129611166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32759</v>
      </c>
      <c r="C18" s="189">
        <v>23278</v>
      </c>
      <c r="D18" s="189">
        <v>72225</v>
      </c>
      <c r="E18" s="189">
        <v>53835</v>
      </c>
      <c r="F18" s="190">
        <v>-25.46209761163033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1600</v>
      </c>
      <c r="C21" s="189">
        <v>1562</v>
      </c>
      <c r="D21" s="189">
        <v>3359</v>
      </c>
      <c r="E21" s="189">
        <v>3380</v>
      </c>
      <c r="F21" s="190">
        <v>0.62518606728193049</v>
      </c>
    </row>
    <row r="22" spans="1:7" ht="15.6" customHeight="1">
      <c r="A22" s="188" t="s">
        <v>146</v>
      </c>
      <c r="B22" s="189">
        <v>40350</v>
      </c>
      <c r="C22" s="189">
        <v>39846</v>
      </c>
      <c r="D22" s="189">
        <v>84068</v>
      </c>
      <c r="E22" s="189">
        <v>80234</v>
      </c>
      <c r="F22" s="190">
        <v>-4.5605938050149888</v>
      </c>
    </row>
    <row r="23" spans="1:7" ht="15.6" customHeight="1">
      <c r="A23" s="188" t="s">
        <v>165</v>
      </c>
      <c r="B23" s="189">
        <v>3911</v>
      </c>
      <c r="C23" s="189">
        <v>3632</v>
      </c>
      <c r="D23" s="189">
        <v>9802</v>
      </c>
      <c r="E23" s="189">
        <v>10175</v>
      </c>
      <c r="F23" s="190">
        <v>3.805345847786171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6784</v>
      </c>
      <c r="C25" s="189">
        <v>7072</v>
      </c>
      <c r="D25" s="189">
        <v>17404</v>
      </c>
      <c r="E25" s="189">
        <v>19760</v>
      </c>
      <c r="F25" s="190">
        <v>13.53711790393012</v>
      </c>
    </row>
    <row r="26" spans="1:7" ht="15.6" customHeight="1">
      <c r="A26" s="188" t="s">
        <v>152</v>
      </c>
      <c r="B26" s="189">
        <v>1524</v>
      </c>
      <c r="C26" s="189">
        <v>1628</v>
      </c>
      <c r="D26" s="189">
        <v>3636</v>
      </c>
      <c r="E26" s="189">
        <v>4724</v>
      </c>
      <c r="F26" s="190">
        <v>29.922992299229922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126091</v>
      </c>
      <c r="C28" s="189">
        <v>131193</v>
      </c>
      <c r="D28" s="189">
        <v>256783</v>
      </c>
      <c r="E28" s="189">
        <v>257495</v>
      </c>
      <c r="F28" s="190">
        <v>0.27727692253770903</v>
      </c>
    </row>
    <row r="29" spans="1:7" ht="15.6" customHeight="1">
      <c r="A29" s="188" t="s">
        <v>178</v>
      </c>
      <c r="B29" s="189">
        <v>3232</v>
      </c>
      <c r="C29" s="189">
        <v>3442</v>
      </c>
      <c r="D29" s="189">
        <v>6104</v>
      </c>
      <c r="E29" s="189">
        <v>5948</v>
      </c>
      <c r="F29" s="190">
        <v>-2.55570117955439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10272</v>
      </c>
      <c r="C32" s="189">
        <v>11609</v>
      </c>
      <c r="D32" s="189">
        <v>25992</v>
      </c>
      <c r="E32" s="189">
        <v>29034</v>
      </c>
      <c r="F32" s="190">
        <v>11.70360110803324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395099</v>
      </c>
      <c r="C35" s="77">
        <f>SUM(C7:C34)</f>
        <v>368603</v>
      </c>
      <c r="D35" s="178">
        <f>SUM(D7:D34)</f>
        <v>849963</v>
      </c>
      <c r="E35" s="178">
        <f>SUM(E7:E34)</f>
        <v>806370</v>
      </c>
      <c r="F35" s="140">
        <f>E35*100/D35-100</f>
        <v>-5.1288114894413042</v>
      </c>
    </row>
    <row r="36" spans="1:6" ht="15.6" customHeight="1">
      <c r="A36" s="73" t="s">
        <v>85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9" priority="2">
      <formula>MOD(ROW(),2)=0</formula>
    </cfRule>
  </conditionalFormatting>
  <conditionalFormatting sqref="F7:F35">
    <cfRule type="expression" dxfId="1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A31B70-2F13-4EE8-B79D-8E8B2CD3269A}">
  <sheetPr codeName="Hoja31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825</v>
      </c>
      <c r="C8" s="189">
        <v>588</v>
      </c>
      <c r="D8" s="189">
        <v>1369</v>
      </c>
      <c r="E8" s="189">
        <v>937</v>
      </c>
      <c r="F8" s="190">
        <v>-31.55588020452884</v>
      </c>
      <c r="G8" s="6"/>
    </row>
    <row r="9" spans="1:14" ht="15.6" customHeight="1">
      <c r="A9" s="188" t="s">
        <v>8</v>
      </c>
      <c r="B9" s="189">
        <v>317</v>
      </c>
      <c r="C9" s="189">
        <v>898</v>
      </c>
      <c r="D9" s="189">
        <v>921</v>
      </c>
      <c r="E9" s="189">
        <v>1089</v>
      </c>
      <c r="F9" s="190">
        <v>18.24104234527687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575</v>
      </c>
      <c r="C11" s="189">
        <v>579</v>
      </c>
      <c r="D11" s="189">
        <v>1024</v>
      </c>
      <c r="E11" s="189">
        <v>1038</v>
      </c>
      <c r="F11" s="190">
        <v>1.3671875</v>
      </c>
    </row>
    <row r="12" spans="1:14" ht="15.6" customHeight="1">
      <c r="A12" s="188" t="s">
        <v>6</v>
      </c>
      <c r="B12" s="189">
        <v>4039</v>
      </c>
      <c r="C12" s="189">
        <v>3563</v>
      </c>
      <c r="D12" s="189">
        <v>5297</v>
      </c>
      <c r="E12" s="189">
        <v>4635</v>
      </c>
      <c r="F12" s="190">
        <v>-12.497640173683219</v>
      </c>
    </row>
    <row r="13" spans="1:14" ht="15.6" customHeight="1">
      <c r="A13" s="188" t="s">
        <v>175</v>
      </c>
      <c r="B13" s="189">
        <v>6687</v>
      </c>
      <c r="C13" s="189">
        <v>8764</v>
      </c>
      <c r="D13" s="189">
        <v>12229</v>
      </c>
      <c r="E13" s="189">
        <v>14262</v>
      </c>
      <c r="F13" s="190">
        <v>16.624417368550169</v>
      </c>
    </row>
    <row r="14" spans="1:14" ht="15.6" customHeight="1">
      <c r="A14" s="188" t="s">
        <v>148</v>
      </c>
      <c r="B14" s="189">
        <v>51536</v>
      </c>
      <c r="C14" s="189">
        <v>50704</v>
      </c>
      <c r="D14" s="189">
        <v>94359</v>
      </c>
      <c r="E14" s="189">
        <v>93483</v>
      </c>
      <c r="F14" s="190">
        <v>-0.92836931294311864</v>
      </c>
    </row>
    <row r="15" spans="1:14" ht="15.6" customHeight="1">
      <c r="A15" s="188" t="s">
        <v>145</v>
      </c>
      <c r="B15" s="189">
        <v>1359</v>
      </c>
      <c r="C15" s="189">
        <v>1114</v>
      </c>
      <c r="D15" s="189">
        <v>2185</v>
      </c>
      <c r="E15" s="189">
        <v>1803</v>
      </c>
      <c r="F15" s="190">
        <v>-17.482837528604119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18</v>
      </c>
      <c r="C17" s="189">
        <v>6059</v>
      </c>
      <c r="D17" s="189">
        <v>26</v>
      </c>
      <c r="E17" s="189">
        <v>6098</v>
      </c>
      <c r="F17" s="190">
        <v>23353.846153846149</v>
      </c>
      <c r="G17" s="2"/>
    </row>
    <row r="18" spans="1:7" ht="15.6" customHeight="1">
      <c r="A18" s="188" t="s">
        <v>147</v>
      </c>
      <c r="B18" s="189">
        <v>133</v>
      </c>
      <c r="C18" s="189">
        <v>188</v>
      </c>
      <c r="D18" s="189">
        <v>226</v>
      </c>
      <c r="E18" s="189">
        <v>596</v>
      </c>
      <c r="F18" s="190">
        <v>163.716814159292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11</v>
      </c>
      <c r="C20" s="189">
        <v>4</v>
      </c>
      <c r="D20" s="189">
        <v>24</v>
      </c>
      <c r="E20" s="189">
        <v>5</v>
      </c>
      <c r="F20" s="190">
        <v>-79.166666666666671</v>
      </c>
    </row>
    <row r="21" spans="1:7" ht="15.6" customHeight="1">
      <c r="A21" s="188" t="s">
        <v>149</v>
      </c>
      <c r="B21" s="189">
        <v>1466</v>
      </c>
      <c r="C21" s="189">
        <v>5997</v>
      </c>
      <c r="D21" s="189">
        <v>2306</v>
      </c>
      <c r="E21" s="189">
        <v>8891</v>
      </c>
      <c r="F21" s="190">
        <v>285.55941023417171</v>
      </c>
    </row>
    <row r="22" spans="1:7" ht="15.6" customHeight="1">
      <c r="A22" s="188" t="s">
        <v>146</v>
      </c>
      <c r="B22" s="189">
        <v>45781</v>
      </c>
      <c r="C22" s="189">
        <v>30773</v>
      </c>
      <c r="D22" s="189">
        <v>71105</v>
      </c>
      <c r="E22" s="189">
        <v>51278</v>
      </c>
      <c r="F22" s="190">
        <v>-27.884115041136351</v>
      </c>
    </row>
    <row r="23" spans="1:7" ht="15.6" customHeight="1">
      <c r="A23" s="188" t="s">
        <v>165</v>
      </c>
      <c r="B23" s="189">
        <v>8229</v>
      </c>
      <c r="C23" s="189">
        <v>6197</v>
      </c>
      <c r="D23" s="189">
        <v>16119</v>
      </c>
      <c r="E23" s="189">
        <v>13819</v>
      </c>
      <c r="F23" s="190">
        <v>-14.26887524039952</v>
      </c>
    </row>
    <row r="24" spans="1:7" ht="15.6" customHeight="1">
      <c r="A24" s="188" t="s">
        <v>141</v>
      </c>
      <c r="B24" s="189">
        <v>10</v>
      </c>
      <c r="C24" s="189">
        <v>247</v>
      </c>
      <c r="D24" s="189">
        <v>15</v>
      </c>
      <c r="E24" s="189">
        <v>280</v>
      </c>
      <c r="F24" s="190">
        <v>1766.666666666667</v>
      </c>
    </row>
    <row r="25" spans="1:7" ht="15.6" customHeight="1">
      <c r="A25" s="188" t="s">
        <v>140</v>
      </c>
      <c r="B25" s="189">
        <v>165</v>
      </c>
      <c r="C25" s="189">
        <v>213</v>
      </c>
      <c r="D25" s="189">
        <v>346</v>
      </c>
      <c r="E25" s="189">
        <v>346</v>
      </c>
      <c r="F25" s="190">
        <v>0</v>
      </c>
    </row>
    <row r="26" spans="1:7" ht="15.6" customHeight="1">
      <c r="A26" s="188" t="s">
        <v>152</v>
      </c>
      <c r="B26" s="189">
        <v>1</v>
      </c>
      <c r="C26" s="189">
        <v>0</v>
      </c>
      <c r="D26" s="189">
        <v>5</v>
      </c>
      <c r="E26" s="189">
        <v>1</v>
      </c>
      <c r="F26" s="190">
        <v>-80</v>
      </c>
    </row>
    <row r="27" spans="1:7" ht="15.6" customHeight="1">
      <c r="A27" s="188" t="s">
        <v>173</v>
      </c>
      <c r="B27" s="189">
        <v>18040</v>
      </c>
      <c r="C27" s="189">
        <v>12754</v>
      </c>
      <c r="D27" s="189">
        <v>29420</v>
      </c>
      <c r="E27" s="189">
        <v>25214</v>
      </c>
      <c r="F27" s="190">
        <v>-14.296397008837531</v>
      </c>
    </row>
    <row r="28" spans="1:7" ht="15.6" customHeight="1">
      <c r="A28" s="188" t="s">
        <v>177</v>
      </c>
      <c r="B28" s="189">
        <v>6395</v>
      </c>
      <c r="C28" s="189">
        <v>9118</v>
      </c>
      <c r="D28" s="189">
        <v>13273</v>
      </c>
      <c r="E28" s="189">
        <v>14457</v>
      </c>
      <c r="F28" s="190">
        <v>8.9203646500414351</v>
      </c>
    </row>
    <row r="29" spans="1:7" ht="15.6" customHeight="1">
      <c r="A29" s="188" t="s">
        <v>178</v>
      </c>
      <c r="B29" s="189">
        <v>35184</v>
      </c>
      <c r="C29" s="189">
        <v>31056</v>
      </c>
      <c r="D29" s="189">
        <v>49921</v>
      </c>
      <c r="E29" s="189">
        <v>49346</v>
      </c>
      <c r="F29" s="190">
        <v>-1.151819875403135</v>
      </c>
    </row>
    <row r="30" spans="1:7" ht="15.6" customHeight="1">
      <c r="A30" s="188" t="s">
        <v>179</v>
      </c>
      <c r="B30" s="189">
        <v>330</v>
      </c>
      <c r="C30" s="189">
        <v>235</v>
      </c>
      <c r="D30" s="189">
        <v>809</v>
      </c>
      <c r="E30" s="189">
        <v>2325</v>
      </c>
      <c r="F30" s="190">
        <v>187.39184177997529</v>
      </c>
    </row>
    <row r="31" spans="1:7" ht="15.6" customHeight="1">
      <c r="A31" s="188" t="s">
        <v>180</v>
      </c>
      <c r="B31" s="189">
        <v>24294</v>
      </c>
      <c r="C31" s="189">
        <v>15142</v>
      </c>
      <c r="D31" s="189">
        <v>43236</v>
      </c>
      <c r="E31" s="189">
        <v>35665</v>
      </c>
      <c r="F31" s="190">
        <v>-17.510870570820611</v>
      </c>
    </row>
    <row r="32" spans="1:7" ht="15.6" customHeight="1">
      <c r="A32" s="188" t="s">
        <v>181</v>
      </c>
      <c r="B32" s="189">
        <v>34661</v>
      </c>
      <c r="C32" s="189">
        <v>45154</v>
      </c>
      <c r="D32" s="189">
        <v>73184</v>
      </c>
      <c r="E32" s="189">
        <v>80957</v>
      </c>
      <c r="F32" s="190">
        <v>10.621174027109751</v>
      </c>
    </row>
    <row r="33" spans="1:6" ht="15.6" customHeight="1">
      <c r="A33" s="188" t="s">
        <v>182</v>
      </c>
      <c r="B33" s="189">
        <v>59364</v>
      </c>
      <c r="C33" s="189">
        <v>56554</v>
      </c>
      <c r="D33" s="189">
        <v>93566</v>
      </c>
      <c r="E33" s="189">
        <v>95758</v>
      </c>
      <c r="F33" s="190">
        <v>2.3427313340315981</v>
      </c>
    </row>
    <row r="34" spans="1:6" ht="15.6" customHeight="1">
      <c r="A34" s="188" t="s">
        <v>183</v>
      </c>
      <c r="B34" s="189">
        <v>2</v>
      </c>
      <c r="C34" s="189">
        <v>24</v>
      </c>
      <c r="D34" s="189">
        <v>5</v>
      </c>
      <c r="E34" s="189">
        <v>36</v>
      </c>
      <c r="F34" s="190">
        <v>620</v>
      </c>
    </row>
    <row r="35" spans="1:6" ht="15.6" customHeight="1">
      <c r="A35" s="156" t="s">
        <v>153</v>
      </c>
      <c r="B35" s="76">
        <f>SUM(B7:B34)</f>
        <v>299422</v>
      </c>
      <c r="C35" s="77">
        <f>SUM(C7:C34)</f>
        <v>285925</v>
      </c>
      <c r="D35" s="76">
        <f>SUM(D7:D34)</f>
        <v>510970</v>
      </c>
      <c r="E35" s="78">
        <f>SUM(E7:E34)</f>
        <v>502319</v>
      </c>
      <c r="F35" s="140">
        <f>E35*100/D35-100</f>
        <v>-1.6930543867546106</v>
      </c>
    </row>
    <row r="36" spans="1:6" ht="15.6" customHeight="1">
      <c r="A36" s="73" t="s">
        <v>158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7" priority="2">
      <formula>MOD(ROW(),2)=0</formula>
    </cfRule>
  </conditionalFormatting>
  <conditionalFormatting sqref="F7:F35">
    <cfRule type="expression" dxfId="1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397C1A-F116-4941-8A5F-8D5ED765EFD6}">
  <sheetPr>
    <pageSetUpPr fitToPage="1"/>
  </sheetPr>
  <dimension ref="A1:K51"/>
  <sheetViews>
    <sheetView zoomScale="80" zoomScaleNormal="80" workbookViewId="0"/>
  </sheetViews>
  <sheetFormatPr baseColWidth="10" defaultColWidth="11.42578125" defaultRowHeight="15"/>
  <cols>
    <col min="1" max="1" width="32.85546875" style="216" customWidth="1"/>
    <col min="2" max="2" width="18.7109375" style="216" customWidth="1"/>
    <col min="3" max="3" width="22.5703125" style="216" customWidth="1"/>
    <col min="4" max="5" width="15.42578125" style="216" customWidth="1"/>
    <col min="6" max="6" width="15.5703125" style="216" customWidth="1"/>
    <col min="7" max="10" width="15.42578125" style="216" customWidth="1"/>
    <col min="11" max="11" width="11.85546875" style="216" customWidth="1"/>
    <col min="12" max="16384" width="11.42578125" style="216"/>
  </cols>
  <sheetData>
    <row r="1" spans="1:11">
      <c r="A1" s="212"/>
      <c r="B1" s="213"/>
      <c r="C1" s="213"/>
      <c r="D1" s="214"/>
      <c r="E1" s="215"/>
      <c r="F1" s="214"/>
      <c r="H1" s="217"/>
      <c r="J1" s="217"/>
      <c r="K1" s="217"/>
    </row>
    <row r="2" spans="1:11">
      <c r="A2" s="218"/>
      <c r="B2" s="214"/>
      <c r="C2" s="219"/>
      <c r="D2" s="214"/>
      <c r="E2" s="218"/>
      <c r="F2" s="214"/>
      <c r="G2" s="220"/>
      <c r="H2" s="214"/>
      <c r="I2" s="220"/>
      <c r="J2" s="214"/>
      <c r="K2" s="214"/>
    </row>
    <row r="3" spans="1:11">
      <c r="A3" s="218"/>
      <c r="B3" s="213"/>
      <c r="C3" s="219"/>
      <c r="D3" s="214"/>
      <c r="E3" s="220"/>
      <c r="F3" s="214"/>
      <c r="G3" s="220"/>
      <c r="H3" s="214"/>
      <c r="I3" s="220"/>
      <c r="J3" s="214"/>
      <c r="K3" s="214"/>
    </row>
    <row r="4" spans="1:11">
      <c r="A4" s="218"/>
      <c r="B4" s="214"/>
      <c r="C4" s="219"/>
      <c r="D4" s="217"/>
      <c r="E4" s="221"/>
      <c r="F4" s="214"/>
      <c r="G4" s="221"/>
      <c r="H4" s="217"/>
      <c r="I4" s="221"/>
      <c r="J4" s="217"/>
      <c r="K4" s="217"/>
    </row>
    <row r="5" spans="1:11">
      <c r="A5" s="218"/>
      <c r="B5" s="214"/>
      <c r="C5" s="222"/>
      <c r="D5" s="214"/>
      <c r="E5" s="220"/>
      <c r="F5" s="214"/>
      <c r="G5" s="220"/>
      <c r="H5" s="214"/>
      <c r="I5" s="220"/>
      <c r="J5" s="214"/>
      <c r="K5" s="214"/>
    </row>
    <row r="6" spans="1:11">
      <c r="A6" s="218"/>
      <c r="B6" s="214"/>
      <c r="C6" s="223"/>
      <c r="D6" s="214"/>
      <c r="E6" s="220"/>
      <c r="F6" s="214"/>
      <c r="G6" s="220"/>
      <c r="H6" s="214"/>
      <c r="I6" s="220"/>
      <c r="J6" s="214"/>
      <c r="K6" s="214"/>
    </row>
    <row r="7" spans="1:11">
      <c r="A7" s="218"/>
      <c r="B7" s="214"/>
      <c r="C7" s="219"/>
      <c r="D7" s="214"/>
      <c r="E7" s="219"/>
      <c r="F7" s="214"/>
      <c r="G7" s="220"/>
      <c r="H7" s="214"/>
      <c r="I7" s="220"/>
      <c r="J7" s="214"/>
      <c r="K7" s="214"/>
    </row>
    <row r="8" spans="1:11">
      <c r="A8" s="218"/>
      <c r="B8" s="214"/>
      <c r="C8" s="219"/>
      <c r="D8" s="217"/>
      <c r="E8" s="224"/>
      <c r="F8" s="214"/>
      <c r="G8" s="221"/>
      <c r="H8" s="217"/>
      <c r="I8" s="221"/>
      <c r="J8" s="217"/>
      <c r="K8" s="217"/>
    </row>
    <row r="9" spans="1:11">
      <c r="A9" s="218"/>
      <c r="B9" s="214"/>
      <c r="C9" s="222"/>
      <c r="D9" s="214"/>
      <c r="E9" s="219"/>
      <c r="F9" s="214"/>
      <c r="G9" s="220"/>
      <c r="H9" s="214"/>
      <c r="I9" s="220"/>
      <c r="J9" s="214"/>
      <c r="K9" s="214"/>
    </row>
    <row r="10" spans="1:11">
      <c r="A10" s="218"/>
      <c r="B10" s="214"/>
      <c r="C10" s="224"/>
      <c r="D10" s="217"/>
      <c r="E10" s="224"/>
      <c r="F10" s="214"/>
      <c r="G10" s="221"/>
      <c r="H10" s="217"/>
      <c r="I10" s="221"/>
      <c r="J10" s="217"/>
      <c r="K10" s="217"/>
    </row>
    <row r="11" spans="1:11">
      <c r="A11" s="214"/>
      <c r="B11" s="214"/>
      <c r="C11" s="219"/>
      <c r="D11" s="214"/>
      <c r="E11" s="219"/>
      <c r="F11" s="214"/>
      <c r="G11" s="218"/>
      <c r="H11" s="214"/>
      <c r="I11" s="220"/>
      <c r="J11" s="214"/>
      <c r="K11" s="214"/>
    </row>
    <row r="12" spans="1:11">
      <c r="A12" s="212"/>
      <c r="B12" s="213"/>
      <c r="C12" s="222"/>
      <c r="D12" s="213"/>
      <c r="E12" s="222"/>
      <c r="F12" s="213"/>
      <c r="G12" s="212"/>
      <c r="H12" s="213"/>
      <c r="I12" s="225"/>
      <c r="J12" s="213"/>
      <c r="K12" s="213"/>
    </row>
    <row r="13" spans="1:11">
      <c r="A13" s="218"/>
      <c r="B13" s="214"/>
      <c r="C13" s="223"/>
      <c r="D13" s="226"/>
      <c r="E13" s="223"/>
      <c r="F13" s="214"/>
      <c r="G13" s="227"/>
      <c r="H13" s="226"/>
      <c r="J13" s="226"/>
      <c r="K13" s="226"/>
    </row>
    <row r="14" spans="1:11">
      <c r="A14" s="218"/>
      <c r="B14" s="214"/>
      <c r="C14" s="219"/>
      <c r="D14" s="217"/>
      <c r="E14" s="224"/>
      <c r="F14" s="214"/>
      <c r="G14" s="215"/>
      <c r="H14" s="217"/>
      <c r="I14" s="221"/>
      <c r="J14" s="217"/>
      <c r="K14" s="217"/>
    </row>
    <row r="15" spans="1:11">
      <c r="A15" s="218"/>
      <c r="B15" s="214"/>
      <c r="C15" s="219"/>
      <c r="D15" s="214"/>
      <c r="E15" s="219"/>
      <c r="F15" s="214"/>
      <c r="G15" s="218"/>
      <c r="H15" s="214"/>
      <c r="I15" s="220"/>
      <c r="J15" s="214"/>
      <c r="K15" s="214"/>
    </row>
    <row r="16" spans="1:11">
      <c r="A16" s="218"/>
      <c r="B16" s="214"/>
      <c r="C16" s="222"/>
      <c r="D16" s="226"/>
      <c r="E16" s="223"/>
      <c r="F16" s="214"/>
      <c r="H16" s="226"/>
      <c r="J16" s="226"/>
      <c r="K16" s="226"/>
    </row>
    <row r="17" spans="1:11">
      <c r="A17" s="218"/>
      <c r="B17" s="214"/>
      <c r="C17" s="219"/>
      <c r="D17" s="217"/>
      <c r="E17" s="224"/>
      <c r="F17" s="214"/>
      <c r="G17" s="221"/>
      <c r="H17" s="217"/>
      <c r="I17" s="221"/>
      <c r="J17" s="217"/>
      <c r="K17" s="217"/>
    </row>
    <row r="18" spans="1:11">
      <c r="A18" s="218"/>
      <c r="B18" s="214"/>
      <c r="C18" s="219"/>
      <c r="D18" s="214"/>
      <c r="E18" s="214"/>
      <c r="F18" s="214"/>
      <c r="G18" s="220"/>
      <c r="H18" s="214"/>
      <c r="I18" s="220"/>
      <c r="J18" s="214"/>
      <c r="K18" s="214"/>
    </row>
    <row r="19" spans="1:11">
      <c r="A19" s="218"/>
      <c r="B19" s="214"/>
      <c r="C19" s="219"/>
      <c r="D19" s="213"/>
      <c r="E19" s="213"/>
      <c r="F19" s="226"/>
      <c r="H19" s="226"/>
      <c r="J19" s="226"/>
      <c r="K19" s="226"/>
    </row>
    <row r="20" spans="1:11">
      <c r="A20" s="218"/>
      <c r="B20" s="214"/>
      <c r="C20" s="219"/>
      <c r="D20" s="214"/>
      <c r="E20" s="219"/>
      <c r="F20" s="214"/>
      <c r="G20" s="220"/>
      <c r="H20" s="214"/>
      <c r="I20" s="220"/>
      <c r="J20" s="214"/>
      <c r="K20" s="214"/>
    </row>
    <row r="21" spans="1:11">
      <c r="A21" s="218"/>
      <c r="B21" s="214"/>
      <c r="C21" s="225"/>
      <c r="D21" s="226"/>
      <c r="E21" s="223"/>
      <c r="F21" s="226"/>
      <c r="H21" s="226"/>
      <c r="J21" s="226"/>
      <c r="K21" s="226"/>
    </row>
    <row r="22" spans="1:11">
      <c r="A22" s="218"/>
      <c r="B22" s="214"/>
      <c r="C22" s="219"/>
      <c r="D22" s="214"/>
      <c r="E22" s="219"/>
      <c r="F22" s="214"/>
      <c r="G22" s="220"/>
      <c r="H22" s="214"/>
      <c r="I22" s="220"/>
      <c r="J22" s="214"/>
      <c r="K22" s="214"/>
    </row>
    <row r="23" spans="1:11">
      <c r="A23" s="218"/>
      <c r="B23" s="214"/>
      <c r="C23" s="219"/>
      <c r="D23" s="226"/>
      <c r="E23" s="223"/>
      <c r="F23" s="226"/>
      <c r="H23" s="226"/>
      <c r="J23" s="226"/>
      <c r="K23" s="226"/>
    </row>
    <row r="24" spans="1:11">
      <c r="A24" s="218"/>
      <c r="B24" s="214"/>
      <c r="C24" s="219"/>
      <c r="D24" s="214"/>
      <c r="E24" s="219"/>
      <c r="F24" s="214"/>
      <c r="G24" s="220"/>
      <c r="H24" s="214"/>
      <c r="I24" s="220"/>
      <c r="J24" s="214"/>
      <c r="K24" s="214"/>
    </row>
    <row r="25" spans="1:11">
      <c r="A25" s="218"/>
      <c r="B25" s="214"/>
      <c r="C25" s="219"/>
      <c r="D25" s="226"/>
      <c r="E25" s="223"/>
      <c r="F25" s="226"/>
      <c r="H25" s="226"/>
      <c r="J25" s="226"/>
      <c r="K25" s="226"/>
    </row>
    <row r="26" spans="1:11">
      <c r="A26" s="218"/>
      <c r="B26" s="214"/>
      <c r="C26" s="225"/>
      <c r="D26" s="217"/>
      <c r="E26" s="224"/>
      <c r="F26" s="217"/>
      <c r="G26" s="221"/>
      <c r="H26" s="217"/>
      <c r="I26" s="221"/>
      <c r="J26" s="217"/>
      <c r="K26" s="217"/>
    </row>
    <row r="27" spans="1:11">
      <c r="A27" s="218"/>
      <c r="B27" s="214"/>
      <c r="C27" s="224"/>
      <c r="D27" s="214"/>
      <c r="E27" s="219"/>
      <c r="F27" s="214"/>
      <c r="G27" s="220"/>
      <c r="H27" s="214"/>
      <c r="I27" s="220"/>
      <c r="J27" s="214"/>
      <c r="K27" s="214"/>
    </row>
    <row r="28" spans="1:11" ht="34.5">
      <c r="A28" s="228" t="s">
        <v>163</v>
      </c>
      <c r="B28" s="214"/>
      <c r="C28" s="219"/>
      <c r="D28" s="217"/>
      <c r="E28" s="224"/>
      <c r="F28" s="217"/>
      <c r="G28" s="221"/>
      <c r="H28" s="217"/>
      <c r="I28" s="221"/>
      <c r="J28" s="217"/>
      <c r="K28" s="217"/>
    </row>
    <row r="29" spans="1:11">
      <c r="A29" s="229"/>
      <c r="B29" s="214"/>
      <c r="C29" s="219"/>
      <c r="D29" s="214"/>
      <c r="E29" s="219"/>
      <c r="F29" s="214"/>
      <c r="G29" s="218"/>
      <c r="H29" s="214"/>
      <c r="I29" s="220"/>
      <c r="J29" s="214"/>
      <c r="K29" s="214"/>
    </row>
    <row r="30" spans="1:11">
      <c r="A30" s="218"/>
      <c r="B30" s="214"/>
      <c r="C30" s="222"/>
      <c r="D30" s="213"/>
      <c r="E30" s="222"/>
      <c r="F30" s="213"/>
      <c r="G30" s="212"/>
      <c r="H30" s="213"/>
      <c r="I30" s="225"/>
      <c r="J30" s="213"/>
      <c r="K30" s="213"/>
    </row>
    <row r="31" spans="1:11">
      <c r="A31" s="218"/>
      <c r="B31" s="214"/>
      <c r="C31" s="219"/>
      <c r="D31" s="226"/>
      <c r="E31" s="223"/>
      <c r="F31" s="226"/>
      <c r="G31" s="227"/>
      <c r="H31" s="226"/>
      <c r="J31" s="226"/>
      <c r="K31" s="226"/>
    </row>
    <row r="32" spans="1:11">
      <c r="A32" s="218"/>
      <c r="B32" s="214"/>
      <c r="C32" s="225"/>
      <c r="D32" s="217"/>
      <c r="E32" s="224"/>
      <c r="F32" s="217"/>
      <c r="G32" s="215"/>
      <c r="H32" s="217"/>
      <c r="I32" s="221"/>
      <c r="J32" s="217"/>
      <c r="K32" s="217"/>
    </row>
    <row r="33" spans="1:11">
      <c r="A33" s="218"/>
      <c r="B33" s="214"/>
      <c r="C33" s="224"/>
      <c r="D33" s="214"/>
      <c r="E33" s="219"/>
      <c r="F33" s="214"/>
      <c r="G33" s="218"/>
      <c r="H33" s="214"/>
      <c r="I33" s="220"/>
      <c r="J33" s="214"/>
      <c r="K33" s="214"/>
    </row>
    <row r="34" spans="1:11">
      <c r="A34" s="218"/>
      <c r="B34" s="214"/>
      <c r="C34" s="219"/>
      <c r="D34" s="214"/>
      <c r="E34" s="219"/>
      <c r="F34" s="214"/>
      <c r="G34" s="218"/>
      <c r="H34" s="214"/>
      <c r="I34" s="220"/>
      <c r="J34" s="214"/>
      <c r="K34" s="214"/>
    </row>
    <row r="35" spans="1:11">
      <c r="A35" s="218"/>
      <c r="B35" s="214"/>
      <c r="D35" s="213"/>
      <c r="E35" s="222"/>
      <c r="F35" s="213"/>
      <c r="G35" s="212"/>
      <c r="H35" s="213"/>
      <c r="I35" s="225"/>
      <c r="J35" s="213"/>
      <c r="K35" s="213"/>
    </row>
    <row r="36" spans="1:11">
      <c r="A36" s="218"/>
      <c r="B36" s="214"/>
      <c r="C36" s="219"/>
      <c r="D36" s="213"/>
      <c r="E36" s="222"/>
      <c r="F36" s="214"/>
      <c r="G36" s="218"/>
      <c r="H36" s="214"/>
      <c r="I36" s="218"/>
      <c r="J36" s="214"/>
      <c r="K36" s="214"/>
    </row>
    <row r="37" spans="1:11">
      <c r="A37" s="218"/>
      <c r="B37" s="214"/>
      <c r="C37" s="219"/>
      <c r="D37" s="213"/>
      <c r="E37" s="222"/>
      <c r="F37" s="213"/>
      <c r="G37" s="212"/>
      <c r="H37" s="226"/>
      <c r="I37" s="227"/>
      <c r="J37" s="226"/>
      <c r="K37" s="226"/>
    </row>
    <row r="38" spans="1:11">
      <c r="A38" s="218"/>
      <c r="B38" s="214"/>
      <c r="C38" s="223"/>
      <c r="D38" s="226"/>
      <c r="E38" s="223"/>
      <c r="F38" s="226"/>
      <c r="G38" s="227"/>
      <c r="H38" s="217"/>
      <c r="I38" s="214"/>
      <c r="J38" s="214"/>
      <c r="K38" s="214"/>
    </row>
    <row r="39" spans="1:11">
      <c r="A39" s="218"/>
      <c r="B39" s="214"/>
      <c r="C39" s="214"/>
      <c r="D39" s="217"/>
      <c r="E39" s="214"/>
      <c r="F39" s="214"/>
      <c r="G39" s="218"/>
      <c r="H39" s="214"/>
      <c r="I39" s="225"/>
      <c r="J39" s="213"/>
      <c r="K39" s="213"/>
    </row>
    <row r="40" spans="1:11">
      <c r="A40" s="218"/>
      <c r="B40" s="214"/>
      <c r="C40" s="214"/>
      <c r="D40" s="214"/>
      <c r="E40" s="213"/>
      <c r="F40" s="213"/>
      <c r="G40" s="212"/>
      <c r="H40" s="226"/>
      <c r="J40" s="226"/>
      <c r="K40" s="226"/>
    </row>
    <row r="41" spans="1:11">
      <c r="A41" s="218"/>
      <c r="B41" s="214"/>
      <c r="C41" s="226"/>
      <c r="D41" s="213"/>
      <c r="F41" s="226"/>
      <c r="G41" s="227"/>
      <c r="H41" s="214"/>
      <c r="I41" s="220"/>
      <c r="J41" s="214"/>
      <c r="K41" s="214"/>
    </row>
    <row r="42" spans="1:11">
      <c r="A42" s="218"/>
      <c r="B42" s="214"/>
      <c r="C42" s="214"/>
      <c r="D42" s="214"/>
      <c r="E42" s="219"/>
      <c r="F42" s="214"/>
      <c r="G42" s="218"/>
      <c r="H42" s="214"/>
      <c r="I42" s="220"/>
      <c r="J42" s="214"/>
      <c r="K42" s="214"/>
    </row>
    <row r="43" spans="1:11">
      <c r="A43" s="212"/>
      <c r="B43" s="214"/>
      <c r="C43" s="217"/>
      <c r="D43" s="224"/>
      <c r="E43" s="226"/>
      <c r="F43" s="226"/>
      <c r="G43" s="218"/>
      <c r="H43" s="214"/>
      <c r="I43" s="220"/>
      <c r="J43" s="214"/>
      <c r="K43" s="214"/>
    </row>
    <row r="44" spans="1:11">
      <c r="A44" s="218"/>
      <c r="B44" s="214"/>
      <c r="C44" s="214"/>
      <c r="D44" s="219"/>
      <c r="E44" s="214"/>
      <c r="F44" s="214"/>
      <c r="G44" s="212"/>
      <c r="H44" s="213"/>
      <c r="I44" s="225"/>
      <c r="J44" s="213"/>
      <c r="K44" s="213"/>
    </row>
    <row r="45" spans="1:11">
      <c r="A45" s="218"/>
      <c r="B45" s="214"/>
      <c r="C45" s="213"/>
      <c r="D45" s="222"/>
      <c r="E45" s="213"/>
      <c r="F45" s="213"/>
      <c r="G45" s="212"/>
      <c r="H45" s="214"/>
      <c r="I45" s="214"/>
      <c r="J45" s="214"/>
      <c r="K45" s="214"/>
    </row>
    <row r="46" spans="1:11">
      <c r="A46" s="215"/>
      <c r="B46" s="217"/>
      <c r="C46" s="217"/>
      <c r="D46" s="224"/>
      <c r="E46" s="217"/>
      <c r="F46" s="217"/>
      <c r="G46" s="215"/>
      <c r="H46" s="217"/>
      <c r="I46" s="221"/>
      <c r="J46" s="217"/>
      <c r="K46" s="217"/>
    </row>
    <row r="47" spans="1:11">
      <c r="A47" s="214"/>
      <c r="B47" s="214"/>
      <c r="C47" s="214"/>
      <c r="D47" s="219"/>
      <c r="E47" s="214"/>
      <c r="F47" s="214"/>
      <c r="G47" s="220"/>
      <c r="H47" s="214"/>
      <c r="I47" s="220"/>
      <c r="J47" s="214"/>
      <c r="K47" s="214"/>
    </row>
    <row r="48" spans="1:11">
      <c r="A48" s="230"/>
      <c r="B48" s="231"/>
      <c r="C48" s="231"/>
      <c r="D48" s="224"/>
      <c r="E48" s="217"/>
      <c r="F48" s="217"/>
      <c r="G48" s="231"/>
      <c r="H48" s="231"/>
      <c r="I48" s="231"/>
      <c r="J48" s="231"/>
      <c r="K48" s="231"/>
    </row>
    <row r="51" spans="8:8">
      <c r="H51" s="232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0144A4-0A83-42F5-BE44-32400398ED88}">
  <sheetPr>
    <pageSetUpPr fitToPage="1"/>
  </sheetPr>
  <dimension ref="A1:AA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>
      <c r="A1" s="32" t="s">
        <v>184</v>
      </c>
      <c r="E1" s="5"/>
      <c r="H1" s="4"/>
      <c r="I1" s="4"/>
      <c r="J1" s="4"/>
      <c r="K1" s="4"/>
      <c r="L1" s="4"/>
      <c r="M1" s="4"/>
      <c r="AA1" s="39" t="str">
        <f>"Acumulado "&amp;E6</f>
        <v>Acumulado 2026</v>
      </c>
    </row>
    <row r="2" spans="1:27" ht="15.6" customHeight="1">
      <c r="H2" s="3"/>
      <c r="I2" s="3"/>
      <c r="J2" s="3"/>
      <c r="K2" s="3"/>
      <c r="L2" s="3"/>
      <c r="M2" s="3"/>
      <c r="AA2" s="39" t="str">
        <f>"Acumulado "&amp;D6</f>
        <v>Acumulado 2025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27" ht="15.6" customHeight="1">
      <c r="A6" s="233"/>
      <c r="B6" s="235">
        <v>2025</v>
      </c>
      <c r="C6" s="235">
        <v>2026</v>
      </c>
      <c r="D6" s="235">
        <v>2025</v>
      </c>
      <c r="E6" s="235">
        <v>2026</v>
      </c>
      <c r="F6" s="154" t="s">
        <v>186</v>
      </c>
    </row>
    <row r="7" spans="1:27" ht="15.6" customHeight="1">
      <c r="A7" s="236" t="s">
        <v>18</v>
      </c>
      <c r="B7" s="237">
        <v>829973</v>
      </c>
      <c r="C7" s="237">
        <v>719329</v>
      </c>
      <c r="D7" s="237">
        <v>1314958</v>
      </c>
      <c r="E7" s="237">
        <v>1228518</v>
      </c>
      <c r="F7" s="238">
        <v>-6.573593985511323</v>
      </c>
      <c r="G7" s="6"/>
    </row>
    <row r="8" spans="1:27" s="33" customFormat="1" ht="15.6" customHeight="1">
      <c r="A8" s="236" t="s">
        <v>11</v>
      </c>
      <c r="B8" s="237">
        <v>46453</v>
      </c>
      <c r="C8" s="237">
        <v>72257</v>
      </c>
      <c r="D8" s="237">
        <v>125170</v>
      </c>
      <c r="E8" s="237">
        <v>93438</v>
      </c>
      <c r="F8" s="238">
        <v>-25.351122473436121</v>
      </c>
      <c r="G8" s="239"/>
    </row>
    <row r="9" spans="1:27" ht="15.6" customHeight="1">
      <c r="A9" s="236" t="s">
        <v>8</v>
      </c>
      <c r="B9" s="237">
        <v>78254</v>
      </c>
      <c r="C9" s="237">
        <v>78816</v>
      </c>
      <c r="D9" s="237">
        <v>147335</v>
      </c>
      <c r="E9" s="237">
        <v>123588</v>
      </c>
      <c r="F9" s="238">
        <v>-16.11769097634642</v>
      </c>
      <c r="G9" s="6"/>
    </row>
    <row r="10" spans="1:27" ht="15.6" customHeight="1">
      <c r="A10" s="236" t="s">
        <v>10</v>
      </c>
      <c r="B10" s="237">
        <v>116622</v>
      </c>
      <c r="C10" s="237">
        <v>156146</v>
      </c>
      <c r="D10" s="237">
        <v>276330</v>
      </c>
      <c r="E10" s="237">
        <v>420464</v>
      </c>
      <c r="F10" s="238">
        <v>52.160098433032971</v>
      </c>
    </row>
    <row r="11" spans="1:27" ht="15.6" customHeight="1">
      <c r="A11" s="236" t="s">
        <v>9</v>
      </c>
      <c r="B11" s="237">
        <v>1469655</v>
      </c>
      <c r="C11" s="237">
        <v>1123446</v>
      </c>
      <c r="D11" s="237">
        <v>2853359</v>
      </c>
      <c r="E11" s="237">
        <v>2438402</v>
      </c>
      <c r="F11" s="238">
        <v>-14.542754697183209</v>
      </c>
    </row>
    <row r="12" spans="1:27" ht="15.6" customHeight="1">
      <c r="A12" s="236" t="s">
        <v>6</v>
      </c>
      <c r="B12" s="237">
        <v>55899</v>
      </c>
      <c r="C12" s="237">
        <v>111393</v>
      </c>
      <c r="D12" s="237">
        <v>187084</v>
      </c>
      <c r="E12" s="237">
        <v>206655</v>
      </c>
      <c r="F12" s="238">
        <v>10.461076307968611</v>
      </c>
    </row>
    <row r="13" spans="1:27" ht="15.6" customHeight="1">
      <c r="A13" s="236" t="s">
        <v>175</v>
      </c>
      <c r="B13" s="237">
        <v>5080</v>
      </c>
      <c r="C13" s="237">
        <v>4629</v>
      </c>
      <c r="D13" s="237">
        <v>21347</v>
      </c>
      <c r="E13" s="237">
        <v>11085</v>
      </c>
      <c r="F13" s="238">
        <v>-48.072328664449337</v>
      </c>
    </row>
    <row r="14" spans="1:27" ht="15.6" customHeight="1">
      <c r="A14" s="236" t="s">
        <v>148</v>
      </c>
      <c r="B14" s="237">
        <v>1139951</v>
      </c>
      <c r="C14" s="237">
        <v>1311880</v>
      </c>
      <c r="D14" s="237">
        <v>2454924</v>
      </c>
      <c r="E14" s="237">
        <v>2712077</v>
      </c>
      <c r="F14" s="238">
        <v>10.474988227741459</v>
      </c>
    </row>
    <row r="15" spans="1:27" ht="15.6" customHeight="1">
      <c r="A15" s="236" t="s">
        <v>145</v>
      </c>
      <c r="B15" s="237">
        <v>2057189</v>
      </c>
      <c r="C15" s="237">
        <v>2112080</v>
      </c>
      <c r="D15" s="237">
        <v>3651434</v>
      </c>
      <c r="E15" s="237">
        <v>3498057</v>
      </c>
      <c r="F15" s="238">
        <v>-4.2004593263906713</v>
      </c>
    </row>
    <row r="16" spans="1:27" ht="15.6" customHeight="1">
      <c r="A16" s="236" t="s">
        <v>144</v>
      </c>
      <c r="B16" s="237">
        <v>1682902</v>
      </c>
      <c r="C16" s="237">
        <v>2100968</v>
      </c>
      <c r="D16" s="237">
        <v>3926149</v>
      </c>
      <c r="E16" s="237">
        <v>4216510</v>
      </c>
      <c r="F16" s="238">
        <v>7.3955675141213391</v>
      </c>
      <c r="G16" s="1"/>
    </row>
    <row r="17" spans="1:7" ht="15.6" customHeight="1">
      <c r="A17" s="236" t="s">
        <v>150</v>
      </c>
      <c r="B17" s="237">
        <v>1024952</v>
      </c>
      <c r="C17" s="237">
        <v>1172849</v>
      </c>
      <c r="D17" s="237">
        <v>2099745</v>
      </c>
      <c r="E17" s="237">
        <v>2212653</v>
      </c>
      <c r="F17" s="238">
        <v>5.3772243772458097</v>
      </c>
      <c r="G17" s="2"/>
    </row>
    <row r="18" spans="1:7" ht="15.6" customHeight="1">
      <c r="A18" s="236" t="s">
        <v>147</v>
      </c>
      <c r="B18" s="237">
        <v>49670</v>
      </c>
      <c r="C18" s="237">
        <v>35176</v>
      </c>
      <c r="D18" s="237">
        <v>56795</v>
      </c>
      <c r="E18" s="237">
        <v>83668</v>
      </c>
      <c r="F18" s="238">
        <v>47.315784840214803</v>
      </c>
    </row>
    <row r="19" spans="1:7" ht="15.6" customHeight="1">
      <c r="A19" s="236" t="s">
        <v>143</v>
      </c>
      <c r="B19" s="237">
        <v>297327</v>
      </c>
      <c r="C19" s="237">
        <v>613016</v>
      </c>
      <c r="D19" s="237">
        <v>543126</v>
      </c>
      <c r="E19" s="237">
        <v>941554</v>
      </c>
      <c r="F19" s="238">
        <v>73.358299915673342</v>
      </c>
    </row>
    <row r="20" spans="1:7" ht="15.6" customHeight="1">
      <c r="A20" s="236" t="s">
        <v>142</v>
      </c>
      <c r="B20" s="237">
        <v>883780</v>
      </c>
      <c r="C20" s="237">
        <v>884152</v>
      </c>
      <c r="D20" s="237">
        <v>1844731</v>
      </c>
      <c r="E20" s="237">
        <v>1498378</v>
      </c>
      <c r="F20" s="238">
        <v>-18.77525774760656</v>
      </c>
    </row>
    <row r="21" spans="1:7" ht="15.6" customHeight="1">
      <c r="A21" s="236" t="s">
        <v>149</v>
      </c>
      <c r="B21" s="237">
        <v>1158459</v>
      </c>
      <c r="C21" s="237">
        <v>1508947</v>
      </c>
      <c r="D21" s="237">
        <v>2628075</v>
      </c>
      <c r="E21" s="237">
        <v>2795591</v>
      </c>
      <c r="F21" s="238">
        <v>6.374095107635811</v>
      </c>
    </row>
    <row r="22" spans="1:7" ht="15.6" customHeight="1">
      <c r="A22" s="236" t="s">
        <v>146</v>
      </c>
      <c r="B22" s="237">
        <v>111048</v>
      </c>
      <c r="C22" s="237">
        <v>184108</v>
      </c>
      <c r="D22" s="237">
        <v>264341</v>
      </c>
      <c r="E22" s="237">
        <v>330491</v>
      </c>
      <c r="F22" s="238">
        <v>25.024494875936771</v>
      </c>
    </row>
    <row r="23" spans="1:7" ht="15.6" customHeight="1">
      <c r="A23" s="236" t="s">
        <v>165</v>
      </c>
      <c r="B23" s="237">
        <v>107558</v>
      </c>
      <c r="C23" s="237">
        <v>133116</v>
      </c>
      <c r="D23" s="237">
        <v>201498</v>
      </c>
      <c r="E23" s="237">
        <v>162838</v>
      </c>
      <c r="F23" s="238">
        <v>-19.186294653048659</v>
      </c>
    </row>
    <row r="24" spans="1:7" ht="15.6" customHeight="1">
      <c r="A24" s="236" t="s">
        <v>141</v>
      </c>
      <c r="B24" s="237">
        <v>171097</v>
      </c>
      <c r="C24" s="237">
        <v>73012</v>
      </c>
      <c r="D24" s="237">
        <v>295835</v>
      </c>
      <c r="E24" s="237">
        <v>185162</v>
      </c>
      <c r="F24" s="238">
        <v>-37.410380786587119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70694</v>
      </c>
      <c r="C26" s="237">
        <v>34754</v>
      </c>
      <c r="D26" s="237">
        <v>190484</v>
      </c>
      <c r="E26" s="237">
        <v>131694</v>
      </c>
      <c r="F26" s="238">
        <v>-30.863484597131521</v>
      </c>
    </row>
    <row r="27" spans="1:7" ht="15.6" customHeight="1">
      <c r="A27" s="236" t="s">
        <v>173</v>
      </c>
      <c r="B27" s="237">
        <v>226293</v>
      </c>
      <c r="C27" s="237">
        <v>193037</v>
      </c>
      <c r="D27" s="237">
        <v>381813</v>
      </c>
      <c r="E27" s="237">
        <v>358584</v>
      </c>
      <c r="F27" s="238">
        <v>-6.0838682810695266</v>
      </c>
    </row>
    <row r="28" spans="1:7" ht="15.6" customHeight="1">
      <c r="A28" s="236" t="s">
        <v>177</v>
      </c>
      <c r="B28" s="237">
        <v>81198</v>
      </c>
      <c r="C28" s="237">
        <v>123239</v>
      </c>
      <c r="D28" s="237">
        <v>180294</v>
      </c>
      <c r="E28" s="237">
        <v>219258</v>
      </c>
      <c r="F28" s="238">
        <v>21.611368098772001</v>
      </c>
    </row>
    <row r="29" spans="1:7" ht="15.6" customHeight="1">
      <c r="A29" s="236" t="s">
        <v>178</v>
      </c>
      <c r="B29" s="237">
        <v>204680</v>
      </c>
      <c r="C29" s="237">
        <v>206889</v>
      </c>
      <c r="D29" s="237">
        <v>397128</v>
      </c>
      <c r="E29" s="237">
        <v>510256</v>
      </c>
      <c r="F29" s="238">
        <v>28.486533309159771</v>
      </c>
    </row>
    <row r="30" spans="1:7" ht="15.6" customHeight="1">
      <c r="A30" s="236" t="s">
        <v>179</v>
      </c>
      <c r="B30" s="237">
        <v>198130</v>
      </c>
      <c r="C30" s="237">
        <v>156703</v>
      </c>
      <c r="D30" s="237">
        <v>332269</v>
      </c>
      <c r="E30" s="237">
        <v>276045</v>
      </c>
      <c r="F30" s="238">
        <v>-16.921229485748</v>
      </c>
    </row>
    <row r="31" spans="1:7" ht="15.6" customHeight="1">
      <c r="A31" s="236" t="s">
        <v>180</v>
      </c>
      <c r="B31" s="237">
        <v>1732516</v>
      </c>
      <c r="C31" s="237">
        <v>1866737</v>
      </c>
      <c r="D31" s="237">
        <v>3524886</v>
      </c>
      <c r="E31" s="237">
        <v>3592903</v>
      </c>
      <c r="F31" s="238">
        <v>1.9296226885068111</v>
      </c>
    </row>
    <row r="32" spans="1:7" ht="15.6" customHeight="1">
      <c r="A32" s="236" t="s">
        <v>181</v>
      </c>
      <c r="B32" s="237">
        <v>1293115</v>
      </c>
      <c r="C32" s="237">
        <v>1334661</v>
      </c>
      <c r="D32" s="237">
        <v>2636432</v>
      </c>
      <c r="E32" s="237">
        <v>2633351</v>
      </c>
      <c r="F32" s="238">
        <v>-0.11686248687620091</v>
      </c>
    </row>
    <row r="33" spans="1:6" ht="15.6" customHeight="1">
      <c r="A33" s="236" t="s">
        <v>182</v>
      </c>
      <c r="B33" s="237">
        <v>138184</v>
      </c>
      <c r="C33" s="237">
        <v>151758</v>
      </c>
      <c r="D33" s="237">
        <v>259873</v>
      </c>
      <c r="E33" s="237">
        <v>268748</v>
      </c>
      <c r="F33" s="238">
        <v>3.4151296979678558</v>
      </c>
    </row>
    <row r="34" spans="1:6" ht="15.6" customHeight="1">
      <c r="A34" s="236" t="s">
        <v>183</v>
      </c>
      <c r="B34" s="237">
        <v>106850</v>
      </c>
      <c r="C34" s="237">
        <v>80736</v>
      </c>
      <c r="D34" s="237">
        <v>140581</v>
      </c>
      <c r="E34" s="237">
        <v>136353</v>
      </c>
      <c r="F34" s="238">
        <v>-3.0075187969924859</v>
      </c>
    </row>
    <row r="35" spans="1:6" ht="15.6" customHeight="1">
      <c r="A35" s="240" t="s">
        <v>153</v>
      </c>
      <c r="B35" s="241">
        <f>SUM(B7:B34)</f>
        <v>15337529</v>
      </c>
      <c r="C35" s="241">
        <f>SUM(C7:C34)</f>
        <v>16543834</v>
      </c>
      <c r="D35" s="241">
        <f>SUM(D7:D34)</f>
        <v>30935996</v>
      </c>
      <c r="E35" s="241">
        <f>SUM(E7:E34)</f>
        <v>31286321</v>
      </c>
      <c r="F35" s="242">
        <f>E35*100/D35-100</f>
        <v>1.1324186879258775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15" priority="2">
      <formula>MOD(ROW(),2)=0</formula>
    </cfRule>
  </conditionalFormatting>
  <conditionalFormatting sqref="F7:F35">
    <cfRule type="expression" dxfId="1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137E4D-A145-43B1-932A-5EF286499CFF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188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2025</v>
      </c>
      <c r="C6" s="235">
        <v>2026</v>
      </c>
      <c r="D6" s="235">
        <v>2025</v>
      </c>
      <c r="E6" s="235">
        <v>2026</v>
      </c>
      <c r="F6" s="154" t="s">
        <v>186</v>
      </c>
    </row>
    <row r="7" spans="1:14" ht="15.6" customHeight="1">
      <c r="A7" s="236" t="s">
        <v>18</v>
      </c>
      <c r="B7" s="237">
        <v>538825</v>
      </c>
      <c r="C7" s="237">
        <v>530141</v>
      </c>
      <c r="D7" s="237">
        <v>891865</v>
      </c>
      <c r="E7" s="237">
        <v>772804</v>
      </c>
      <c r="F7" s="238">
        <v>-13.349666149024801</v>
      </c>
      <c r="G7" s="6"/>
    </row>
    <row r="8" spans="1:14" s="33" customFormat="1" ht="15.6" customHeight="1">
      <c r="A8" s="236" t="s">
        <v>11</v>
      </c>
      <c r="B8" s="237">
        <v>0</v>
      </c>
      <c r="C8" s="237">
        <v>0</v>
      </c>
      <c r="D8" s="237">
        <v>0</v>
      </c>
      <c r="E8" s="237">
        <v>2100</v>
      </c>
      <c r="F8" s="238"/>
    </row>
    <row r="9" spans="1:14" ht="15.6" customHeight="1">
      <c r="A9" s="236" t="s">
        <v>8</v>
      </c>
      <c r="B9" s="237">
        <v>6000</v>
      </c>
      <c r="C9" s="237">
        <v>10302</v>
      </c>
      <c r="D9" s="237">
        <v>6000</v>
      </c>
      <c r="E9" s="237">
        <v>16902</v>
      </c>
      <c r="F9" s="238">
        <v>181.7</v>
      </c>
      <c r="G9" s="6"/>
    </row>
    <row r="10" spans="1:14" ht="15.6" customHeight="1">
      <c r="A10" s="236" t="s">
        <v>10</v>
      </c>
      <c r="B10" s="237">
        <v>30619</v>
      </c>
      <c r="C10" s="237">
        <v>14182</v>
      </c>
      <c r="D10" s="237">
        <v>57687</v>
      </c>
      <c r="E10" s="237">
        <v>29228</v>
      </c>
      <c r="F10" s="238">
        <v>-49.333472012758513</v>
      </c>
    </row>
    <row r="11" spans="1:14" ht="15.6" customHeight="1">
      <c r="A11" s="236" t="s">
        <v>9</v>
      </c>
      <c r="B11" s="237">
        <v>975755</v>
      </c>
      <c r="C11" s="237">
        <v>659928</v>
      </c>
      <c r="D11" s="237">
        <v>1843906</v>
      </c>
      <c r="E11" s="237">
        <v>1521790</v>
      </c>
      <c r="F11" s="238">
        <v>-17.46922023140009</v>
      </c>
    </row>
    <row r="12" spans="1:14" ht="15.6" customHeight="1">
      <c r="A12" s="236" t="s">
        <v>6</v>
      </c>
      <c r="B12" s="237">
        <v>4918</v>
      </c>
      <c r="C12" s="237">
        <v>0</v>
      </c>
      <c r="D12" s="237">
        <v>11604</v>
      </c>
      <c r="E12" s="237">
        <v>4697</v>
      </c>
      <c r="F12" s="238">
        <v>-59.522578421234059</v>
      </c>
    </row>
    <row r="13" spans="1:14" ht="15.6" customHeight="1">
      <c r="A13" s="236" t="s">
        <v>175</v>
      </c>
      <c r="B13" s="237">
        <v>0</v>
      </c>
      <c r="C13" s="237">
        <v>0</v>
      </c>
      <c r="D13" s="237">
        <v>9492</v>
      </c>
      <c r="E13" s="237">
        <v>0</v>
      </c>
      <c r="F13" s="238">
        <v>-100</v>
      </c>
    </row>
    <row r="14" spans="1:14" ht="15.6" customHeight="1">
      <c r="A14" s="236" t="s">
        <v>148</v>
      </c>
      <c r="B14" s="237">
        <v>362910</v>
      </c>
      <c r="C14" s="237">
        <v>482022</v>
      </c>
      <c r="D14" s="237">
        <v>817955</v>
      </c>
      <c r="E14" s="237">
        <v>1128696</v>
      </c>
      <c r="F14" s="238">
        <v>37.989987224236053</v>
      </c>
    </row>
    <row r="15" spans="1:14" ht="15.6" customHeight="1">
      <c r="A15" s="236" t="s">
        <v>145</v>
      </c>
      <c r="B15" s="237">
        <v>1557144</v>
      </c>
      <c r="C15" s="237">
        <v>1542959</v>
      </c>
      <c r="D15" s="237">
        <v>2753615</v>
      </c>
      <c r="E15" s="237">
        <v>2525556</v>
      </c>
      <c r="F15" s="238">
        <v>-8.2821672601289578</v>
      </c>
    </row>
    <row r="16" spans="1:14" ht="15.6" customHeight="1">
      <c r="A16" s="236" t="s">
        <v>144</v>
      </c>
      <c r="B16" s="237">
        <v>1271322</v>
      </c>
      <c r="C16" s="237">
        <v>1881484</v>
      </c>
      <c r="D16" s="237">
        <v>3095984</v>
      </c>
      <c r="E16" s="237">
        <v>3353514</v>
      </c>
      <c r="F16" s="238">
        <v>8.3181954428705041</v>
      </c>
      <c r="G16" s="1"/>
    </row>
    <row r="17" spans="1:7" ht="15.6" customHeight="1">
      <c r="A17" s="236" t="s">
        <v>150</v>
      </c>
      <c r="B17" s="237">
        <v>503971</v>
      </c>
      <c r="C17" s="237">
        <v>562103</v>
      </c>
      <c r="D17" s="237">
        <v>1107273</v>
      </c>
      <c r="E17" s="237">
        <v>1113542</v>
      </c>
      <c r="F17" s="238">
        <v>0.56616570619891604</v>
      </c>
      <c r="G17" s="2"/>
    </row>
    <row r="18" spans="1:7" ht="15.6" customHeight="1">
      <c r="A18" s="236" t="s">
        <v>147</v>
      </c>
      <c r="B18" s="237">
        <v>49605</v>
      </c>
      <c r="C18" s="237">
        <v>35073</v>
      </c>
      <c r="D18" s="237">
        <v>56595</v>
      </c>
      <c r="E18" s="237">
        <v>83420</v>
      </c>
      <c r="F18" s="238">
        <v>47.398180051241269</v>
      </c>
    </row>
    <row r="19" spans="1:7" ht="15.6" customHeight="1">
      <c r="A19" s="236" t="s">
        <v>143</v>
      </c>
      <c r="B19" s="237">
        <v>87545</v>
      </c>
      <c r="C19" s="237">
        <v>270583</v>
      </c>
      <c r="D19" s="237">
        <v>258702</v>
      </c>
      <c r="E19" s="237">
        <v>453334</v>
      </c>
      <c r="F19" s="238">
        <v>75.234053080378203</v>
      </c>
    </row>
    <row r="20" spans="1:7" ht="15.6" customHeight="1">
      <c r="A20" s="236" t="s">
        <v>142</v>
      </c>
      <c r="B20" s="237">
        <v>80199</v>
      </c>
      <c r="C20" s="237">
        <v>76236</v>
      </c>
      <c r="D20" s="237">
        <v>193551</v>
      </c>
      <c r="E20" s="237">
        <v>172794</v>
      </c>
      <c r="F20" s="238">
        <v>-10.724305221879501</v>
      </c>
    </row>
    <row r="21" spans="1:7" ht="15.6" customHeight="1">
      <c r="A21" s="236" t="s">
        <v>149</v>
      </c>
      <c r="B21" s="237">
        <v>1067192</v>
      </c>
      <c r="C21" s="237">
        <v>1284676</v>
      </c>
      <c r="D21" s="237">
        <v>2131414</v>
      </c>
      <c r="E21" s="237">
        <v>2329124</v>
      </c>
      <c r="F21" s="238">
        <v>9.2760017528269998</v>
      </c>
    </row>
    <row r="22" spans="1:7" ht="15.6" customHeight="1">
      <c r="A22" s="236" t="s">
        <v>146</v>
      </c>
      <c r="B22" s="237">
        <v>58273</v>
      </c>
      <c r="C22" s="237">
        <v>111399</v>
      </c>
      <c r="D22" s="237">
        <v>152350</v>
      </c>
      <c r="E22" s="237">
        <v>196740</v>
      </c>
      <c r="F22" s="238">
        <v>29.136855923859539</v>
      </c>
    </row>
    <row r="23" spans="1:7" ht="15.6" customHeight="1">
      <c r="A23" s="236" t="s">
        <v>165</v>
      </c>
      <c r="B23" s="237">
        <v>0</v>
      </c>
      <c r="C23" s="237">
        <v>11059</v>
      </c>
      <c r="D23" s="237">
        <v>6376</v>
      </c>
      <c r="E23" s="237">
        <v>19653</v>
      </c>
      <c r="F23" s="238">
        <v>208.23400250941029</v>
      </c>
    </row>
    <row r="24" spans="1:7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28885</v>
      </c>
      <c r="C26" s="237">
        <v>13042</v>
      </c>
      <c r="D26" s="237">
        <v>102307</v>
      </c>
      <c r="E26" s="237">
        <v>96845</v>
      </c>
      <c r="F26" s="238">
        <v>-5.3388331199233647</v>
      </c>
    </row>
    <row r="27" spans="1:7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7" ht="15.6" customHeight="1">
      <c r="A28" s="236" t="s">
        <v>177</v>
      </c>
      <c r="B28" s="237">
        <v>46458</v>
      </c>
      <c r="C28" s="237">
        <v>86128</v>
      </c>
      <c r="D28" s="237">
        <v>99214</v>
      </c>
      <c r="E28" s="237">
        <v>145700</v>
      </c>
      <c r="F28" s="238">
        <v>46.854274598342982</v>
      </c>
    </row>
    <row r="29" spans="1:7" ht="15.6" customHeight="1">
      <c r="A29" s="236" t="s">
        <v>178</v>
      </c>
      <c r="B29" s="237">
        <v>13262</v>
      </c>
      <c r="C29" s="237">
        <v>6591</v>
      </c>
      <c r="D29" s="237">
        <v>34892</v>
      </c>
      <c r="E29" s="237">
        <v>21009</v>
      </c>
      <c r="F29" s="238">
        <v>-39.788490198326272</v>
      </c>
    </row>
    <row r="30" spans="1:7" ht="15.6" customHeight="1">
      <c r="A30" s="236" t="s">
        <v>179</v>
      </c>
      <c r="B30" s="237">
        <v>42049</v>
      </c>
      <c r="C30" s="237">
        <v>58259</v>
      </c>
      <c r="D30" s="237">
        <v>60224</v>
      </c>
      <c r="E30" s="237">
        <v>98835</v>
      </c>
      <c r="F30" s="238">
        <v>64.112314027630191</v>
      </c>
    </row>
    <row r="31" spans="1:7" ht="15.6" customHeight="1">
      <c r="A31" s="236" t="s">
        <v>180</v>
      </c>
      <c r="B31" s="237">
        <v>1059692</v>
      </c>
      <c r="C31" s="237">
        <v>1254096</v>
      </c>
      <c r="D31" s="237">
        <v>2219998</v>
      </c>
      <c r="E31" s="237">
        <v>2260293</v>
      </c>
      <c r="F31" s="238">
        <v>1.815091725307866</v>
      </c>
    </row>
    <row r="32" spans="1:7" ht="15.6" customHeight="1">
      <c r="A32" s="236" t="s">
        <v>181</v>
      </c>
      <c r="B32" s="237">
        <v>145743</v>
      </c>
      <c r="C32" s="237">
        <v>234928</v>
      </c>
      <c r="D32" s="237">
        <v>408172</v>
      </c>
      <c r="E32" s="237">
        <v>505542</v>
      </c>
      <c r="F32" s="238">
        <v>23.855139500014701</v>
      </c>
    </row>
    <row r="33" spans="1:6" ht="15.6" customHeight="1">
      <c r="A33" s="236" t="s">
        <v>182</v>
      </c>
      <c r="B33" s="237">
        <v>2986</v>
      </c>
      <c r="C33" s="237">
        <v>5899</v>
      </c>
      <c r="D33" s="237">
        <v>2986</v>
      </c>
      <c r="E33" s="237">
        <v>5899</v>
      </c>
      <c r="F33" s="238">
        <v>97.555257870060274</v>
      </c>
    </row>
    <row r="34" spans="1:6" ht="15.6" customHeight="1">
      <c r="A34" s="236" t="s">
        <v>183</v>
      </c>
      <c r="B34" s="237">
        <v>44561</v>
      </c>
      <c r="C34" s="237">
        <v>26041</v>
      </c>
      <c r="D34" s="237">
        <v>53838</v>
      </c>
      <c r="E34" s="237">
        <v>50321</v>
      </c>
      <c r="F34" s="238">
        <v>-6.5325606448976572</v>
      </c>
    </row>
    <row r="35" spans="1:6" ht="15.6" customHeight="1">
      <c r="A35" s="240" t="s">
        <v>153</v>
      </c>
      <c r="B35" s="241">
        <f>SUM(B7:B34)</f>
        <v>7977914</v>
      </c>
      <c r="C35" s="241">
        <f>SUM(C7:C34)</f>
        <v>9157131</v>
      </c>
      <c r="D35" s="241">
        <f>SUM(D7:D34)</f>
        <v>16376000</v>
      </c>
      <c r="E35" s="241">
        <f>SUM(E7:E34)</f>
        <v>16908338</v>
      </c>
      <c r="F35" s="242">
        <f>E35*100/D35-100</f>
        <v>3.2507205666829577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13" priority="2">
      <formula>MOD(ROW(),2)=0</formula>
    </cfRule>
  </conditionalFormatting>
  <conditionalFormatting sqref="F7:F35">
    <cfRule type="expression" dxfId="1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CD003F-4845-4FC6-96F4-5A94F3E6A0D6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189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2025</v>
      </c>
      <c r="C6" s="235">
        <v>2026</v>
      </c>
      <c r="D6" s="235">
        <v>2025</v>
      </c>
      <c r="E6" s="235">
        <v>2026</v>
      </c>
      <c r="F6" s="154" t="s">
        <v>186</v>
      </c>
    </row>
    <row r="7" spans="1:14" ht="15.6" customHeight="1">
      <c r="A7" s="236" t="s">
        <v>18</v>
      </c>
      <c r="B7" s="237">
        <v>279962</v>
      </c>
      <c r="C7" s="237">
        <v>164875</v>
      </c>
      <c r="D7" s="237">
        <v>400028</v>
      </c>
      <c r="E7" s="237">
        <v>406421</v>
      </c>
      <c r="F7" s="238">
        <v>1.598138130330881</v>
      </c>
      <c r="G7" s="6"/>
    </row>
    <row r="8" spans="1:14" ht="15.6" customHeight="1">
      <c r="A8" s="236" t="s">
        <v>11</v>
      </c>
      <c r="B8" s="237">
        <v>21963</v>
      </c>
      <c r="C8" s="237">
        <v>57373</v>
      </c>
      <c r="D8" s="237">
        <v>81793</v>
      </c>
      <c r="E8" s="237">
        <v>61873</v>
      </c>
      <c r="F8" s="238">
        <v>-24.354162336630271</v>
      </c>
    </row>
    <row r="9" spans="1:14" ht="15.6" customHeight="1">
      <c r="A9" s="236" t="s">
        <v>8</v>
      </c>
      <c r="B9" s="237">
        <v>32645</v>
      </c>
      <c r="C9" s="237">
        <v>25000</v>
      </c>
      <c r="D9" s="237">
        <v>41446</v>
      </c>
      <c r="E9" s="237">
        <v>31300</v>
      </c>
      <c r="F9" s="238">
        <v>-24.480046325338989</v>
      </c>
    </row>
    <row r="10" spans="1:14" ht="15.6" customHeight="1">
      <c r="A10" s="236" t="s">
        <v>10</v>
      </c>
      <c r="B10" s="237">
        <v>77961</v>
      </c>
      <c r="C10" s="237">
        <v>103516</v>
      </c>
      <c r="D10" s="237">
        <v>203293</v>
      </c>
      <c r="E10" s="237">
        <v>254517</v>
      </c>
      <c r="F10" s="238">
        <v>25.197129266625009</v>
      </c>
    </row>
    <row r="11" spans="1:14" ht="15.6" customHeight="1">
      <c r="A11" s="236" t="s">
        <v>9</v>
      </c>
      <c r="B11" s="237">
        <v>21636</v>
      </c>
      <c r="C11" s="237">
        <v>18400</v>
      </c>
      <c r="D11" s="237">
        <v>28315</v>
      </c>
      <c r="E11" s="237">
        <v>27743</v>
      </c>
      <c r="F11" s="238">
        <v>-2.02013067278827</v>
      </c>
    </row>
    <row r="12" spans="1:14" ht="15.6" customHeight="1">
      <c r="A12" s="236" t="s">
        <v>6</v>
      </c>
      <c r="B12" s="237">
        <v>44256</v>
      </c>
      <c r="C12" s="237">
        <v>100272</v>
      </c>
      <c r="D12" s="237">
        <v>164012</v>
      </c>
      <c r="E12" s="237">
        <v>186222</v>
      </c>
      <c r="F12" s="238">
        <v>13.541692071311861</v>
      </c>
    </row>
    <row r="13" spans="1:14" ht="15.6" customHeight="1">
      <c r="A13" s="236" t="s">
        <v>175</v>
      </c>
      <c r="B13" s="237">
        <v>4900</v>
      </c>
      <c r="C13" s="237">
        <v>4102</v>
      </c>
      <c r="D13" s="237">
        <v>11540</v>
      </c>
      <c r="E13" s="237">
        <v>10069</v>
      </c>
      <c r="F13" s="238">
        <v>-12.746967071057201</v>
      </c>
    </row>
    <row r="14" spans="1:14" ht="15.6" customHeight="1">
      <c r="A14" s="236" t="s">
        <v>148</v>
      </c>
      <c r="B14" s="237">
        <v>107185</v>
      </c>
      <c r="C14" s="237">
        <v>213756</v>
      </c>
      <c r="D14" s="237">
        <v>324473</v>
      </c>
      <c r="E14" s="237">
        <v>345201</v>
      </c>
      <c r="F14" s="238">
        <v>6.3882048737491317</v>
      </c>
    </row>
    <row r="15" spans="1:14" ht="15.6" customHeight="1">
      <c r="A15" s="236" t="s">
        <v>145</v>
      </c>
      <c r="B15" s="237">
        <v>147351</v>
      </c>
      <c r="C15" s="237">
        <v>200182</v>
      </c>
      <c r="D15" s="237">
        <v>269824</v>
      </c>
      <c r="E15" s="237">
        <v>373151</v>
      </c>
      <c r="F15" s="238">
        <v>38.294221418406067</v>
      </c>
    </row>
    <row r="16" spans="1:14" ht="15.6" customHeight="1">
      <c r="A16" s="236" t="s">
        <v>144</v>
      </c>
      <c r="B16" s="237">
        <v>374599</v>
      </c>
      <c r="C16" s="237">
        <v>195884</v>
      </c>
      <c r="D16" s="237">
        <v>753758</v>
      </c>
      <c r="E16" s="237">
        <v>809148</v>
      </c>
      <c r="F16" s="238">
        <v>7.3485123872648757</v>
      </c>
      <c r="G16" s="1"/>
    </row>
    <row r="17" spans="1:7" ht="15.6" customHeight="1">
      <c r="A17" s="236" t="s">
        <v>150</v>
      </c>
      <c r="B17" s="237">
        <v>513838</v>
      </c>
      <c r="C17" s="237">
        <v>596331</v>
      </c>
      <c r="D17" s="237">
        <v>980536</v>
      </c>
      <c r="E17" s="237">
        <v>1076574</v>
      </c>
      <c r="F17" s="238">
        <v>9.7944389599157944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205828</v>
      </c>
      <c r="C19" s="237">
        <v>331039</v>
      </c>
      <c r="D19" s="237">
        <v>276989</v>
      </c>
      <c r="E19" s="237">
        <v>464734</v>
      </c>
      <c r="F19" s="238">
        <v>67.780669990505032</v>
      </c>
    </row>
    <row r="20" spans="1:7" ht="15.6" customHeight="1">
      <c r="A20" s="236" t="s">
        <v>142</v>
      </c>
      <c r="B20" s="237">
        <v>771835</v>
      </c>
      <c r="C20" s="237">
        <v>719362</v>
      </c>
      <c r="D20" s="237">
        <v>1578010</v>
      </c>
      <c r="E20" s="237">
        <v>1198878</v>
      </c>
      <c r="F20" s="238">
        <v>-24.02595674298642</v>
      </c>
    </row>
    <row r="21" spans="1:7" ht="15.6" customHeight="1">
      <c r="A21" s="236" t="s">
        <v>149</v>
      </c>
      <c r="B21" s="237">
        <v>90636</v>
      </c>
      <c r="C21" s="237">
        <v>215883</v>
      </c>
      <c r="D21" s="237">
        <v>494524</v>
      </c>
      <c r="E21" s="237">
        <v>426280</v>
      </c>
      <c r="F21" s="238">
        <v>-13.799936909027659</v>
      </c>
    </row>
    <row r="22" spans="1:7" ht="15.6" customHeight="1">
      <c r="A22" s="236" t="s">
        <v>146</v>
      </c>
      <c r="B22" s="237">
        <v>19151</v>
      </c>
      <c r="C22" s="237">
        <v>19532</v>
      </c>
      <c r="D22" s="237">
        <v>46252</v>
      </c>
      <c r="E22" s="237">
        <v>48945</v>
      </c>
      <c r="F22" s="238">
        <v>5.8224509210412521</v>
      </c>
    </row>
    <row r="23" spans="1:7" ht="15.6" customHeight="1">
      <c r="A23" s="236" t="s">
        <v>165</v>
      </c>
      <c r="B23" s="237">
        <v>97260</v>
      </c>
      <c r="C23" s="237">
        <v>106966</v>
      </c>
      <c r="D23" s="237">
        <v>175611</v>
      </c>
      <c r="E23" s="237">
        <v>110498</v>
      </c>
      <c r="F23" s="238">
        <v>-37.077973475465662</v>
      </c>
    </row>
    <row r="24" spans="1:7" ht="15.6" customHeight="1">
      <c r="A24" s="236" t="s">
        <v>141</v>
      </c>
      <c r="B24" s="237">
        <v>132877</v>
      </c>
      <c r="C24" s="237">
        <v>39061</v>
      </c>
      <c r="D24" s="237">
        <v>225873</v>
      </c>
      <c r="E24" s="237">
        <v>108981</v>
      </c>
      <c r="F24" s="238">
        <v>-51.751205323345417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18917</v>
      </c>
      <c r="C26" s="237">
        <v>16215</v>
      </c>
      <c r="D26" s="237">
        <v>32890</v>
      </c>
      <c r="E26" s="237">
        <v>25746</v>
      </c>
      <c r="F26" s="238">
        <v>-21.720887807844331</v>
      </c>
    </row>
    <row r="27" spans="1:7" ht="15.6" customHeight="1">
      <c r="A27" s="236" t="s">
        <v>173</v>
      </c>
      <c r="B27" s="237">
        <v>73547</v>
      </c>
      <c r="C27" s="237">
        <v>45422</v>
      </c>
      <c r="D27" s="237">
        <v>164926</v>
      </c>
      <c r="E27" s="237">
        <v>121745</v>
      </c>
      <c r="F27" s="238">
        <v>-26.182045280913869</v>
      </c>
    </row>
    <row r="28" spans="1:7" ht="15.6" customHeight="1">
      <c r="A28" s="236" t="s">
        <v>177</v>
      </c>
      <c r="B28" s="237">
        <v>11597</v>
      </c>
      <c r="C28" s="237">
        <v>7131</v>
      </c>
      <c r="D28" s="237">
        <v>29956</v>
      </c>
      <c r="E28" s="237">
        <v>21329</v>
      </c>
      <c r="F28" s="238">
        <v>-28.798905060755772</v>
      </c>
    </row>
    <row r="29" spans="1:7" ht="15.6" customHeight="1">
      <c r="A29" s="236" t="s">
        <v>178</v>
      </c>
      <c r="B29" s="237">
        <v>103079</v>
      </c>
      <c r="C29" s="237">
        <v>132947</v>
      </c>
      <c r="D29" s="237">
        <v>227912</v>
      </c>
      <c r="E29" s="237">
        <v>372644</v>
      </c>
      <c r="F29" s="238">
        <v>63.503457474814837</v>
      </c>
    </row>
    <row r="30" spans="1:7" ht="15.6" customHeight="1">
      <c r="A30" s="236" t="s">
        <v>179</v>
      </c>
      <c r="B30" s="237">
        <v>151034</v>
      </c>
      <c r="C30" s="237">
        <v>96165</v>
      </c>
      <c r="D30" s="237">
        <v>265161</v>
      </c>
      <c r="E30" s="237">
        <v>168942</v>
      </c>
      <c r="F30" s="238">
        <v>-36.28701053322321</v>
      </c>
    </row>
    <row r="31" spans="1:7" ht="15.6" customHeight="1">
      <c r="A31" s="236" t="s">
        <v>180</v>
      </c>
      <c r="B31" s="237">
        <v>598059</v>
      </c>
      <c r="C31" s="237">
        <v>533077</v>
      </c>
      <c r="D31" s="237">
        <v>1147658</v>
      </c>
      <c r="E31" s="237">
        <v>1175182</v>
      </c>
      <c r="F31" s="238">
        <v>2.3982754444268291</v>
      </c>
    </row>
    <row r="32" spans="1:7" ht="15.6" customHeight="1">
      <c r="A32" s="236" t="s">
        <v>181</v>
      </c>
      <c r="B32" s="237">
        <v>177812</v>
      </c>
      <c r="C32" s="237">
        <v>134475</v>
      </c>
      <c r="D32" s="237">
        <v>290641</v>
      </c>
      <c r="E32" s="237">
        <v>250391</v>
      </c>
      <c r="F32" s="238">
        <v>-13.848699942540801</v>
      </c>
    </row>
    <row r="33" spans="1:7" ht="15.6" customHeight="1">
      <c r="A33" s="236" t="s">
        <v>182</v>
      </c>
      <c r="B33" s="237">
        <v>4420</v>
      </c>
      <c r="C33" s="237">
        <v>2418</v>
      </c>
      <c r="D33" s="237">
        <v>8766</v>
      </c>
      <c r="E33" s="237">
        <v>2418</v>
      </c>
      <c r="F33" s="238">
        <v>-72.416153319644081</v>
      </c>
    </row>
    <row r="34" spans="1:7" ht="15.6" customHeight="1">
      <c r="A34" s="236" t="s">
        <v>183</v>
      </c>
      <c r="B34" s="237">
        <v>31262</v>
      </c>
      <c r="C34" s="237">
        <v>24490</v>
      </c>
      <c r="D34" s="237">
        <v>36772</v>
      </c>
      <c r="E34" s="237">
        <v>39988</v>
      </c>
      <c r="F34" s="238">
        <v>8.7457848362884789</v>
      </c>
    </row>
    <row r="35" spans="1:7" s="33" customFormat="1" ht="15.6" customHeight="1">
      <c r="A35" s="240" t="s">
        <v>153</v>
      </c>
      <c r="B35" s="241">
        <f>SUM(B7:B34)</f>
        <v>4113610</v>
      </c>
      <c r="C35" s="241">
        <f>SUM(C7:C34)</f>
        <v>4103874</v>
      </c>
      <c r="D35" s="241">
        <f>SUM(D7:D34)</f>
        <v>8260959</v>
      </c>
      <c r="E35" s="241">
        <f>SUM(E7:E34)</f>
        <v>8118920</v>
      </c>
      <c r="F35" s="242">
        <f>E35*100/D35-100</f>
        <v>-1.719400858907548</v>
      </c>
      <c r="G35" s="239"/>
    </row>
    <row r="36" spans="1:7" ht="15.6" customHeight="1">
      <c r="A36" s="46" t="s">
        <v>187</v>
      </c>
      <c r="B36" s="151"/>
      <c r="C36" s="151"/>
      <c r="D36" s="151"/>
      <c r="E36" s="151"/>
      <c r="F36" s="151"/>
      <c r="G36" s="6"/>
    </row>
  </sheetData>
  <mergeCells count="3">
    <mergeCell ref="A5:A6"/>
    <mergeCell ref="B5:C5"/>
    <mergeCell ref="D5:F5"/>
  </mergeCells>
  <conditionalFormatting sqref="A7:F34">
    <cfRule type="expression" dxfId="11" priority="2">
      <formula>MOD(ROW(),2)=0</formula>
    </cfRule>
  </conditionalFormatting>
  <conditionalFormatting sqref="F7:F35">
    <cfRule type="expression" dxfId="1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121DF6-17E9-4D7F-AA5A-A5F37950A603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190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2025</v>
      </c>
      <c r="C6" s="235">
        <v>2026</v>
      </c>
      <c r="D6" s="235">
        <v>2025</v>
      </c>
      <c r="E6" s="235">
        <v>2026</v>
      </c>
      <c r="F6" s="154" t="s">
        <v>186</v>
      </c>
    </row>
    <row r="7" spans="1:14" ht="15.6" customHeight="1">
      <c r="A7" s="236" t="s">
        <v>18</v>
      </c>
      <c r="B7" s="237">
        <v>11186</v>
      </c>
      <c r="C7" s="237">
        <v>24313</v>
      </c>
      <c r="D7" s="237">
        <v>23065</v>
      </c>
      <c r="E7" s="237">
        <v>49293</v>
      </c>
      <c r="F7" s="238">
        <v>113.7134185996098</v>
      </c>
      <c r="G7" s="6"/>
    </row>
    <row r="8" spans="1:14" s="33" customFormat="1" ht="15.6" customHeight="1">
      <c r="A8" s="236" t="s">
        <v>11</v>
      </c>
      <c r="B8" s="237">
        <v>24490</v>
      </c>
      <c r="C8" s="237">
        <v>14884</v>
      </c>
      <c r="D8" s="237">
        <v>43377</v>
      </c>
      <c r="E8" s="237">
        <v>29465</v>
      </c>
      <c r="F8" s="238">
        <v>-32.07229637826498</v>
      </c>
      <c r="G8" s="239"/>
    </row>
    <row r="9" spans="1:14" ht="15.6" customHeight="1">
      <c r="A9" s="236" t="s">
        <v>8</v>
      </c>
      <c r="B9" s="237">
        <v>39609</v>
      </c>
      <c r="C9" s="237">
        <v>43514</v>
      </c>
      <c r="D9" s="237">
        <v>99889</v>
      </c>
      <c r="E9" s="237">
        <v>75386</v>
      </c>
      <c r="F9" s="238">
        <v>-24.530228553694599</v>
      </c>
      <c r="G9" s="243"/>
    </row>
    <row r="10" spans="1:14" ht="15.6" customHeight="1">
      <c r="A10" s="236" t="s">
        <v>10</v>
      </c>
      <c r="B10" s="237">
        <v>8042</v>
      </c>
      <c r="C10" s="237">
        <v>38448</v>
      </c>
      <c r="D10" s="237">
        <v>15350</v>
      </c>
      <c r="E10" s="237">
        <v>136719</v>
      </c>
      <c r="F10" s="238">
        <v>790.67752442996743</v>
      </c>
      <c r="G10" s="244"/>
    </row>
    <row r="11" spans="1:14" ht="15.6" customHeight="1">
      <c r="A11" s="236" t="s">
        <v>9</v>
      </c>
      <c r="B11" s="237">
        <v>472264</v>
      </c>
      <c r="C11" s="237">
        <v>445118</v>
      </c>
      <c r="D11" s="237">
        <v>981138</v>
      </c>
      <c r="E11" s="237">
        <v>888869</v>
      </c>
      <c r="F11" s="238">
        <v>-9.4042835972105792</v>
      </c>
    </row>
    <row r="12" spans="1:14" ht="15.6" customHeight="1">
      <c r="A12" s="236" t="s">
        <v>6</v>
      </c>
      <c r="B12" s="237">
        <v>6725</v>
      </c>
      <c r="C12" s="237">
        <v>11121</v>
      </c>
      <c r="D12" s="237">
        <v>11468</v>
      </c>
      <c r="E12" s="237">
        <v>15736</v>
      </c>
      <c r="F12" s="238">
        <v>37.216602720613878</v>
      </c>
    </row>
    <row r="13" spans="1:14" ht="15.6" customHeight="1">
      <c r="A13" s="236" t="s">
        <v>175</v>
      </c>
      <c r="B13" s="237">
        <v>180</v>
      </c>
      <c r="C13" s="237">
        <v>527</v>
      </c>
      <c r="D13" s="237">
        <v>315</v>
      </c>
      <c r="E13" s="237">
        <v>1016</v>
      </c>
      <c r="F13" s="238">
        <v>222.5396825396825</v>
      </c>
    </row>
    <row r="14" spans="1:14" ht="15.6" customHeight="1">
      <c r="A14" s="236" t="s">
        <v>148</v>
      </c>
      <c r="B14" s="237">
        <v>669856</v>
      </c>
      <c r="C14" s="237">
        <v>616102</v>
      </c>
      <c r="D14" s="237">
        <v>1312496</v>
      </c>
      <c r="E14" s="237">
        <v>1238180</v>
      </c>
      <c r="F14" s="238">
        <v>-5.6621886847655114</v>
      </c>
    </row>
    <row r="15" spans="1:14" ht="15.6" customHeight="1">
      <c r="A15" s="236" t="s">
        <v>145</v>
      </c>
      <c r="B15" s="237">
        <v>352694</v>
      </c>
      <c r="C15" s="237">
        <v>368939</v>
      </c>
      <c r="D15" s="237">
        <v>627995</v>
      </c>
      <c r="E15" s="237">
        <v>599350</v>
      </c>
      <c r="F15" s="238">
        <v>-4.5613420489016647</v>
      </c>
    </row>
    <row r="16" spans="1:14" ht="15.6" customHeight="1">
      <c r="A16" s="236" t="s">
        <v>144</v>
      </c>
      <c r="B16" s="237">
        <v>36981</v>
      </c>
      <c r="C16" s="237">
        <v>23600</v>
      </c>
      <c r="D16" s="237">
        <v>76407</v>
      </c>
      <c r="E16" s="237">
        <v>53848</v>
      </c>
      <c r="F16" s="238">
        <v>-29.524781760833431</v>
      </c>
      <c r="G16" s="1"/>
    </row>
    <row r="17" spans="1:7" ht="15.6" customHeight="1">
      <c r="A17" s="236" t="s">
        <v>150</v>
      </c>
      <c r="B17" s="237">
        <v>7143</v>
      </c>
      <c r="C17" s="237">
        <v>14415</v>
      </c>
      <c r="D17" s="237">
        <v>11936</v>
      </c>
      <c r="E17" s="237">
        <v>22537</v>
      </c>
      <c r="F17" s="238">
        <v>88.815348525469176</v>
      </c>
      <c r="G17" s="2"/>
    </row>
    <row r="18" spans="1:7" ht="15.6" customHeight="1">
      <c r="A18" s="236" t="s">
        <v>147</v>
      </c>
      <c r="B18" s="237">
        <v>65</v>
      </c>
      <c r="C18" s="237">
        <v>103</v>
      </c>
      <c r="D18" s="237">
        <v>200</v>
      </c>
      <c r="E18" s="237">
        <v>248</v>
      </c>
      <c r="F18" s="238">
        <v>24</v>
      </c>
    </row>
    <row r="19" spans="1:7" ht="15.6" customHeight="1">
      <c r="A19" s="236" t="s">
        <v>143</v>
      </c>
      <c r="B19" s="237">
        <v>3954</v>
      </c>
      <c r="C19" s="237">
        <v>11394</v>
      </c>
      <c r="D19" s="237">
        <v>7435</v>
      </c>
      <c r="E19" s="237">
        <v>23486</v>
      </c>
      <c r="F19" s="238">
        <v>215.88433086751851</v>
      </c>
    </row>
    <row r="20" spans="1:7" ht="15.6" customHeight="1">
      <c r="A20" s="236" t="s">
        <v>142</v>
      </c>
      <c r="B20" s="237">
        <v>31746</v>
      </c>
      <c r="C20" s="237">
        <v>88554</v>
      </c>
      <c r="D20" s="237">
        <v>73170</v>
      </c>
      <c r="E20" s="237">
        <v>126706</v>
      </c>
      <c r="F20" s="238">
        <v>73.166598332649983</v>
      </c>
    </row>
    <row r="21" spans="1:7" ht="15.6" customHeight="1">
      <c r="A21" s="236" t="s">
        <v>149</v>
      </c>
      <c r="B21" s="237">
        <v>631</v>
      </c>
      <c r="C21" s="237">
        <v>8388</v>
      </c>
      <c r="D21" s="237">
        <v>2137</v>
      </c>
      <c r="E21" s="237">
        <v>40187</v>
      </c>
      <c r="F21" s="238">
        <v>1780.5334581188581</v>
      </c>
    </row>
    <row r="22" spans="1:7" ht="15.6" customHeight="1">
      <c r="A22" s="236" t="s">
        <v>146</v>
      </c>
      <c r="B22" s="237">
        <v>33624</v>
      </c>
      <c r="C22" s="237">
        <v>53177</v>
      </c>
      <c r="D22" s="237">
        <v>65739</v>
      </c>
      <c r="E22" s="237">
        <v>84806</v>
      </c>
      <c r="F22" s="238">
        <v>29.004091939335861</v>
      </c>
    </row>
    <row r="23" spans="1:7" ht="15.6" customHeight="1">
      <c r="A23" s="236" t="s">
        <v>165</v>
      </c>
      <c r="B23" s="237">
        <v>10298</v>
      </c>
      <c r="C23" s="237">
        <v>15091</v>
      </c>
      <c r="D23" s="237">
        <v>19511</v>
      </c>
      <c r="E23" s="237">
        <v>32687</v>
      </c>
      <c r="F23" s="238">
        <v>67.531136282097265</v>
      </c>
    </row>
    <row r="24" spans="1:7" ht="15.6" customHeight="1">
      <c r="A24" s="236" t="s">
        <v>141</v>
      </c>
      <c r="B24" s="237">
        <v>38220</v>
      </c>
      <c r="C24" s="237">
        <v>33951</v>
      </c>
      <c r="D24" s="237">
        <v>69962</v>
      </c>
      <c r="E24" s="237">
        <v>76181</v>
      </c>
      <c r="F24" s="238">
        <v>8.8891112318115546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 t="s">
        <v>191</v>
      </c>
    </row>
    <row r="26" spans="1:7" ht="15.6" customHeight="1">
      <c r="A26" s="236" t="s">
        <v>152</v>
      </c>
      <c r="B26" s="237">
        <v>22892</v>
      </c>
      <c r="C26" s="237">
        <v>5497</v>
      </c>
      <c r="D26" s="237">
        <v>55287</v>
      </c>
      <c r="E26" s="237">
        <v>9103</v>
      </c>
      <c r="F26" s="238">
        <v>-83.535008229782761</v>
      </c>
    </row>
    <row r="27" spans="1:7" ht="15.6" customHeight="1">
      <c r="A27" s="236" t="s">
        <v>173</v>
      </c>
      <c r="B27" s="237">
        <v>152746</v>
      </c>
      <c r="C27" s="237">
        <v>147615</v>
      </c>
      <c r="D27" s="237">
        <v>216887</v>
      </c>
      <c r="E27" s="237">
        <v>236839</v>
      </c>
      <c r="F27" s="238">
        <v>9.199260444378865</v>
      </c>
    </row>
    <row r="28" spans="1:7" ht="15.6" customHeight="1">
      <c r="A28" s="236" t="s">
        <v>177</v>
      </c>
      <c r="B28" s="237">
        <v>23143</v>
      </c>
      <c r="C28" s="237">
        <v>29980</v>
      </c>
      <c r="D28" s="237">
        <v>51124</v>
      </c>
      <c r="E28" s="237">
        <v>52229</v>
      </c>
      <c r="F28" s="238">
        <v>2.161411470151009</v>
      </c>
    </row>
    <row r="29" spans="1:7" ht="15.6" customHeight="1">
      <c r="A29" s="236" t="s">
        <v>178</v>
      </c>
      <c r="B29" s="237">
        <v>88339</v>
      </c>
      <c r="C29" s="237">
        <v>67351</v>
      </c>
      <c r="D29" s="237">
        <v>134324</v>
      </c>
      <c r="E29" s="237">
        <v>116603</v>
      </c>
      <c r="F29" s="238">
        <v>-13.19272803073166</v>
      </c>
    </row>
    <row r="30" spans="1:7" ht="15.6" customHeight="1">
      <c r="A30" s="236" t="s">
        <v>179</v>
      </c>
      <c r="B30" s="237">
        <v>5047</v>
      </c>
      <c r="C30" s="237">
        <v>2279</v>
      </c>
      <c r="D30" s="237">
        <v>6884</v>
      </c>
      <c r="E30" s="237">
        <v>8268</v>
      </c>
      <c r="F30" s="238">
        <v>20.10459035444509</v>
      </c>
    </row>
    <row r="31" spans="1:7" ht="15.6" customHeight="1">
      <c r="A31" s="236" t="s">
        <v>180</v>
      </c>
      <c r="B31" s="237">
        <v>74765</v>
      </c>
      <c r="C31" s="237">
        <v>79564</v>
      </c>
      <c r="D31" s="237">
        <v>157230</v>
      </c>
      <c r="E31" s="237">
        <v>157428</v>
      </c>
      <c r="F31" s="238">
        <v>0.12593016599885229</v>
      </c>
    </row>
    <row r="32" spans="1:7" ht="15.6" customHeight="1">
      <c r="A32" s="236" t="s">
        <v>181</v>
      </c>
      <c r="B32" s="237">
        <v>969560</v>
      </c>
      <c r="C32" s="237">
        <v>965258</v>
      </c>
      <c r="D32" s="237">
        <v>1937619</v>
      </c>
      <c r="E32" s="237">
        <v>1877418</v>
      </c>
      <c r="F32" s="238">
        <v>-3.1069575597679489</v>
      </c>
    </row>
    <row r="33" spans="1:6" ht="15.6" customHeight="1">
      <c r="A33" s="236" t="s">
        <v>182</v>
      </c>
      <c r="B33" s="237">
        <v>130778</v>
      </c>
      <c r="C33" s="237">
        <v>143441</v>
      </c>
      <c r="D33" s="237">
        <v>248121</v>
      </c>
      <c r="E33" s="237">
        <v>260431</v>
      </c>
      <c r="F33" s="238">
        <v>4.9612890484884389</v>
      </c>
    </row>
    <row r="34" spans="1:6" ht="15.6" customHeight="1">
      <c r="A34" s="236" t="s">
        <v>183</v>
      </c>
      <c r="B34" s="237">
        <v>31027</v>
      </c>
      <c r="C34" s="237">
        <v>30205</v>
      </c>
      <c r="D34" s="237">
        <v>49971</v>
      </c>
      <c r="E34" s="237">
        <v>46044</v>
      </c>
      <c r="F34" s="238">
        <v>-7.8585579636188916</v>
      </c>
    </row>
    <row r="35" spans="1:6" ht="15.6" customHeight="1">
      <c r="A35" s="240" t="s">
        <v>153</v>
      </c>
      <c r="B35" s="241">
        <f>SUM(B7:B34)</f>
        <v>3246005</v>
      </c>
      <c r="C35" s="241">
        <f>SUM(C7:C34)</f>
        <v>3282829</v>
      </c>
      <c r="D35" s="241">
        <f>SUM(D7:D34)</f>
        <v>6299037</v>
      </c>
      <c r="E35" s="241">
        <f>SUM(E7:E34)</f>
        <v>6259063</v>
      </c>
      <c r="F35" s="242">
        <f>E35*100/D35-100</f>
        <v>-0.63460494040596416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9" priority="2">
      <formula>MOD(ROW(),2)=0</formula>
    </cfRule>
  </conditionalFormatting>
  <conditionalFormatting sqref="F7:F35">
    <cfRule type="expression" dxfId="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4103E-2A8A-413B-BA5D-4DC07203FAD0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192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2025</v>
      </c>
      <c r="C6" s="235">
        <v>2026</v>
      </c>
      <c r="D6" s="235">
        <v>2025</v>
      </c>
      <c r="E6" s="235">
        <v>2026</v>
      </c>
      <c r="F6" s="154" t="s">
        <v>186</v>
      </c>
    </row>
    <row r="7" spans="1:14" ht="15.6" customHeight="1">
      <c r="A7" s="236" t="s">
        <v>18</v>
      </c>
      <c r="B7" s="237">
        <v>210212</v>
      </c>
      <c r="C7" s="237">
        <v>196956</v>
      </c>
      <c r="D7" s="237">
        <v>328007</v>
      </c>
      <c r="E7" s="237">
        <v>362062</v>
      </c>
      <c r="F7" s="238">
        <v>10.38240037560173</v>
      </c>
      <c r="G7" s="6"/>
    </row>
    <row r="8" spans="1:14" s="33" customFormat="1" ht="15.6" customHeight="1">
      <c r="A8" s="236" t="s">
        <v>11</v>
      </c>
      <c r="B8" s="237">
        <v>60373</v>
      </c>
      <c r="C8" s="237">
        <v>12279</v>
      </c>
      <c r="D8" s="237">
        <v>67886</v>
      </c>
      <c r="E8" s="237">
        <v>102551</v>
      </c>
      <c r="F8" s="238">
        <v>51.06354771234129</v>
      </c>
      <c r="G8" s="239"/>
    </row>
    <row r="9" spans="1:14" ht="15.6" customHeight="1">
      <c r="A9" s="236" t="s">
        <v>8</v>
      </c>
      <c r="B9" s="237">
        <v>435388</v>
      </c>
      <c r="C9" s="237">
        <v>397360</v>
      </c>
      <c r="D9" s="237">
        <v>596909</v>
      </c>
      <c r="E9" s="237">
        <v>620313</v>
      </c>
      <c r="F9" s="238">
        <v>3.9208656595896509</v>
      </c>
      <c r="G9" s="6"/>
    </row>
    <row r="10" spans="1:14" ht="15.6" customHeight="1">
      <c r="A10" s="236" t="s">
        <v>10</v>
      </c>
      <c r="B10" s="237">
        <v>251720</v>
      </c>
      <c r="C10" s="237">
        <v>123504</v>
      </c>
      <c r="D10" s="237">
        <v>455838</v>
      </c>
      <c r="E10" s="237">
        <v>224374</v>
      </c>
      <c r="F10" s="238">
        <v>-50.777688564797153</v>
      </c>
    </row>
    <row r="11" spans="1:14" ht="15.6" customHeight="1">
      <c r="A11" s="236" t="s">
        <v>9</v>
      </c>
      <c r="B11" s="237">
        <v>677794</v>
      </c>
      <c r="C11" s="237">
        <v>688524</v>
      </c>
      <c r="D11" s="237">
        <v>1341122</v>
      </c>
      <c r="E11" s="237">
        <v>1229396</v>
      </c>
      <c r="F11" s="238">
        <v>-8.3307857152444029</v>
      </c>
    </row>
    <row r="12" spans="1:14" ht="15.6" customHeight="1">
      <c r="A12" s="236" t="s">
        <v>6</v>
      </c>
      <c r="B12" s="237">
        <v>61171</v>
      </c>
      <c r="C12" s="237">
        <v>77786</v>
      </c>
      <c r="D12" s="237">
        <v>168672</v>
      </c>
      <c r="E12" s="237">
        <v>126492</v>
      </c>
      <c r="F12" s="238">
        <v>-25.00711439954468</v>
      </c>
    </row>
    <row r="13" spans="1:14" ht="15.6" customHeight="1">
      <c r="A13" s="236" t="s">
        <v>175</v>
      </c>
      <c r="B13" s="237">
        <v>79</v>
      </c>
      <c r="C13" s="237">
        <v>32</v>
      </c>
      <c r="D13" s="237">
        <v>732</v>
      </c>
      <c r="E13" s="237">
        <v>247</v>
      </c>
      <c r="F13" s="238">
        <v>-66.256830601092901</v>
      </c>
    </row>
    <row r="14" spans="1:14" ht="15.6" customHeight="1">
      <c r="A14" s="236" t="s">
        <v>148</v>
      </c>
      <c r="B14" s="237">
        <v>944928</v>
      </c>
      <c r="C14" s="237">
        <v>912077</v>
      </c>
      <c r="D14" s="237">
        <v>1782908</v>
      </c>
      <c r="E14" s="237">
        <v>1775823</v>
      </c>
      <c r="F14" s="238">
        <v>-0.39738449768580608</v>
      </c>
    </row>
    <row r="15" spans="1:14" ht="15.6" customHeight="1">
      <c r="A15" s="236" t="s">
        <v>145</v>
      </c>
      <c r="B15" s="237">
        <v>590933</v>
      </c>
      <c r="C15" s="237">
        <v>585077</v>
      </c>
      <c r="D15" s="237">
        <v>1202473</v>
      </c>
      <c r="E15" s="237">
        <v>1079398</v>
      </c>
      <c r="F15" s="238">
        <v>-10.23515704718525</v>
      </c>
    </row>
    <row r="16" spans="1:14" ht="15.6" customHeight="1">
      <c r="A16" s="236" t="s">
        <v>144</v>
      </c>
      <c r="B16" s="237">
        <v>488177</v>
      </c>
      <c r="C16" s="237">
        <v>531098</v>
      </c>
      <c r="D16" s="237">
        <v>1105422</v>
      </c>
      <c r="E16" s="237">
        <v>1245954</v>
      </c>
      <c r="F16" s="238">
        <v>12.71297296417114</v>
      </c>
      <c r="G16" s="1"/>
    </row>
    <row r="17" spans="1:7" ht="15.6" customHeight="1">
      <c r="A17" s="236" t="s">
        <v>150</v>
      </c>
      <c r="B17" s="237">
        <v>242823</v>
      </c>
      <c r="C17" s="237">
        <v>356702</v>
      </c>
      <c r="D17" s="237">
        <v>474111</v>
      </c>
      <c r="E17" s="237">
        <v>574369</v>
      </c>
      <c r="F17" s="238">
        <v>21.146524758969949</v>
      </c>
      <c r="G17" s="2"/>
    </row>
    <row r="18" spans="1:7" ht="15.6" customHeight="1">
      <c r="A18" s="236" t="s">
        <v>147</v>
      </c>
      <c r="B18" s="237">
        <v>3036</v>
      </c>
      <c r="C18" s="237">
        <v>4604</v>
      </c>
      <c r="D18" s="237">
        <v>3036</v>
      </c>
      <c r="E18" s="237">
        <v>10608</v>
      </c>
      <c r="F18" s="238">
        <v>249.40711462450599</v>
      </c>
    </row>
    <row r="19" spans="1:7" ht="15.6" customHeight="1">
      <c r="A19" s="236" t="s">
        <v>143</v>
      </c>
      <c r="B19" s="237">
        <v>140303</v>
      </c>
      <c r="C19" s="237">
        <v>156798</v>
      </c>
      <c r="D19" s="237">
        <v>261979</v>
      </c>
      <c r="E19" s="237">
        <v>317147</v>
      </c>
      <c r="F19" s="238">
        <v>21.058176418720581</v>
      </c>
    </row>
    <row r="20" spans="1:7" ht="15.6" customHeight="1">
      <c r="A20" s="236" t="s">
        <v>142</v>
      </c>
      <c r="B20" s="237">
        <v>244906</v>
      </c>
      <c r="C20" s="237">
        <v>245080</v>
      </c>
      <c r="D20" s="237">
        <v>538613</v>
      </c>
      <c r="E20" s="237">
        <v>405191</v>
      </c>
      <c r="F20" s="238">
        <v>-24.771403586619709</v>
      </c>
    </row>
    <row r="21" spans="1:7" ht="15.6" customHeight="1">
      <c r="A21" s="236" t="s">
        <v>149</v>
      </c>
      <c r="B21" s="237">
        <v>420348</v>
      </c>
      <c r="C21" s="237">
        <v>302017</v>
      </c>
      <c r="D21" s="237">
        <v>938561</v>
      </c>
      <c r="E21" s="237">
        <v>611592</v>
      </c>
      <c r="F21" s="238">
        <v>-34.83726683721143</v>
      </c>
    </row>
    <row r="22" spans="1:7" ht="15.6" customHeight="1">
      <c r="A22" s="236" t="s">
        <v>146</v>
      </c>
      <c r="B22" s="237">
        <v>38798</v>
      </c>
      <c r="C22" s="237">
        <v>54967</v>
      </c>
      <c r="D22" s="237">
        <v>76314</v>
      </c>
      <c r="E22" s="237">
        <v>89811</v>
      </c>
      <c r="F22" s="238">
        <v>17.686138847393661</v>
      </c>
    </row>
    <row r="23" spans="1:7" ht="15.6" customHeight="1">
      <c r="A23" s="236" t="s">
        <v>165</v>
      </c>
      <c r="B23" s="237">
        <v>33888</v>
      </c>
      <c r="C23" s="237">
        <v>57276</v>
      </c>
      <c r="D23" s="237">
        <v>58757</v>
      </c>
      <c r="E23" s="237">
        <v>131144</v>
      </c>
      <c r="F23" s="238">
        <v>123.1972360739997</v>
      </c>
    </row>
    <row r="24" spans="1:7" ht="15.6" customHeight="1">
      <c r="A24" s="236" t="s">
        <v>141</v>
      </c>
      <c r="B24" s="237">
        <v>43712</v>
      </c>
      <c r="C24" s="237">
        <v>51288</v>
      </c>
      <c r="D24" s="237">
        <v>90841</v>
      </c>
      <c r="E24" s="237">
        <v>96500</v>
      </c>
      <c r="F24" s="238">
        <v>6.2295659448927267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33552</v>
      </c>
      <c r="C26" s="237">
        <v>77869</v>
      </c>
      <c r="D26" s="237">
        <v>55416</v>
      </c>
      <c r="E26" s="237">
        <v>120481</v>
      </c>
      <c r="F26" s="238">
        <v>117.41193879024109</v>
      </c>
    </row>
    <row r="27" spans="1:7" ht="15.6" customHeight="1">
      <c r="A27" s="236" t="s">
        <v>173</v>
      </c>
      <c r="B27" s="237">
        <v>96966</v>
      </c>
      <c r="C27" s="237">
        <v>74440</v>
      </c>
      <c r="D27" s="237">
        <v>144376</v>
      </c>
      <c r="E27" s="237">
        <v>144537</v>
      </c>
      <c r="F27" s="238">
        <v>0.11151437912118919</v>
      </c>
    </row>
    <row r="28" spans="1:7" ht="15.6" customHeight="1">
      <c r="A28" s="236" t="s">
        <v>177</v>
      </c>
      <c r="B28" s="237">
        <v>13402</v>
      </c>
      <c r="C28" s="237">
        <v>25954</v>
      </c>
      <c r="D28" s="237">
        <v>43785</v>
      </c>
      <c r="E28" s="237">
        <v>48051</v>
      </c>
      <c r="F28" s="238">
        <v>9.7430626927029778</v>
      </c>
    </row>
    <row r="29" spans="1:7" ht="15.6" customHeight="1">
      <c r="A29" s="236" t="s">
        <v>178</v>
      </c>
      <c r="B29" s="237">
        <v>288533</v>
      </c>
      <c r="C29" s="237">
        <v>241337</v>
      </c>
      <c r="D29" s="237">
        <v>421382</v>
      </c>
      <c r="E29" s="237">
        <v>385516</v>
      </c>
      <c r="F29" s="238">
        <v>-8.5115168659316254</v>
      </c>
    </row>
    <row r="30" spans="1:7" ht="15.6" customHeight="1">
      <c r="A30" s="236" t="s">
        <v>179</v>
      </c>
      <c r="B30" s="237">
        <v>85462</v>
      </c>
      <c r="C30" s="237">
        <v>40880</v>
      </c>
      <c r="D30" s="237">
        <v>138044</v>
      </c>
      <c r="E30" s="237">
        <v>102656</v>
      </c>
      <c r="F30" s="238">
        <v>-25.6353046854626</v>
      </c>
    </row>
    <row r="31" spans="1:7" ht="15.6" customHeight="1">
      <c r="A31" s="236" t="s">
        <v>180</v>
      </c>
      <c r="B31" s="237">
        <v>309644</v>
      </c>
      <c r="C31" s="237">
        <v>142956</v>
      </c>
      <c r="D31" s="237">
        <v>599641</v>
      </c>
      <c r="E31" s="237">
        <v>355050</v>
      </c>
      <c r="F31" s="238">
        <v>-40.789572427502463</v>
      </c>
    </row>
    <row r="32" spans="1:7" ht="15.6" customHeight="1">
      <c r="A32" s="236" t="s">
        <v>181</v>
      </c>
      <c r="B32" s="237">
        <v>1292782</v>
      </c>
      <c r="C32" s="237">
        <v>1131633</v>
      </c>
      <c r="D32" s="237">
        <v>2433708</v>
      </c>
      <c r="E32" s="237">
        <v>2133966</v>
      </c>
      <c r="F32" s="238">
        <v>-12.316268015719221</v>
      </c>
    </row>
    <row r="33" spans="1:6" ht="15.6" customHeight="1">
      <c r="A33" s="236" t="s">
        <v>182</v>
      </c>
      <c r="B33" s="237">
        <v>173255</v>
      </c>
      <c r="C33" s="237">
        <v>163495</v>
      </c>
      <c r="D33" s="237">
        <v>279618</v>
      </c>
      <c r="E33" s="237">
        <v>266515</v>
      </c>
      <c r="F33" s="238">
        <v>-4.6860359490447649</v>
      </c>
    </row>
    <row r="34" spans="1:6" ht="15.6" customHeight="1">
      <c r="A34" s="236" t="s">
        <v>183</v>
      </c>
      <c r="B34" s="237">
        <v>21882</v>
      </c>
      <c r="C34" s="237">
        <v>37475</v>
      </c>
      <c r="D34" s="237">
        <v>51645</v>
      </c>
      <c r="E34" s="237">
        <v>56273</v>
      </c>
      <c r="F34" s="238">
        <v>8.9611772678865265</v>
      </c>
    </row>
    <row r="35" spans="1:6" ht="15.6" customHeight="1">
      <c r="A35" s="240" t="s">
        <v>153</v>
      </c>
      <c r="B35" s="241">
        <f>SUM(B7:B34)</f>
        <v>7204067</v>
      </c>
      <c r="C35" s="241">
        <f>SUM(C7:C34)</f>
        <v>6689464</v>
      </c>
      <c r="D35" s="241">
        <f>SUM(D7:D34)</f>
        <v>13659796</v>
      </c>
      <c r="E35" s="241">
        <f>SUM(E7:E34)</f>
        <v>12616017</v>
      </c>
      <c r="F35" s="242">
        <f>E35*100/D35-100</f>
        <v>-7.6412488151360378</v>
      </c>
    </row>
    <row r="36" spans="1:6" ht="15.6" customHeight="1">
      <c r="A36" s="46" t="s">
        <v>193</v>
      </c>
    </row>
  </sheetData>
  <mergeCells count="3">
    <mergeCell ref="A5:A6"/>
    <mergeCell ref="B5:C5"/>
    <mergeCell ref="D5:F5"/>
  </mergeCells>
  <conditionalFormatting sqref="A7:F34">
    <cfRule type="expression" dxfId="7" priority="2">
      <formula>MOD(ROW(),2)=0</formula>
    </cfRule>
  </conditionalFormatting>
  <conditionalFormatting sqref="F7:F35">
    <cfRule type="expression" dxfId="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1EEDBC-C90E-4AB9-AEDA-E93B8078A756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194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2025</v>
      </c>
      <c r="C6" s="235">
        <v>2026</v>
      </c>
      <c r="D6" s="235">
        <v>2025</v>
      </c>
      <c r="E6" s="235">
        <v>2026</v>
      </c>
      <c r="F6" s="154" t="s">
        <v>186</v>
      </c>
    </row>
    <row r="7" spans="1:14" ht="15.6" customHeight="1">
      <c r="A7" s="236" t="s">
        <v>18</v>
      </c>
      <c r="B7" s="237">
        <v>157426</v>
      </c>
      <c r="C7" s="237">
        <v>110187</v>
      </c>
      <c r="D7" s="237">
        <v>221761</v>
      </c>
      <c r="E7" s="237">
        <v>223221</v>
      </c>
      <c r="F7" s="238">
        <v>0.65836643954527574</v>
      </c>
      <c r="G7" s="6"/>
    </row>
    <row r="8" spans="1:14" s="33" customFormat="1" ht="15.6" customHeight="1">
      <c r="A8" s="236" t="s">
        <v>11</v>
      </c>
      <c r="B8" s="237">
        <v>0</v>
      </c>
      <c r="C8" s="237">
        <v>37</v>
      </c>
      <c r="D8" s="237">
        <v>0</v>
      </c>
      <c r="E8" s="237">
        <v>115</v>
      </c>
      <c r="F8" s="238"/>
      <c r="G8" s="245"/>
    </row>
    <row r="9" spans="1:14" ht="15.6" customHeight="1">
      <c r="A9" s="236" t="s">
        <v>8</v>
      </c>
      <c r="B9" s="237">
        <v>7091</v>
      </c>
      <c r="C9" s="237">
        <v>16002</v>
      </c>
      <c r="D9" s="237">
        <v>7091</v>
      </c>
      <c r="E9" s="237">
        <v>16002</v>
      </c>
      <c r="F9" s="238">
        <v>125.66633761105621</v>
      </c>
      <c r="G9" s="246"/>
    </row>
    <row r="10" spans="1:14" ht="15.6" customHeight="1">
      <c r="A10" s="236" t="s">
        <v>10</v>
      </c>
      <c r="B10" s="237">
        <v>14720</v>
      </c>
      <c r="C10" s="237">
        <v>23334</v>
      </c>
      <c r="D10" s="237">
        <v>19832</v>
      </c>
      <c r="E10" s="237">
        <v>46569</v>
      </c>
      <c r="F10" s="238">
        <v>134.81746672045179</v>
      </c>
    </row>
    <row r="11" spans="1:14" ht="15.6" customHeight="1">
      <c r="A11" s="236" t="s">
        <v>9</v>
      </c>
      <c r="B11" s="237">
        <v>188338</v>
      </c>
      <c r="C11" s="237">
        <v>227257</v>
      </c>
      <c r="D11" s="237">
        <v>425660</v>
      </c>
      <c r="E11" s="237">
        <v>423149</v>
      </c>
      <c r="F11" s="238">
        <v>-0.58990743786119992</v>
      </c>
    </row>
    <row r="12" spans="1:14" ht="15.6" customHeight="1">
      <c r="A12" s="236" t="s">
        <v>6</v>
      </c>
      <c r="B12" s="237">
        <v>4009</v>
      </c>
      <c r="C12" s="237">
        <v>428</v>
      </c>
      <c r="D12" s="237">
        <v>4009</v>
      </c>
      <c r="E12" s="237">
        <v>428</v>
      </c>
      <c r="F12" s="238">
        <v>-89.324020952856074</v>
      </c>
    </row>
    <row r="13" spans="1:14" ht="15.6" customHeight="1">
      <c r="A13" s="236" t="s">
        <v>175</v>
      </c>
      <c r="B13" s="237">
        <v>0</v>
      </c>
      <c r="C13" s="237">
        <v>0</v>
      </c>
      <c r="D13" s="237">
        <v>0</v>
      </c>
      <c r="E13" s="237">
        <v>0</v>
      </c>
      <c r="F13" s="238"/>
    </row>
    <row r="14" spans="1:14" ht="15.6" customHeight="1">
      <c r="A14" s="236" t="s">
        <v>148</v>
      </c>
      <c r="B14" s="237">
        <v>30891</v>
      </c>
      <c r="C14" s="237">
        <v>66316</v>
      </c>
      <c r="D14" s="237">
        <v>45994</v>
      </c>
      <c r="E14" s="237">
        <v>127261</v>
      </c>
      <c r="F14" s="238">
        <v>176.69043788320221</v>
      </c>
    </row>
    <row r="15" spans="1:14" ht="15.6" customHeight="1">
      <c r="A15" s="236" t="s">
        <v>145</v>
      </c>
      <c r="B15" s="237">
        <v>200387</v>
      </c>
      <c r="C15" s="237">
        <v>184733</v>
      </c>
      <c r="D15" s="237">
        <v>408661</v>
      </c>
      <c r="E15" s="237">
        <v>365817</v>
      </c>
      <c r="F15" s="238">
        <v>-10.483995291941239</v>
      </c>
    </row>
    <row r="16" spans="1:14" ht="15.6" customHeight="1">
      <c r="A16" s="236" t="s">
        <v>144</v>
      </c>
      <c r="B16" s="237">
        <v>294913</v>
      </c>
      <c r="C16" s="237">
        <v>296395</v>
      </c>
      <c r="D16" s="237">
        <v>714769</v>
      </c>
      <c r="E16" s="237">
        <v>772336</v>
      </c>
      <c r="F16" s="238">
        <v>8.0539307104812821</v>
      </c>
      <c r="G16" s="1"/>
    </row>
    <row r="17" spans="1:10" ht="15.6" customHeight="1">
      <c r="A17" s="236" t="s">
        <v>150</v>
      </c>
      <c r="B17" s="237">
        <v>75909</v>
      </c>
      <c r="C17" s="237">
        <v>166375</v>
      </c>
      <c r="D17" s="237">
        <v>156504</v>
      </c>
      <c r="E17" s="237">
        <v>292913</v>
      </c>
      <c r="F17" s="238">
        <v>87.16007258600419</v>
      </c>
      <c r="G17" s="2"/>
    </row>
    <row r="18" spans="1:10" ht="15.6" customHeight="1">
      <c r="A18" s="236" t="s">
        <v>147</v>
      </c>
      <c r="B18" s="237">
        <v>3036</v>
      </c>
      <c r="C18" s="237">
        <v>4604</v>
      </c>
      <c r="D18" s="237">
        <v>3036</v>
      </c>
      <c r="E18" s="237">
        <v>10608</v>
      </c>
      <c r="F18" s="238">
        <v>249.40711462450599</v>
      </c>
    </row>
    <row r="19" spans="1:10" ht="15.6" customHeight="1">
      <c r="A19" s="236" t="s">
        <v>143</v>
      </c>
      <c r="B19" s="237">
        <v>9313</v>
      </c>
      <c r="C19" s="237">
        <v>86098</v>
      </c>
      <c r="D19" s="237">
        <v>25020</v>
      </c>
      <c r="E19" s="237">
        <v>135388</v>
      </c>
      <c r="F19" s="238">
        <v>441.11910471622713</v>
      </c>
    </row>
    <row r="20" spans="1:10" ht="15.6" customHeight="1">
      <c r="A20" s="236" t="s">
        <v>142</v>
      </c>
      <c r="B20" s="237">
        <v>3356</v>
      </c>
      <c r="C20" s="237">
        <v>7697</v>
      </c>
      <c r="D20" s="237">
        <v>10115</v>
      </c>
      <c r="E20" s="237">
        <v>12542</v>
      </c>
      <c r="F20" s="238">
        <v>23.994068215521509</v>
      </c>
      <c r="J20" s="247"/>
    </row>
    <row r="21" spans="1:10" ht="15.6" customHeight="1">
      <c r="A21" s="236" t="s">
        <v>149</v>
      </c>
      <c r="B21" s="237">
        <v>240664</v>
      </c>
      <c r="C21" s="237">
        <v>203685</v>
      </c>
      <c r="D21" s="237">
        <v>578439</v>
      </c>
      <c r="E21" s="237">
        <v>423910</v>
      </c>
      <c r="F21" s="238">
        <v>-26.714830777316191</v>
      </c>
    </row>
    <row r="22" spans="1:10" ht="15.6" customHeight="1">
      <c r="A22" s="236" t="s">
        <v>146</v>
      </c>
      <c r="B22" s="237">
        <v>23313</v>
      </c>
      <c r="C22" s="237">
        <v>21047</v>
      </c>
      <c r="D22" s="237">
        <v>41051</v>
      </c>
      <c r="E22" s="237">
        <v>43048</v>
      </c>
      <c r="F22" s="238">
        <v>4.8646805193539677</v>
      </c>
    </row>
    <row r="23" spans="1:10" ht="15.6" customHeight="1">
      <c r="A23" s="236" t="s">
        <v>165</v>
      </c>
      <c r="B23" s="237">
        <v>0</v>
      </c>
      <c r="C23" s="237">
        <v>2396</v>
      </c>
      <c r="D23" s="237">
        <v>2709</v>
      </c>
      <c r="E23" s="237">
        <v>4213</v>
      </c>
      <c r="F23" s="238">
        <v>55.518641565153189</v>
      </c>
    </row>
    <row r="24" spans="1:10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10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10" ht="15.6" customHeight="1">
      <c r="A26" s="236" t="s">
        <v>152</v>
      </c>
      <c r="B26" s="237">
        <v>0</v>
      </c>
      <c r="C26" s="237">
        <v>0</v>
      </c>
      <c r="D26" s="237">
        <v>0</v>
      </c>
      <c r="E26" s="237">
        <v>0</v>
      </c>
      <c r="F26" s="238"/>
    </row>
    <row r="27" spans="1:10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10" ht="15.6" customHeight="1">
      <c r="A28" s="236" t="s">
        <v>177</v>
      </c>
      <c r="B28" s="237">
        <v>8135</v>
      </c>
      <c r="C28" s="237">
        <v>21142</v>
      </c>
      <c r="D28" s="237">
        <v>32131</v>
      </c>
      <c r="E28" s="237">
        <v>35430</v>
      </c>
      <c r="F28" s="238">
        <v>10.267343064330399</v>
      </c>
    </row>
    <row r="29" spans="1:10" ht="15.6" customHeight="1">
      <c r="A29" s="236" t="s">
        <v>178</v>
      </c>
      <c r="B29" s="237">
        <v>2304</v>
      </c>
      <c r="C29" s="237">
        <v>0</v>
      </c>
      <c r="D29" s="237">
        <v>2304</v>
      </c>
      <c r="E29" s="237">
        <v>0</v>
      </c>
      <c r="F29" s="238">
        <v>-100</v>
      </c>
    </row>
    <row r="30" spans="1:10" ht="15.6" customHeight="1">
      <c r="A30" s="236" t="s">
        <v>179</v>
      </c>
      <c r="B30" s="237">
        <v>0</v>
      </c>
      <c r="C30" s="237">
        <v>0</v>
      </c>
      <c r="D30" s="237">
        <v>0</v>
      </c>
      <c r="E30" s="237">
        <v>0</v>
      </c>
      <c r="F30" s="238"/>
    </row>
    <row r="31" spans="1:10" ht="15.6" customHeight="1">
      <c r="A31" s="236" t="s">
        <v>180</v>
      </c>
      <c r="B31" s="237">
        <v>251785</v>
      </c>
      <c r="C31" s="237">
        <v>99302</v>
      </c>
      <c r="D31" s="237">
        <v>482586</v>
      </c>
      <c r="E31" s="237">
        <v>245115</v>
      </c>
      <c r="F31" s="238">
        <v>-49.208016809439137</v>
      </c>
    </row>
    <row r="32" spans="1:10" ht="15.6" customHeight="1">
      <c r="A32" s="236" t="s">
        <v>181</v>
      </c>
      <c r="B32" s="237">
        <v>15519</v>
      </c>
      <c r="C32" s="237">
        <v>8774</v>
      </c>
      <c r="D32" s="237">
        <v>28195</v>
      </c>
      <c r="E32" s="237">
        <v>68674</v>
      </c>
      <c r="F32" s="238">
        <v>143.56800851214749</v>
      </c>
    </row>
    <row r="33" spans="1:6" ht="15.6" customHeight="1">
      <c r="A33" s="236" t="s">
        <v>182</v>
      </c>
      <c r="B33" s="237">
        <v>0</v>
      </c>
      <c r="C33" s="237">
        <v>3</v>
      </c>
      <c r="D33" s="237">
        <v>0</v>
      </c>
      <c r="E33" s="237">
        <v>3</v>
      </c>
    </row>
    <row r="34" spans="1:6" ht="15.6" customHeight="1">
      <c r="A34" s="236" t="s">
        <v>183</v>
      </c>
      <c r="B34" s="237">
        <v>0</v>
      </c>
      <c r="C34" s="237">
        <v>0</v>
      </c>
      <c r="D34" s="237">
        <v>0</v>
      </c>
      <c r="E34" s="237">
        <v>0</v>
      </c>
    </row>
    <row r="35" spans="1:6" ht="15.6" customHeight="1">
      <c r="A35" s="240" t="s">
        <v>153</v>
      </c>
      <c r="B35" s="241">
        <f>SUM(B7:B34)</f>
        <v>1531109</v>
      </c>
      <c r="C35" s="241">
        <f>SUM(C7:C34)</f>
        <v>1545812</v>
      </c>
      <c r="D35" s="241">
        <f>SUM(D7:D34)</f>
        <v>3209867</v>
      </c>
      <c r="E35" s="241">
        <f>SUM(E7:E34)</f>
        <v>3246742</v>
      </c>
      <c r="F35" s="242">
        <f>E35*100/D35-100</f>
        <v>1.1488014923982774</v>
      </c>
    </row>
    <row r="36" spans="1:6" ht="15.6" customHeight="1">
      <c r="A36" s="46" t="s">
        <v>193</v>
      </c>
    </row>
  </sheetData>
  <mergeCells count="3">
    <mergeCell ref="A5:A6"/>
    <mergeCell ref="B5:C5"/>
    <mergeCell ref="D5:F5"/>
  </mergeCells>
  <conditionalFormatting sqref="A7:F34">
    <cfRule type="expression" dxfId="5" priority="1">
      <formula>MOD(ROW(),2)=0</formula>
    </cfRule>
  </conditionalFormatting>
  <conditionalFormatting sqref="F7:F35">
    <cfRule type="expression" dxfId="4" priority="2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942E37-E01B-454A-9DC6-1FE0185794AA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195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2025</v>
      </c>
      <c r="C6" s="235">
        <v>2026</v>
      </c>
      <c r="D6" s="235">
        <v>2025</v>
      </c>
      <c r="E6" s="235">
        <v>2026</v>
      </c>
      <c r="F6" s="154" t="s">
        <v>186</v>
      </c>
    </row>
    <row r="7" spans="1:14" ht="15.6" customHeight="1">
      <c r="A7" s="236" t="s">
        <v>18</v>
      </c>
      <c r="B7" s="237">
        <v>46232</v>
      </c>
      <c r="C7" s="237">
        <v>77525</v>
      </c>
      <c r="D7" s="237">
        <v>96682</v>
      </c>
      <c r="E7" s="237">
        <v>115903</v>
      </c>
      <c r="F7" s="238">
        <v>19.88063962268053</v>
      </c>
      <c r="G7" s="6"/>
    </row>
    <row r="8" spans="1:14" s="33" customFormat="1" ht="15.6" customHeight="1">
      <c r="A8" s="236" t="s">
        <v>11</v>
      </c>
      <c r="B8" s="237">
        <v>50774</v>
      </c>
      <c r="C8" s="237">
        <v>3940</v>
      </c>
      <c r="D8" s="237">
        <v>50774</v>
      </c>
      <c r="E8" s="237">
        <v>88829</v>
      </c>
      <c r="F8" s="238">
        <v>74.949777445149095</v>
      </c>
      <c r="G8" s="239"/>
    </row>
    <row r="9" spans="1:14" ht="15.6" customHeight="1">
      <c r="A9" s="236" t="s">
        <v>8</v>
      </c>
      <c r="B9" s="237">
        <v>384042</v>
      </c>
      <c r="C9" s="237">
        <v>340418</v>
      </c>
      <c r="D9" s="237">
        <v>508381</v>
      </c>
      <c r="E9" s="237">
        <v>537514</v>
      </c>
      <c r="F9" s="238">
        <v>5.7305446112266196</v>
      </c>
      <c r="G9" s="6"/>
    </row>
    <row r="10" spans="1:14" ht="15.6" customHeight="1">
      <c r="A10" s="236" t="s">
        <v>10</v>
      </c>
      <c r="B10" s="237">
        <v>125028</v>
      </c>
      <c r="C10" s="237">
        <v>65903</v>
      </c>
      <c r="D10" s="237">
        <v>231545</v>
      </c>
      <c r="E10" s="237">
        <v>113022</v>
      </c>
      <c r="F10" s="238">
        <v>-51.187890042972207</v>
      </c>
    </row>
    <row r="11" spans="1:14" ht="15.6" customHeight="1">
      <c r="A11" s="236" t="s">
        <v>9</v>
      </c>
      <c r="B11" s="237">
        <v>5140</v>
      </c>
      <c r="C11" s="237">
        <v>0</v>
      </c>
      <c r="D11" s="237">
        <v>5140</v>
      </c>
      <c r="E11" s="237">
        <v>6</v>
      </c>
      <c r="F11" s="238">
        <v>-99.883268482490266</v>
      </c>
    </row>
    <row r="12" spans="1:14" ht="15.6" customHeight="1">
      <c r="A12" s="236" t="s">
        <v>6</v>
      </c>
      <c r="B12" s="237">
        <v>40251</v>
      </c>
      <c r="C12" s="237">
        <v>63628</v>
      </c>
      <c r="D12" s="237">
        <v>129757</v>
      </c>
      <c r="E12" s="237">
        <v>101419</v>
      </c>
      <c r="F12" s="238">
        <v>-21.83928420046702</v>
      </c>
    </row>
    <row r="13" spans="1:14" ht="15.6" customHeight="1">
      <c r="A13" s="236" t="s">
        <v>175</v>
      </c>
      <c r="B13" s="237">
        <v>0</v>
      </c>
      <c r="C13" s="237">
        <v>0</v>
      </c>
      <c r="D13" s="237">
        <v>0</v>
      </c>
      <c r="E13" s="237">
        <v>0</v>
      </c>
      <c r="F13" s="238"/>
    </row>
    <row r="14" spans="1:14" ht="15.6" customHeight="1">
      <c r="A14" s="236" t="s">
        <v>148</v>
      </c>
      <c r="B14" s="237">
        <v>81611</v>
      </c>
      <c r="C14" s="237">
        <v>96723</v>
      </c>
      <c r="D14" s="237">
        <v>171265</v>
      </c>
      <c r="E14" s="237">
        <v>234941</v>
      </c>
      <c r="F14" s="238">
        <v>37.179809067818873</v>
      </c>
    </row>
    <row r="15" spans="1:14" ht="15.6" customHeight="1">
      <c r="A15" s="236" t="s">
        <v>145</v>
      </c>
      <c r="B15" s="237">
        <v>139317</v>
      </c>
      <c r="C15" s="237">
        <v>171471</v>
      </c>
      <c r="D15" s="237">
        <v>326944</v>
      </c>
      <c r="E15" s="237">
        <v>315810</v>
      </c>
      <c r="F15" s="238">
        <v>-3.4054761671723668</v>
      </c>
    </row>
    <row r="16" spans="1:14" ht="15.6" customHeight="1">
      <c r="A16" s="236" t="s">
        <v>144</v>
      </c>
      <c r="B16" s="237">
        <v>166902</v>
      </c>
      <c r="C16" s="237">
        <v>215778</v>
      </c>
      <c r="D16" s="237">
        <v>333468</v>
      </c>
      <c r="E16" s="237">
        <v>443614</v>
      </c>
      <c r="F16" s="238">
        <v>33.030455695898873</v>
      </c>
      <c r="G16" s="1"/>
    </row>
    <row r="17" spans="1:7" ht="15.6" customHeight="1">
      <c r="A17" s="236" t="s">
        <v>150</v>
      </c>
      <c r="B17" s="237">
        <v>102820</v>
      </c>
      <c r="C17" s="237">
        <v>130452</v>
      </c>
      <c r="D17" s="237">
        <v>189417</v>
      </c>
      <c r="E17" s="237">
        <v>173602</v>
      </c>
      <c r="F17" s="238">
        <v>-8.3493033888193793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90284</v>
      </c>
      <c r="C19" s="237">
        <v>29009</v>
      </c>
      <c r="D19" s="237">
        <v>151588</v>
      </c>
      <c r="E19" s="237">
        <v>99542</v>
      </c>
      <c r="F19" s="238">
        <v>-34.33385228382194</v>
      </c>
    </row>
    <row r="20" spans="1:7" ht="15.6" customHeight="1">
      <c r="A20" s="236" t="s">
        <v>142</v>
      </c>
      <c r="B20" s="237">
        <v>163145</v>
      </c>
      <c r="C20" s="237">
        <v>163927</v>
      </c>
      <c r="D20" s="237">
        <v>394049</v>
      </c>
      <c r="E20" s="237">
        <v>271939</v>
      </c>
      <c r="F20" s="238">
        <v>-30.98853188309069</v>
      </c>
    </row>
    <row r="21" spans="1:7" ht="15.6" customHeight="1">
      <c r="A21" s="236" t="s">
        <v>149</v>
      </c>
      <c r="B21" s="237">
        <v>168623</v>
      </c>
      <c r="C21" s="237">
        <v>87436</v>
      </c>
      <c r="D21" s="237">
        <v>322834</v>
      </c>
      <c r="E21" s="237">
        <v>168974</v>
      </c>
      <c r="F21" s="238">
        <v>-47.659168489068684</v>
      </c>
    </row>
    <row r="22" spans="1:7" ht="15.6" customHeight="1">
      <c r="A22" s="236" t="s">
        <v>146</v>
      </c>
      <c r="B22" s="237">
        <v>3</v>
      </c>
      <c r="C22" s="237">
        <v>0</v>
      </c>
      <c r="D22" s="237">
        <v>3</v>
      </c>
      <c r="E22" s="237">
        <v>0</v>
      </c>
      <c r="F22" s="238">
        <v>-100</v>
      </c>
    </row>
    <row r="23" spans="1:7" ht="15.6" customHeight="1">
      <c r="A23" s="236" t="s">
        <v>165</v>
      </c>
      <c r="B23" s="237">
        <v>24267</v>
      </c>
      <c r="C23" s="237">
        <v>11830</v>
      </c>
      <c r="D23" s="237">
        <v>35827</v>
      </c>
      <c r="E23" s="237">
        <v>51288</v>
      </c>
      <c r="F23" s="238">
        <v>43.154604069556477</v>
      </c>
    </row>
    <row r="24" spans="1:7" ht="15.6" customHeight="1">
      <c r="A24" s="236" t="s">
        <v>141</v>
      </c>
      <c r="B24" s="237">
        <v>2596</v>
      </c>
      <c r="C24" s="237">
        <v>0</v>
      </c>
      <c r="D24" s="237">
        <v>2596</v>
      </c>
      <c r="E24" s="237">
        <v>0</v>
      </c>
      <c r="F24" s="238">
        <v>-100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25973</v>
      </c>
      <c r="C26" s="237">
        <v>76124</v>
      </c>
      <c r="D26" s="237">
        <v>41992</v>
      </c>
      <c r="E26" s="237">
        <v>118736</v>
      </c>
      <c r="F26" s="238">
        <v>182.7586206896552</v>
      </c>
    </row>
    <row r="27" spans="1:7" ht="15.6" customHeight="1">
      <c r="A27" s="236" t="s">
        <v>173</v>
      </c>
      <c r="B27" s="237">
        <v>5828</v>
      </c>
      <c r="C27" s="237">
        <v>0</v>
      </c>
      <c r="D27" s="237">
        <v>5828</v>
      </c>
      <c r="E27" s="237">
        <v>3809</v>
      </c>
      <c r="F27" s="238">
        <v>-34.643102264927933</v>
      </c>
    </row>
    <row r="28" spans="1:7" ht="15.6" customHeight="1">
      <c r="A28" s="236" t="s">
        <v>177</v>
      </c>
      <c r="B28" s="237">
        <v>491</v>
      </c>
      <c r="C28" s="237">
        <v>0</v>
      </c>
      <c r="D28" s="237">
        <v>1383</v>
      </c>
      <c r="E28" s="237">
        <v>0</v>
      </c>
      <c r="F28" s="238">
        <v>-100</v>
      </c>
    </row>
    <row r="29" spans="1:7" ht="15.6" customHeight="1">
      <c r="A29" s="236" t="s">
        <v>178</v>
      </c>
      <c r="B29" s="237">
        <v>149796</v>
      </c>
      <c r="C29" s="237">
        <v>95416</v>
      </c>
      <c r="D29" s="237">
        <v>188942</v>
      </c>
      <c r="E29" s="237">
        <v>149861</v>
      </c>
      <c r="F29" s="238">
        <v>-20.684125287125159</v>
      </c>
    </row>
    <row r="30" spans="1:7" ht="15.6" customHeight="1">
      <c r="A30" s="236" t="s">
        <v>179</v>
      </c>
      <c r="B30" s="237">
        <v>44248</v>
      </c>
      <c r="C30" s="237">
        <v>15958</v>
      </c>
      <c r="D30" s="237">
        <v>85456</v>
      </c>
      <c r="E30" s="237">
        <v>43488</v>
      </c>
      <c r="F30" s="238">
        <v>-49.110653435686203</v>
      </c>
    </row>
    <row r="31" spans="1:7" ht="15.6" customHeight="1">
      <c r="A31" s="236" t="s">
        <v>180</v>
      </c>
      <c r="B31" s="237">
        <v>5311</v>
      </c>
      <c r="C31" s="237">
        <v>2638</v>
      </c>
      <c r="D31" s="237">
        <v>11996</v>
      </c>
      <c r="E31" s="237">
        <v>50836</v>
      </c>
      <c r="F31" s="238">
        <v>323.77459153051018</v>
      </c>
    </row>
    <row r="32" spans="1:7" ht="15.6" customHeight="1">
      <c r="A32" s="236" t="s">
        <v>181</v>
      </c>
      <c r="B32" s="237">
        <v>48951</v>
      </c>
      <c r="C32" s="237">
        <v>34238</v>
      </c>
      <c r="D32" s="237">
        <v>115098</v>
      </c>
      <c r="E32" s="237">
        <v>69802</v>
      </c>
      <c r="F32" s="238">
        <v>-39.354289388173562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  <c r="F33" s="238"/>
    </row>
    <row r="34" spans="1:6" ht="15.6" customHeight="1">
      <c r="A34" s="236" t="s">
        <v>183</v>
      </c>
      <c r="B34" s="237">
        <v>6203</v>
      </c>
      <c r="C34" s="237">
        <v>5306</v>
      </c>
      <c r="D34" s="237">
        <v>9617</v>
      </c>
      <c r="E34" s="237">
        <v>8123</v>
      </c>
      <c r="F34" s="238">
        <v>-15.534990121659559</v>
      </c>
    </row>
    <row r="35" spans="1:6" ht="15.6" customHeight="1">
      <c r="A35" s="240" t="s">
        <v>153</v>
      </c>
      <c r="B35" s="241">
        <f>SUM(B7:B34)</f>
        <v>1877836</v>
      </c>
      <c r="C35" s="241">
        <f>SUM(C7:C34)</f>
        <v>1687720</v>
      </c>
      <c r="D35" s="241">
        <f>SUM(D7:D34)</f>
        <v>3410582</v>
      </c>
      <c r="E35" s="241">
        <f>SUM(E7:E34)</f>
        <v>3161058</v>
      </c>
      <c r="F35" s="242">
        <f>E35*100/D35-100</f>
        <v>-7.3161706711640448</v>
      </c>
    </row>
    <row r="36" spans="1:6" ht="15.6" customHeight="1">
      <c r="A36" s="46" t="s">
        <v>193</v>
      </c>
    </row>
  </sheetData>
  <mergeCells count="3">
    <mergeCell ref="A5:A6"/>
    <mergeCell ref="B5:C5"/>
    <mergeCell ref="D5:F5"/>
  </mergeCells>
  <conditionalFormatting sqref="A7:F34">
    <cfRule type="expression" dxfId="3" priority="2">
      <formula>MOD(ROW(),2)=0</formula>
    </cfRule>
  </conditionalFormatting>
  <conditionalFormatting sqref="F7:F35">
    <cfRule type="expression" dxfId="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384B3-5DC9-42B6-A2D0-085000E7DFE9}">
  <sheetPr codeName="Hoja4"/>
  <dimension ref="A1:O49"/>
  <sheetViews>
    <sheetView zoomScale="75" zoomScaleNormal="75" workbookViewId="0"/>
  </sheetViews>
  <sheetFormatPr baseColWidth="10" defaultColWidth="11.42578125" defaultRowHeight="15"/>
  <cols>
    <col min="1" max="1" width="20.85546875" customWidth="1"/>
    <col min="2" max="2" width="46" customWidth="1"/>
    <col min="3" max="5" width="14.7109375" customWidth="1"/>
    <col min="6" max="6" width="8" customWidth="1"/>
    <col min="7" max="9" width="14.7109375" customWidth="1"/>
    <col min="10" max="10" width="8" customWidth="1"/>
    <col min="11" max="13" width="14.7109375" customWidth="1"/>
    <col min="14" max="14" width="8" customWidth="1"/>
  </cols>
  <sheetData>
    <row r="1" spans="1:15" ht="20.25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20.25">
      <c r="A2" s="79"/>
      <c r="B2" s="79"/>
      <c r="C2" s="82"/>
    </row>
    <row r="3" spans="1:15" ht="20.25">
      <c r="A3" s="82"/>
      <c r="B3" s="82"/>
      <c r="C3" s="82"/>
    </row>
    <row r="4" spans="1:15">
      <c r="A4" s="83" t="s">
        <v>51</v>
      </c>
      <c r="B4" s="31"/>
      <c r="N4" s="113" t="s">
        <v>172</v>
      </c>
    </row>
    <row r="5" spans="1:15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>
      <c r="A6" s="204" t="s">
        <v>88</v>
      </c>
      <c r="B6" s="204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>
      <c r="A7" s="204"/>
      <c r="B7" s="204"/>
      <c r="C7" s="180">
        <v>2025</v>
      </c>
      <c r="D7" s="180">
        <v>2026</v>
      </c>
      <c r="E7" s="88" t="s">
        <v>13</v>
      </c>
      <c r="F7" s="88" t="s">
        <v>14</v>
      </c>
      <c r="G7" s="180">
        <v>2025</v>
      </c>
      <c r="H7" s="180">
        <v>2026</v>
      </c>
      <c r="I7" s="88" t="s">
        <v>13</v>
      </c>
      <c r="J7" s="88" t="s">
        <v>14</v>
      </c>
      <c r="K7" s="180">
        <v>2025</v>
      </c>
      <c r="L7" s="180">
        <v>2026</v>
      </c>
      <c r="M7" s="88" t="s">
        <v>13</v>
      </c>
      <c r="N7" s="88" t="s">
        <v>14</v>
      </c>
    </row>
    <row r="8" spans="1:15">
      <c r="A8" s="205" t="s">
        <v>90</v>
      </c>
      <c r="B8" s="102" t="s">
        <v>91</v>
      </c>
      <c r="C8" s="103"/>
      <c r="D8" s="92"/>
      <c r="E8" s="98">
        <f>D8-C8</f>
        <v>0</v>
      </c>
      <c r="F8" s="104" t="e">
        <f>((D8*100/C8)-100)</f>
        <v>#DIV/0!</v>
      </c>
      <c r="G8" s="91"/>
      <c r="H8" s="92"/>
      <c r="I8" s="98">
        <f>H8-G8</f>
        <v>0</v>
      </c>
      <c r="J8" s="104" t="e">
        <f>((H8*100/G8)-100)</f>
        <v>#DIV/0!</v>
      </c>
      <c r="K8" s="91"/>
      <c r="L8" s="92"/>
      <c r="M8" s="98">
        <f>L8-K8</f>
        <v>0</v>
      </c>
      <c r="N8" s="104" t="e">
        <f>((L8*100/K8)-100)</f>
        <v>#DIV/0!</v>
      </c>
      <c r="O8" s="132"/>
    </row>
    <row r="9" spans="1:15">
      <c r="A9" s="205"/>
      <c r="B9" s="116" t="s">
        <v>92</v>
      </c>
      <c r="C9" s="117"/>
      <c r="D9" s="115"/>
      <c r="E9" s="86">
        <f>D9-C9</f>
        <v>0</v>
      </c>
      <c r="F9" s="87" t="e">
        <f>((D9*100/C9)-100)</f>
        <v>#DIV/0!</v>
      </c>
      <c r="G9" s="128"/>
      <c r="H9" s="115"/>
      <c r="I9" s="86">
        <f>H9-G9</f>
        <v>0</v>
      </c>
      <c r="J9" s="87" t="e">
        <f>((H9*100/G9)-100)</f>
        <v>#DIV/0!</v>
      </c>
      <c r="K9" s="128"/>
      <c r="L9" s="115"/>
      <c r="M9" s="86">
        <f>L9-K9</f>
        <v>0</v>
      </c>
      <c r="N9" s="89" t="e">
        <f>((L9*100/K9)-100)</f>
        <v>#DIV/0!</v>
      </c>
    </row>
    <row r="10" spans="1:15">
      <c r="A10" s="205"/>
      <c r="B10" s="90" t="s">
        <v>93</v>
      </c>
      <c r="C10" s="93"/>
      <c r="D10" s="94"/>
      <c r="E10" s="86">
        <f t="shared" ref="E10:E15" si="0">D10-C10</f>
        <v>0</v>
      </c>
      <c r="F10" s="87" t="e">
        <f t="shared" ref="F10:F16" si="1">((D10*100/C10)-100)</f>
        <v>#DIV/0!</v>
      </c>
      <c r="G10" s="95"/>
      <c r="H10" s="94"/>
      <c r="I10" s="86">
        <f t="shared" ref="I10:I15" si="2">H10-G10</f>
        <v>0</v>
      </c>
      <c r="J10" s="87" t="e">
        <f t="shared" ref="J10:J16" si="3">((H10*100/G10)-100)</f>
        <v>#DIV/0!</v>
      </c>
      <c r="K10" s="95"/>
      <c r="L10" s="94"/>
      <c r="M10" s="86">
        <f t="shared" ref="M10:M15" si="4">L10-K10</f>
        <v>0</v>
      </c>
      <c r="N10" s="89" t="e">
        <f t="shared" ref="N10:N16" si="5">((L10*100/K10)-100)</f>
        <v>#DIV/0!</v>
      </c>
    </row>
    <row r="11" spans="1:15">
      <c r="A11" s="205"/>
      <c r="B11" s="116" t="s">
        <v>94</v>
      </c>
      <c r="C11" s="117"/>
      <c r="D11" s="115"/>
      <c r="E11" s="86">
        <f t="shared" si="0"/>
        <v>0</v>
      </c>
      <c r="F11" s="87" t="e">
        <f t="shared" si="1"/>
        <v>#DIV/0!</v>
      </c>
      <c r="G11" s="128"/>
      <c r="H11" s="115"/>
      <c r="I11" s="86">
        <f t="shared" si="2"/>
        <v>0</v>
      </c>
      <c r="J11" s="87" t="e">
        <f t="shared" si="3"/>
        <v>#DIV/0!</v>
      </c>
      <c r="K11" s="128"/>
      <c r="L11" s="115"/>
      <c r="M11" s="86">
        <f t="shared" si="4"/>
        <v>0</v>
      </c>
      <c r="N11" s="89" t="e">
        <f t="shared" si="5"/>
        <v>#DIV/0!</v>
      </c>
    </row>
    <row r="12" spans="1:15">
      <c r="A12" s="205"/>
      <c r="B12" s="90" t="s">
        <v>95</v>
      </c>
      <c r="C12" s="93"/>
      <c r="D12" s="94"/>
      <c r="E12" s="86">
        <f t="shared" si="0"/>
        <v>0</v>
      </c>
      <c r="F12" s="87" t="e">
        <f t="shared" si="1"/>
        <v>#DIV/0!</v>
      </c>
      <c r="G12" s="95"/>
      <c r="H12" s="94"/>
      <c r="I12" s="86">
        <f t="shared" si="2"/>
        <v>0</v>
      </c>
      <c r="J12" s="87" t="e">
        <f t="shared" si="3"/>
        <v>#DIV/0!</v>
      </c>
      <c r="K12" s="95"/>
      <c r="L12" s="94"/>
      <c r="M12" s="86">
        <f t="shared" si="4"/>
        <v>0</v>
      </c>
      <c r="N12" s="89" t="e">
        <f t="shared" si="5"/>
        <v>#DIV/0!</v>
      </c>
    </row>
    <row r="13" spans="1:15">
      <c r="A13" s="205"/>
      <c r="B13" s="116" t="s">
        <v>96</v>
      </c>
      <c r="C13" s="117"/>
      <c r="D13" s="115"/>
      <c r="E13" s="86">
        <f t="shared" si="0"/>
        <v>0</v>
      </c>
      <c r="F13" s="87" t="e">
        <f t="shared" si="1"/>
        <v>#DIV/0!</v>
      </c>
      <c r="G13" s="128"/>
      <c r="H13" s="115"/>
      <c r="I13" s="86">
        <f t="shared" si="2"/>
        <v>0</v>
      </c>
      <c r="J13" s="87" t="e">
        <f t="shared" si="3"/>
        <v>#DIV/0!</v>
      </c>
      <c r="K13" s="128"/>
      <c r="L13" s="115"/>
      <c r="M13" s="86">
        <f t="shared" si="4"/>
        <v>0</v>
      </c>
      <c r="N13" s="89" t="e">
        <f t="shared" si="5"/>
        <v>#DIV/0!</v>
      </c>
    </row>
    <row r="14" spans="1:15">
      <c r="A14" s="205"/>
      <c r="B14" s="90" t="s">
        <v>97</v>
      </c>
      <c r="C14" s="93"/>
      <c r="D14" s="94"/>
      <c r="E14" s="86">
        <f t="shared" si="0"/>
        <v>0</v>
      </c>
      <c r="F14" s="87" t="e">
        <f t="shared" si="1"/>
        <v>#DIV/0!</v>
      </c>
      <c r="G14" s="95"/>
      <c r="H14" s="94"/>
      <c r="I14" s="86">
        <f t="shared" si="2"/>
        <v>0</v>
      </c>
      <c r="J14" s="87" t="e">
        <f t="shared" si="3"/>
        <v>#DIV/0!</v>
      </c>
      <c r="K14" s="95"/>
      <c r="L14" s="94"/>
      <c r="M14" s="86">
        <f t="shared" si="4"/>
        <v>0</v>
      </c>
      <c r="N14" s="89" t="e">
        <f t="shared" si="5"/>
        <v>#DIV/0!</v>
      </c>
    </row>
    <row r="15" spans="1:15">
      <c r="A15" s="205"/>
      <c r="B15" s="116" t="s">
        <v>98</v>
      </c>
      <c r="C15" s="117"/>
      <c r="D15" s="115"/>
      <c r="E15" s="86">
        <f t="shared" si="0"/>
        <v>0</v>
      </c>
      <c r="F15" s="87" t="e">
        <f t="shared" si="1"/>
        <v>#DIV/0!</v>
      </c>
      <c r="G15" s="128"/>
      <c r="H15" s="115"/>
      <c r="I15" s="86">
        <f t="shared" si="2"/>
        <v>0</v>
      </c>
      <c r="J15" s="87" t="e">
        <f t="shared" si="3"/>
        <v>#DIV/0!</v>
      </c>
      <c r="K15" s="128"/>
      <c r="L15" s="115"/>
      <c r="M15" s="86">
        <f t="shared" si="4"/>
        <v>0</v>
      </c>
      <c r="N15" s="89" t="e">
        <f t="shared" si="5"/>
        <v>#DIV/0!</v>
      </c>
    </row>
    <row r="16" spans="1:15">
      <c r="A16" s="205"/>
      <c r="B16" s="105" t="s">
        <v>99</v>
      </c>
      <c r="C16" s="106"/>
      <c r="D16" s="97"/>
      <c r="E16" s="100">
        <f>D16-C16</f>
        <v>0</v>
      </c>
      <c r="F16" s="87" t="e">
        <f t="shared" si="1"/>
        <v>#DIV/0!</v>
      </c>
      <c r="G16" s="96"/>
      <c r="H16" s="97"/>
      <c r="I16" s="100">
        <f>H16-G16</f>
        <v>0</v>
      </c>
      <c r="J16" s="87" t="e">
        <f t="shared" si="3"/>
        <v>#DIV/0!</v>
      </c>
      <c r="K16" s="96"/>
      <c r="L16" s="97"/>
      <c r="M16" s="100">
        <f>L16-K16</f>
        <v>0</v>
      </c>
      <c r="N16" s="89" t="e">
        <f t="shared" si="5"/>
        <v>#DIV/0!</v>
      </c>
    </row>
    <row r="17" spans="1:14">
      <c r="A17" s="201" t="s">
        <v>100</v>
      </c>
      <c r="B17" s="118" t="s">
        <v>101</v>
      </c>
      <c r="C17" s="119"/>
      <c r="D17" s="120"/>
      <c r="E17" s="98">
        <f>D17-C17</f>
        <v>0</v>
      </c>
      <c r="F17" s="104" t="e">
        <f>((D17*100/C17)-100)</f>
        <v>#DIV/0!</v>
      </c>
      <c r="G17" s="129"/>
      <c r="H17" s="120"/>
      <c r="I17" s="98">
        <f>H17-G17</f>
        <v>0</v>
      </c>
      <c r="J17" s="104" t="e">
        <f>((H17*100/G17)-100)</f>
        <v>#DIV/0!</v>
      </c>
      <c r="K17" s="129"/>
      <c r="L17" s="120"/>
      <c r="M17" s="98">
        <f>L17-K17</f>
        <v>0</v>
      </c>
      <c r="N17" s="99" t="e">
        <f>((L17*100/K17)-100)</f>
        <v>#DIV/0!</v>
      </c>
    </row>
    <row r="18" spans="1:14">
      <c r="A18" s="201"/>
      <c r="B18" s="90" t="s">
        <v>102</v>
      </c>
      <c r="C18" s="93"/>
      <c r="D18" s="94"/>
      <c r="E18" s="86">
        <f>D18-C18</f>
        <v>0</v>
      </c>
      <c r="F18" s="87" t="e">
        <f>((D18*100/C18)-100)</f>
        <v>#DIV/0!</v>
      </c>
      <c r="G18" s="95"/>
      <c r="H18" s="94"/>
      <c r="I18" s="86">
        <f>H18-G18</f>
        <v>0</v>
      </c>
      <c r="J18" s="87" t="e">
        <f>((H18*100/G18)-100)</f>
        <v>#DIV/0!</v>
      </c>
      <c r="K18" s="95"/>
      <c r="L18" s="94"/>
      <c r="M18" s="86">
        <f>L18-K18</f>
        <v>0</v>
      </c>
      <c r="N18" s="89" t="e">
        <f>((L18*100/K18)-100)</f>
        <v>#DIV/0!</v>
      </c>
    </row>
    <row r="19" spans="1:14">
      <c r="A19" s="201"/>
      <c r="B19" s="116" t="s">
        <v>103</v>
      </c>
      <c r="C19" s="117"/>
      <c r="D19" s="115"/>
      <c r="E19" s="86">
        <f t="shared" ref="E19:E20" si="6">D19-C19</f>
        <v>0</v>
      </c>
      <c r="F19" s="87" t="e">
        <f t="shared" ref="F19:F20" si="7">((D19*100/C19)-100)</f>
        <v>#DIV/0!</v>
      </c>
      <c r="G19" s="128"/>
      <c r="H19" s="115"/>
      <c r="I19" s="86">
        <f t="shared" ref="I19:I20" si="8">H19-G19</f>
        <v>0</v>
      </c>
      <c r="J19" s="87" t="e">
        <f t="shared" ref="J19:J20" si="9">((H19*100/G19)-100)</f>
        <v>#DIV/0!</v>
      </c>
      <c r="K19" s="128"/>
      <c r="L19" s="115"/>
      <c r="M19" s="86">
        <f t="shared" ref="M19:M20" si="10">L19-K19</f>
        <v>0</v>
      </c>
      <c r="N19" s="89" t="e">
        <f t="shared" ref="N19:N20" si="11">((L19*100/K19)-100)</f>
        <v>#DIV/0!</v>
      </c>
    </row>
    <row r="20" spans="1:14">
      <c r="A20" s="201"/>
      <c r="B20" s="90" t="s">
        <v>104</v>
      </c>
      <c r="C20" s="93"/>
      <c r="D20" s="94"/>
      <c r="E20" s="86">
        <f t="shared" si="6"/>
        <v>0</v>
      </c>
      <c r="F20" s="87" t="e">
        <f t="shared" si="7"/>
        <v>#DIV/0!</v>
      </c>
      <c r="G20" s="95"/>
      <c r="H20" s="94"/>
      <c r="I20" s="86">
        <f t="shared" si="8"/>
        <v>0</v>
      </c>
      <c r="J20" s="87" t="e">
        <f t="shared" si="9"/>
        <v>#DIV/0!</v>
      </c>
      <c r="K20" s="95"/>
      <c r="L20" s="94"/>
      <c r="M20" s="86">
        <f t="shared" si="10"/>
        <v>0</v>
      </c>
      <c r="N20" s="89" t="e">
        <f t="shared" si="11"/>
        <v>#DIV/0!</v>
      </c>
    </row>
    <row r="21" spans="1:14">
      <c r="A21" s="201"/>
      <c r="B21" s="121" t="s">
        <v>105</v>
      </c>
      <c r="C21" s="122"/>
      <c r="D21" s="123"/>
      <c r="E21" s="100">
        <f t="shared" ref="E21:E32" si="12">D21-C21</f>
        <v>0</v>
      </c>
      <c r="F21" s="87" t="e">
        <f t="shared" ref="F21:F32" si="13">((D21*100/C21)-100)</f>
        <v>#DIV/0!</v>
      </c>
      <c r="G21" s="130"/>
      <c r="H21" s="123"/>
      <c r="I21" s="100">
        <f t="shared" ref="I21:I32" si="14">H21-G21</f>
        <v>0</v>
      </c>
      <c r="J21" s="87" t="e">
        <f t="shared" ref="J21:J32" si="15">((H21*100/G21)-100)</f>
        <v>#DIV/0!</v>
      </c>
      <c r="K21" s="130"/>
      <c r="L21" s="123"/>
      <c r="M21" s="100">
        <f t="shared" ref="M21:M32" si="16">L21-K21</f>
        <v>0</v>
      </c>
      <c r="N21" s="89" t="e">
        <f t="shared" ref="N21:N32" si="17">((L21*100/K21)-100)</f>
        <v>#DIV/0!</v>
      </c>
    </row>
    <row r="22" spans="1:14">
      <c r="A22" s="201" t="s">
        <v>106</v>
      </c>
      <c r="B22" s="102" t="s">
        <v>107</v>
      </c>
      <c r="C22" s="103"/>
      <c r="D22" s="92"/>
      <c r="E22" s="98">
        <f t="shared" si="12"/>
        <v>0</v>
      </c>
      <c r="F22" s="104" t="e">
        <f t="shared" si="13"/>
        <v>#DIV/0!</v>
      </c>
      <c r="G22" s="91"/>
      <c r="H22" s="92"/>
      <c r="I22" s="98">
        <f t="shared" si="14"/>
        <v>0</v>
      </c>
      <c r="J22" s="104" t="e">
        <f t="shared" si="15"/>
        <v>#DIV/0!</v>
      </c>
      <c r="K22" s="91"/>
      <c r="L22" s="92"/>
      <c r="M22" s="98">
        <f t="shared" si="16"/>
        <v>0</v>
      </c>
      <c r="N22" s="99" t="e">
        <f t="shared" si="17"/>
        <v>#DIV/0!</v>
      </c>
    </row>
    <row r="23" spans="1:14">
      <c r="A23" s="201"/>
      <c r="B23" s="121" t="s">
        <v>108</v>
      </c>
      <c r="C23" s="122"/>
      <c r="D23" s="123"/>
      <c r="E23" s="100">
        <f t="shared" si="12"/>
        <v>0</v>
      </c>
      <c r="F23" s="107" t="e">
        <f t="shared" si="13"/>
        <v>#DIV/0!</v>
      </c>
      <c r="G23" s="130"/>
      <c r="H23" s="123"/>
      <c r="I23" s="100">
        <f t="shared" si="14"/>
        <v>0</v>
      </c>
      <c r="J23" s="107" t="e">
        <f t="shared" si="15"/>
        <v>#DIV/0!</v>
      </c>
      <c r="K23" s="130"/>
      <c r="L23" s="123"/>
      <c r="M23" s="100">
        <f t="shared" si="16"/>
        <v>0</v>
      </c>
      <c r="N23" s="101" t="e">
        <f t="shared" si="17"/>
        <v>#DIV/0!</v>
      </c>
    </row>
    <row r="24" spans="1:14">
      <c r="A24" s="201" t="s">
        <v>109</v>
      </c>
      <c r="B24" s="102" t="s">
        <v>110</v>
      </c>
      <c r="C24" s="103"/>
      <c r="D24" s="92"/>
      <c r="E24" s="98">
        <f t="shared" si="12"/>
        <v>0</v>
      </c>
      <c r="F24" s="104" t="e">
        <f t="shared" si="13"/>
        <v>#DIV/0!</v>
      </c>
      <c r="G24" s="91"/>
      <c r="H24" s="92"/>
      <c r="I24" s="98">
        <f t="shared" si="14"/>
        <v>0</v>
      </c>
      <c r="J24" s="104" t="e">
        <f t="shared" si="15"/>
        <v>#DIV/0!</v>
      </c>
      <c r="K24" s="91"/>
      <c r="L24" s="92"/>
      <c r="M24" s="98">
        <f t="shared" si="16"/>
        <v>0</v>
      </c>
      <c r="N24" s="99" t="e">
        <f t="shared" si="17"/>
        <v>#DIV/0!</v>
      </c>
    </row>
    <row r="25" spans="1:14">
      <c r="A25" s="201"/>
      <c r="B25" s="116" t="s">
        <v>111</v>
      </c>
      <c r="C25" s="117"/>
      <c r="D25" s="115"/>
      <c r="E25" s="86">
        <f t="shared" si="12"/>
        <v>0</v>
      </c>
      <c r="F25" s="87" t="e">
        <f t="shared" si="13"/>
        <v>#DIV/0!</v>
      </c>
      <c r="G25" s="128"/>
      <c r="H25" s="115"/>
      <c r="I25" s="86">
        <f t="shared" si="14"/>
        <v>0</v>
      </c>
      <c r="J25" s="87" t="e">
        <f t="shared" si="15"/>
        <v>#DIV/0!</v>
      </c>
      <c r="K25" s="128"/>
      <c r="L25" s="115"/>
      <c r="M25" s="86">
        <f t="shared" si="16"/>
        <v>0</v>
      </c>
      <c r="N25" s="89" t="e">
        <f t="shared" si="17"/>
        <v>#DIV/0!</v>
      </c>
    </row>
    <row r="26" spans="1:14">
      <c r="A26" s="201"/>
      <c r="B26" s="108" t="s">
        <v>112</v>
      </c>
      <c r="C26" s="106"/>
      <c r="D26" s="97"/>
      <c r="E26" s="100">
        <f t="shared" si="12"/>
        <v>0</v>
      </c>
      <c r="F26" s="87" t="e">
        <f t="shared" si="13"/>
        <v>#DIV/0!</v>
      </c>
      <c r="G26" s="96"/>
      <c r="H26" s="97"/>
      <c r="I26" s="100">
        <f t="shared" si="14"/>
        <v>0</v>
      </c>
      <c r="J26" s="87" t="e">
        <f t="shared" si="15"/>
        <v>#DIV/0!</v>
      </c>
      <c r="K26" s="96"/>
      <c r="L26" s="97"/>
      <c r="M26" s="100">
        <f t="shared" si="16"/>
        <v>0</v>
      </c>
      <c r="N26" s="89" t="e">
        <f t="shared" si="17"/>
        <v>#DIV/0!</v>
      </c>
    </row>
    <row r="27" spans="1:14" ht="25.5">
      <c r="A27" s="112" t="s">
        <v>113</v>
      </c>
      <c r="B27" s="124" t="s">
        <v>114</v>
      </c>
      <c r="C27" s="125"/>
      <c r="D27" s="126"/>
      <c r="E27" s="109">
        <f t="shared" si="12"/>
        <v>0</v>
      </c>
      <c r="F27" s="110" t="e">
        <f t="shared" si="13"/>
        <v>#DIV/0!</v>
      </c>
      <c r="G27" s="131"/>
      <c r="H27" s="126"/>
      <c r="I27" s="109">
        <f t="shared" si="14"/>
        <v>0</v>
      </c>
      <c r="J27" s="110" t="e">
        <f t="shared" si="15"/>
        <v>#DIV/0!</v>
      </c>
      <c r="K27" s="131"/>
      <c r="L27" s="126"/>
      <c r="M27" s="109">
        <f t="shared" si="16"/>
        <v>0</v>
      </c>
      <c r="N27" s="111" t="e">
        <f t="shared" si="17"/>
        <v>#DIV/0!</v>
      </c>
    </row>
    <row r="28" spans="1:14">
      <c r="A28" s="201" t="s">
        <v>115</v>
      </c>
      <c r="B28" s="102" t="s">
        <v>116</v>
      </c>
      <c r="C28" s="103"/>
      <c r="D28" s="92"/>
      <c r="E28" s="86">
        <f t="shared" si="12"/>
        <v>0</v>
      </c>
      <c r="F28" s="104" t="e">
        <f t="shared" si="13"/>
        <v>#DIV/0!</v>
      </c>
      <c r="G28" s="91"/>
      <c r="H28" s="92"/>
      <c r="I28" s="86">
        <f t="shared" si="14"/>
        <v>0</v>
      </c>
      <c r="J28" s="104" t="e">
        <f t="shared" si="15"/>
        <v>#DIV/0!</v>
      </c>
      <c r="K28" s="91"/>
      <c r="L28" s="92"/>
      <c r="M28" s="86">
        <f t="shared" si="16"/>
        <v>0</v>
      </c>
      <c r="N28" s="99" t="e">
        <f t="shared" si="17"/>
        <v>#DIV/0!</v>
      </c>
    </row>
    <row r="29" spans="1:14">
      <c r="A29" s="201"/>
      <c r="B29" s="116" t="s">
        <v>117</v>
      </c>
      <c r="C29" s="117"/>
      <c r="D29" s="115"/>
      <c r="E29" s="86">
        <f t="shared" si="12"/>
        <v>0</v>
      </c>
      <c r="F29" s="87" t="e">
        <f t="shared" si="13"/>
        <v>#DIV/0!</v>
      </c>
      <c r="G29" s="128"/>
      <c r="H29" s="115"/>
      <c r="I29" s="86">
        <f t="shared" si="14"/>
        <v>0</v>
      </c>
      <c r="J29" s="87" t="e">
        <f t="shared" si="15"/>
        <v>#DIV/0!</v>
      </c>
      <c r="K29" s="128"/>
      <c r="L29" s="115"/>
      <c r="M29" s="86">
        <f t="shared" si="16"/>
        <v>0</v>
      </c>
      <c r="N29" s="89" t="e">
        <f t="shared" si="17"/>
        <v>#DIV/0!</v>
      </c>
    </row>
    <row r="30" spans="1:14">
      <c r="A30" s="201"/>
      <c r="B30" s="105" t="s">
        <v>118</v>
      </c>
      <c r="C30" s="106"/>
      <c r="D30" s="97"/>
      <c r="E30" s="100">
        <f t="shared" si="12"/>
        <v>0</v>
      </c>
      <c r="F30" s="107" t="e">
        <f t="shared" si="13"/>
        <v>#DIV/0!</v>
      </c>
      <c r="G30" s="96"/>
      <c r="H30" s="97"/>
      <c r="I30" s="100">
        <f t="shared" si="14"/>
        <v>0</v>
      </c>
      <c r="J30" s="107" t="e">
        <f t="shared" si="15"/>
        <v>#DIV/0!</v>
      </c>
      <c r="K30" s="96"/>
      <c r="L30" s="97"/>
      <c r="M30" s="100">
        <f t="shared" si="16"/>
        <v>0</v>
      </c>
      <c r="N30" s="101" t="e">
        <f t="shared" si="17"/>
        <v>#DIV/0!</v>
      </c>
    </row>
    <row r="31" spans="1:14">
      <c r="A31" s="201" t="s">
        <v>119</v>
      </c>
      <c r="B31" s="118" t="s">
        <v>120</v>
      </c>
      <c r="C31" s="119"/>
      <c r="D31" s="120"/>
      <c r="E31" s="86">
        <f t="shared" si="12"/>
        <v>0</v>
      </c>
      <c r="F31" s="104" t="e">
        <f t="shared" si="13"/>
        <v>#DIV/0!</v>
      </c>
      <c r="G31" s="129"/>
      <c r="H31" s="120"/>
      <c r="I31" s="86">
        <f t="shared" si="14"/>
        <v>0</v>
      </c>
      <c r="J31" s="104" t="e">
        <f t="shared" si="15"/>
        <v>#DIV/0!</v>
      </c>
      <c r="K31" s="129"/>
      <c r="L31" s="120"/>
      <c r="M31" s="86">
        <f t="shared" si="16"/>
        <v>0</v>
      </c>
      <c r="N31" s="99" t="e">
        <f t="shared" si="17"/>
        <v>#DIV/0!</v>
      </c>
    </row>
    <row r="32" spans="1:14">
      <c r="A32" s="201"/>
      <c r="B32" s="90" t="s">
        <v>121</v>
      </c>
      <c r="C32" s="93"/>
      <c r="D32" s="94"/>
      <c r="E32" s="86">
        <f t="shared" si="12"/>
        <v>0</v>
      </c>
      <c r="F32" s="87" t="e">
        <f t="shared" si="13"/>
        <v>#DIV/0!</v>
      </c>
      <c r="G32" s="95"/>
      <c r="H32" s="94"/>
      <c r="I32" s="86">
        <f t="shared" si="14"/>
        <v>0</v>
      </c>
      <c r="J32" s="87" t="e">
        <f t="shared" si="15"/>
        <v>#DIV/0!</v>
      </c>
      <c r="K32" s="95"/>
      <c r="L32" s="94"/>
      <c r="M32" s="86">
        <f t="shared" si="16"/>
        <v>0</v>
      </c>
      <c r="N32" s="89" t="e">
        <f t="shared" si="17"/>
        <v>#DIV/0!</v>
      </c>
    </row>
    <row r="33" spans="1:14">
      <c r="A33" s="201"/>
      <c r="B33" s="116" t="s">
        <v>122</v>
      </c>
      <c r="C33" s="117"/>
      <c r="D33" s="115"/>
      <c r="E33" s="86">
        <f t="shared" ref="E33:E39" si="18">D33-C33</f>
        <v>0</v>
      </c>
      <c r="F33" s="87" t="e">
        <f t="shared" ref="F33:F40" si="19">((D33*100/C33)-100)</f>
        <v>#DIV/0!</v>
      </c>
      <c r="G33" s="128"/>
      <c r="H33" s="115"/>
      <c r="I33" s="86">
        <f t="shared" ref="I33:I39" si="20">H33-G33</f>
        <v>0</v>
      </c>
      <c r="J33" s="87" t="e">
        <f t="shared" ref="J33:J40" si="21">((H33*100/G33)-100)</f>
        <v>#DIV/0!</v>
      </c>
      <c r="K33" s="128"/>
      <c r="L33" s="115"/>
      <c r="M33" s="86">
        <f t="shared" ref="M33:M39" si="22">L33-K33</f>
        <v>0</v>
      </c>
      <c r="N33" s="89" t="e">
        <f t="shared" ref="N33:N40" si="23">((L33*100/K33)-100)</f>
        <v>#DIV/0!</v>
      </c>
    </row>
    <row r="34" spans="1:14">
      <c r="A34" s="201"/>
      <c r="B34" s="90" t="s">
        <v>123</v>
      </c>
      <c r="C34" s="93"/>
      <c r="D34" s="94"/>
      <c r="E34" s="86">
        <f t="shared" si="18"/>
        <v>0</v>
      </c>
      <c r="F34" s="87" t="e">
        <f>((D34*100/C34)-100)</f>
        <v>#DIV/0!</v>
      </c>
      <c r="G34" s="95"/>
      <c r="H34" s="94"/>
      <c r="I34" s="86">
        <f t="shared" si="20"/>
        <v>0</v>
      </c>
      <c r="J34" s="87" t="e">
        <f>((H34*100/G34)-100)</f>
        <v>#DIV/0!</v>
      </c>
      <c r="K34" s="95"/>
      <c r="L34" s="94"/>
      <c r="M34" s="86">
        <f t="shared" si="22"/>
        <v>0</v>
      </c>
      <c r="N34" s="89" t="e">
        <f>((L34*100/K34)-100)</f>
        <v>#DIV/0!</v>
      </c>
    </row>
    <row r="35" spans="1:14">
      <c r="A35" s="201"/>
      <c r="B35" s="116" t="s">
        <v>124</v>
      </c>
      <c r="C35" s="117"/>
      <c r="D35" s="115"/>
      <c r="E35" s="86">
        <f t="shared" si="18"/>
        <v>0</v>
      </c>
      <c r="F35" s="87" t="e">
        <f t="shared" si="19"/>
        <v>#DIV/0!</v>
      </c>
      <c r="G35" s="128"/>
      <c r="H35" s="115"/>
      <c r="I35" s="86">
        <f t="shared" si="20"/>
        <v>0</v>
      </c>
      <c r="J35" s="87" t="e">
        <f t="shared" si="21"/>
        <v>#DIV/0!</v>
      </c>
      <c r="K35" s="128"/>
      <c r="L35" s="115"/>
      <c r="M35" s="86">
        <f t="shared" si="22"/>
        <v>0</v>
      </c>
      <c r="N35" s="89" t="e">
        <f t="shared" si="23"/>
        <v>#DIV/0!</v>
      </c>
    </row>
    <row r="36" spans="1:14">
      <c r="A36" s="201"/>
      <c r="B36" s="90" t="s">
        <v>125</v>
      </c>
      <c r="C36" s="93"/>
      <c r="D36" s="94"/>
      <c r="E36" s="86">
        <f t="shared" si="18"/>
        <v>0</v>
      </c>
      <c r="F36" s="87" t="e">
        <f t="shared" si="19"/>
        <v>#DIV/0!</v>
      </c>
      <c r="G36" s="95"/>
      <c r="H36" s="94"/>
      <c r="I36" s="86">
        <f t="shared" si="20"/>
        <v>0</v>
      </c>
      <c r="J36" s="87" t="e">
        <f t="shared" si="21"/>
        <v>#DIV/0!</v>
      </c>
      <c r="K36" s="95"/>
      <c r="L36" s="94"/>
      <c r="M36" s="86">
        <f t="shared" si="22"/>
        <v>0</v>
      </c>
      <c r="N36" s="89" t="e">
        <f t="shared" si="23"/>
        <v>#DIV/0!</v>
      </c>
    </row>
    <row r="37" spans="1:14">
      <c r="A37" s="201"/>
      <c r="B37" s="127" t="s">
        <v>126</v>
      </c>
      <c r="C37" s="117"/>
      <c r="D37" s="115"/>
      <c r="E37" s="86">
        <f t="shared" si="18"/>
        <v>0</v>
      </c>
      <c r="F37" s="87" t="e">
        <f t="shared" si="19"/>
        <v>#DIV/0!</v>
      </c>
      <c r="G37" s="128"/>
      <c r="H37" s="115"/>
      <c r="I37" s="86">
        <f t="shared" si="20"/>
        <v>0</v>
      </c>
      <c r="J37" s="87" t="e">
        <f t="shared" si="21"/>
        <v>#DIV/0!</v>
      </c>
      <c r="K37" s="128"/>
      <c r="L37" s="115"/>
      <c r="M37" s="86">
        <f t="shared" si="22"/>
        <v>0</v>
      </c>
      <c r="N37" s="89" t="e">
        <f t="shared" si="23"/>
        <v>#DIV/0!</v>
      </c>
    </row>
    <row r="38" spans="1:14">
      <c r="A38" s="201"/>
      <c r="B38" s="90" t="s">
        <v>127</v>
      </c>
      <c r="C38" s="93"/>
      <c r="D38" s="94"/>
      <c r="E38" s="86">
        <f t="shared" si="18"/>
        <v>0</v>
      </c>
      <c r="F38" s="87" t="e">
        <f t="shared" si="19"/>
        <v>#DIV/0!</v>
      </c>
      <c r="G38" s="95"/>
      <c r="H38" s="94"/>
      <c r="I38" s="86">
        <f t="shared" si="20"/>
        <v>0</v>
      </c>
      <c r="J38" s="87" t="e">
        <f t="shared" si="21"/>
        <v>#DIV/0!</v>
      </c>
      <c r="K38" s="95"/>
      <c r="L38" s="94"/>
      <c r="M38" s="86">
        <f t="shared" si="22"/>
        <v>0</v>
      </c>
      <c r="N38" s="89" t="e">
        <f t="shared" si="23"/>
        <v>#DIV/0!</v>
      </c>
    </row>
    <row r="39" spans="1:14">
      <c r="A39" s="201"/>
      <c r="B39" s="116" t="s">
        <v>128</v>
      </c>
      <c r="C39" s="117"/>
      <c r="D39" s="115"/>
      <c r="E39" s="86">
        <f t="shared" si="18"/>
        <v>0</v>
      </c>
      <c r="F39" s="87" t="e">
        <f t="shared" si="19"/>
        <v>#DIV/0!</v>
      </c>
      <c r="G39" s="128"/>
      <c r="H39" s="115"/>
      <c r="I39" s="86">
        <f t="shared" si="20"/>
        <v>0</v>
      </c>
      <c r="J39" s="87" t="e">
        <f t="shared" si="21"/>
        <v>#DIV/0!</v>
      </c>
      <c r="K39" s="128"/>
      <c r="L39" s="115"/>
      <c r="M39" s="86">
        <f t="shared" si="22"/>
        <v>0</v>
      </c>
      <c r="N39" s="89" t="e">
        <f t="shared" si="23"/>
        <v>#DIV/0!</v>
      </c>
    </row>
    <row r="40" spans="1:14">
      <c r="A40" s="201"/>
      <c r="B40" s="105" t="s">
        <v>129</v>
      </c>
      <c r="C40" s="106"/>
      <c r="D40" s="97"/>
      <c r="E40" s="100">
        <f>D40-C40</f>
        <v>0</v>
      </c>
      <c r="F40" s="87" t="e">
        <f t="shared" si="19"/>
        <v>#DIV/0!</v>
      </c>
      <c r="G40" s="96"/>
      <c r="H40" s="97"/>
      <c r="I40" s="100">
        <f>H40-G40</f>
        <v>0</v>
      </c>
      <c r="J40" s="87" t="e">
        <f t="shared" si="21"/>
        <v>#DIV/0!</v>
      </c>
      <c r="K40" s="96"/>
      <c r="L40" s="97"/>
      <c r="M40" s="100">
        <f>L40-K40</f>
        <v>0</v>
      </c>
      <c r="N40" s="89" t="e">
        <f t="shared" si="23"/>
        <v>#DIV/0!</v>
      </c>
    </row>
    <row r="41" spans="1:14">
      <c r="A41" s="201" t="s">
        <v>130</v>
      </c>
      <c r="B41" s="118" t="s">
        <v>131</v>
      </c>
      <c r="C41" s="119"/>
      <c r="D41" s="120"/>
      <c r="E41" s="98">
        <f>D41-C41</f>
        <v>0</v>
      </c>
      <c r="F41" s="104" t="e">
        <f t="shared" ref="F41:F48" si="24">((D41*100/C41)-100)</f>
        <v>#DIV/0!</v>
      </c>
      <c r="G41" s="129"/>
      <c r="H41" s="120"/>
      <c r="I41" s="98">
        <f>H41-G41</f>
        <v>0</v>
      </c>
      <c r="J41" s="104" t="e">
        <f t="shared" ref="J41:J48" si="25">((H41*100/G41)-100)</f>
        <v>#DIV/0!</v>
      </c>
      <c r="K41" s="129"/>
      <c r="L41" s="120"/>
      <c r="M41" s="98">
        <f>L41-K41</f>
        <v>0</v>
      </c>
      <c r="N41" s="99" t="e">
        <f t="shared" ref="N41:N48" si="26">((L41*100/K41)-100)</f>
        <v>#DIV/0!</v>
      </c>
    </row>
    <row r="42" spans="1:14">
      <c r="A42" s="201"/>
      <c r="B42" s="90" t="s">
        <v>132</v>
      </c>
      <c r="C42" s="93"/>
      <c r="D42" s="94"/>
      <c r="E42" s="86">
        <f>D42-C42</f>
        <v>0</v>
      </c>
      <c r="F42" s="87" t="e">
        <f t="shared" si="24"/>
        <v>#DIV/0!</v>
      </c>
      <c r="G42" s="95"/>
      <c r="H42" s="94"/>
      <c r="I42" s="86">
        <f>H42-G42</f>
        <v>0</v>
      </c>
      <c r="J42" s="87" t="e">
        <f t="shared" si="25"/>
        <v>#DIV/0!</v>
      </c>
      <c r="K42" s="95"/>
      <c r="L42" s="94"/>
      <c r="M42" s="86">
        <f>L42-K42</f>
        <v>0</v>
      </c>
      <c r="N42" s="89" t="e">
        <f t="shared" si="26"/>
        <v>#DIV/0!</v>
      </c>
    </row>
    <row r="43" spans="1:14">
      <c r="A43" s="201"/>
      <c r="B43" s="116" t="s">
        <v>133</v>
      </c>
      <c r="C43" s="117"/>
      <c r="D43" s="115"/>
      <c r="E43" s="86">
        <f t="shared" ref="E43:E44" si="27">D43-C43</f>
        <v>0</v>
      </c>
      <c r="F43" s="87" t="e">
        <f t="shared" si="24"/>
        <v>#DIV/0!</v>
      </c>
      <c r="G43" s="128"/>
      <c r="H43" s="115"/>
      <c r="I43" s="86">
        <f t="shared" ref="I43:I44" si="28">H43-G43</f>
        <v>0</v>
      </c>
      <c r="J43" s="87" t="e">
        <f t="shared" si="25"/>
        <v>#DIV/0!</v>
      </c>
      <c r="K43" s="128"/>
      <c r="L43" s="115"/>
      <c r="M43" s="86">
        <f t="shared" ref="M43:M44" si="29">L43-K43</f>
        <v>0</v>
      </c>
      <c r="N43" s="89" t="e">
        <f t="shared" si="26"/>
        <v>#DIV/0!</v>
      </c>
    </row>
    <row r="44" spans="1:14">
      <c r="A44" s="201"/>
      <c r="B44" s="105" t="s">
        <v>134</v>
      </c>
      <c r="C44" s="106"/>
      <c r="D44" s="97"/>
      <c r="E44" s="86">
        <f t="shared" si="27"/>
        <v>0</v>
      </c>
      <c r="F44" s="107" t="e">
        <f t="shared" si="24"/>
        <v>#DIV/0!</v>
      </c>
      <c r="G44" s="96"/>
      <c r="H44" s="97"/>
      <c r="I44" s="86">
        <f t="shared" si="28"/>
        <v>0</v>
      </c>
      <c r="J44" s="107" t="e">
        <f t="shared" si="25"/>
        <v>#DIV/0!</v>
      </c>
      <c r="K44" s="96"/>
      <c r="L44" s="97"/>
      <c r="M44" s="86">
        <f t="shared" si="29"/>
        <v>0</v>
      </c>
      <c r="N44" s="101" t="e">
        <f t="shared" si="26"/>
        <v>#DIV/0!</v>
      </c>
    </row>
    <row r="45" spans="1:14">
      <c r="A45" s="202" t="s">
        <v>135</v>
      </c>
      <c r="B45" s="118" t="s">
        <v>136</v>
      </c>
      <c r="C45" s="119"/>
      <c r="D45" s="120"/>
      <c r="E45" s="98">
        <f>D45-C45</f>
        <v>0</v>
      </c>
      <c r="F45" s="104" t="e">
        <f t="shared" si="24"/>
        <v>#DIV/0!</v>
      </c>
      <c r="G45" s="129"/>
      <c r="H45" s="120"/>
      <c r="I45" s="98">
        <f>H45-G45</f>
        <v>0</v>
      </c>
      <c r="J45" s="104" t="e">
        <f t="shared" si="25"/>
        <v>#DIV/0!</v>
      </c>
      <c r="K45" s="129"/>
      <c r="L45" s="120"/>
      <c r="M45" s="98">
        <f>L45-K45</f>
        <v>0</v>
      </c>
      <c r="N45" s="99" t="e">
        <f t="shared" si="26"/>
        <v>#DIV/0!</v>
      </c>
    </row>
    <row r="46" spans="1:14">
      <c r="A46" s="202"/>
      <c r="B46" s="90" t="s">
        <v>137</v>
      </c>
      <c r="C46" s="93"/>
      <c r="D46" s="94"/>
      <c r="E46" s="86">
        <f>D46-C46</f>
        <v>0</v>
      </c>
      <c r="F46" s="87" t="e">
        <f t="shared" si="24"/>
        <v>#DIV/0!</v>
      </c>
      <c r="G46" s="95"/>
      <c r="H46" s="94"/>
      <c r="I46" s="86">
        <f>H46-G46</f>
        <v>0</v>
      </c>
      <c r="J46" s="87" t="e">
        <f t="shared" si="25"/>
        <v>#DIV/0!</v>
      </c>
      <c r="K46" s="95"/>
      <c r="L46" s="94"/>
      <c r="M46" s="86">
        <f>L46-K46</f>
        <v>0</v>
      </c>
      <c r="N46" s="89" t="e">
        <f t="shared" si="26"/>
        <v>#DIV/0!</v>
      </c>
    </row>
    <row r="47" spans="1:14">
      <c r="A47" s="202"/>
      <c r="B47" s="121" t="s">
        <v>138</v>
      </c>
      <c r="C47" s="122"/>
      <c r="D47" s="123"/>
      <c r="E47" s="100">
        <f>D47-C47</f>
        <v>0</v>
      </c>
      <c r="F47" s="107" t="e">
        <f t="shared" si="24"/>
        <v>#DIV/0!</v>
      </c>
      <c r="G47" s="130"/>
      <c r="H47" s="123"/>
      <c r="I47" s="100">
        <f>H47-G47</f>
        <v>0</v>
      </c>
      <c r="J47" s="107" t="e">
        <f t="shared" si="25"/>
        <v>#DIV/0!</v>
      </c>
      <c r="K47" s="130"/>
      <c r="L47" s="123"/>
      <c r="M47" s="100">
        <f>L47-K47</f>
        <v>0</v>
      </c>
      <c r="N47" s="101" t="e">
        <f t="shared" si="26"/>
        <v>#DIV/0!</v>
      </c>
    </row>
    <row r="48" spans="1:14">
      <c r="A48" s="203" t="s">
        <v>139</v>
      </c>
      <c r="B48" s="203"/>
      <c r="C48" s="84">
        <f>SUM(C8:C47)</f>
        <v>0</v>
      </c>
      <c r="D48" s="84">
        <f>SUM(D8:D47)</f>
        <v>0</v>
      </c>
      <c r="E48" s="84">
        <f>D48-C48</f>
        <v>0</v>
      </c>
      <c r="F48" s="85" t="e">
        <f t="shared" si="24"/>
        <v>#DIV/0!</v>
      </c>
      <c r="G48" s="84">
        <f>SUM(G8:G47)</f>
        <v>0</v>
      </c>
      <c r="H48" s="84">
        <f>SUM(H8:H47)</f>
        <v>0</v>
      </c>
      <c r="I48" s="84">
        <f>H48-G48</f>
        <v>0</v>
      </c>
      <c r="J48" s="85" t="e">
        <f t="shared" si="25"/>
        <v>#DIV/0!</v>
      </c>
      <c r="K48" s="84">
        <f>SUM(K8:K47)</f>
        <v>0</v>
      </c>
      <c r="L48" s="84">
        <f>SUM(L8:L47)</f>
        <v>0</v>
      </c>
      <c r="M48" s="84">
        <f>L48-K48</f>
        <v>0</v>
      </c>
      <c r="N48" s="85" t="e">
        <f t="shared" si="26"/>
        <v>#DIV/0!</v>
      </c>
    </row>
    <row r="49" spans="1:14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</sheetData>
  <mergeCells count="19">
    <mergeCell ref="C5:F5"/>
    <mergeCell ref="G5:J5"/>
    <mergeCell ref="K5:N5"/>
    <mergeCell ref="C6:D6"/>
    <mergeCell ref="E6:F6"/>
    <mergeCell ref="G6:H6"/>
    <mergeCell ref="I6:J6"/>
    <mergeCell ref="K6:L6"/>
    <mergeCell ref="M6:N6"/>
    <mergeCell ref="A6:B7"/>
    <mergeCell ref="A8:A16"/>
    <mergeCell ref="A17:A21"/>
    <mergeCell ref="A22:A23"/>
    <mergeCell ref="A24:A26"/>
    <mergeCell ref="A28:A30"/>
    <mergeCell ref="A31:A40"/>
    <mergeCell ref="A41:A44"/>
    <mergeCell ref="A45:A47"/>
    <mergeCell ref="A48:B48"/>
  </mergeCells>
  <conditionalFormatting sqref="E8:E47">
    <cfRule type="dataBar" priority="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{28EAD48D-4ED3-44E6-8D7B-B45CF261476F}</x14:id>
        </ext>
      </extLst>
    </cfRule>
  </conditionalFormatting>
  <conditionalFormatting sqref="E8:F48">
    <cfRule type="expression" dxfId="72" priority="8">
      <formula>E8&lt;0</formula>
    </cfRule>
  </conditionalFormatting>
  <conditionalFormatting sqref="I8:I47">
    <cfRule type="dataBar" priority="2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{DCB8A62D-9270-4BCF-A841-A4721CA02C8D}</x14:id>
        </ext>
      </extLst>
    </cfRule>
  </conditionalFormatting>
  <conditionalFormatting sqref="I8:J48">
    <cfRule type="expression" dxfId="71" priority="6">
      <formula>I8&lt;0</formula>
    </cfRule>
  </conditionalFormatting>
  <conditionalFormatting sqref="M8:M47">
    <cfRule type="dataBar" priority="1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{7D982779-69C9-49CE-8E61-72A357EFC91F}</x14:id>
        </ext>
      </extLst>
    </cfRule>
  </conditionalFormatting>
  <conditionalFormatting sqref="M8:N48">
    <cfRule type="expression" dxfId="70" priority="4">
      <formula>M8&lt;0</formula>
    </cfRule>
  </conditionalFormatting>
  <pageMargins left="0.70866141732283505" right="0.70866141732283505" top="0.74803149606299202" bottom="0.74803149606299202" header="0.31496062992126" footer="0.31496062992126"/>
  <pageSetup paperSize="9" scale="55" orientation="landscape" r:id="rId1"/>
  <ignoredErrors>
    <ignoredError sqref="E8" evalError="1" listDataValidation="1" calculatedColumn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8EAD48D-4ED3-44E6-8D7B-B45CF26147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DCB8A62D-9270-4BCF-A841-A4721CA02C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7D982779-69C9-49CE-8E61-72A357EFC9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E2FE2-6499-4704-B2E4-2514EA535A13}">
  <sheetPr>
    <pageSetUpPr fitToPage="1"/>
  </sheetPr>
  <dimension ref="A1:N36"/>
  <sheetViews>
    <sheetView workbookViewId="0"/>
  </sheetViews>
  <sheetFormatPr baseColWidth="10" defaultColWidth="8.85546875" defaultRowHeight="15.6" customHeight="1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196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2025</v>
      </c>
      <c r="C6" s="235">
        <v>2026</v>
      </c>
      <c r="D6" s="235">
        <v>2025</v>
      </c>
      <c r="E6" s="235">
        <v>2026</v>
      </c>
      <c r="F6" s="154" t="s">
        <v>186</v>
      </c>
    </row>
    <row r="7" spans="1:14" ht="15.6" customHeight="1">
      <c r="A7" s="236" t="s">
        <v>18</v>
      </c>
      <c r="B7" s="237">
        <v>6554</v>
      </c>
      <c r="C7" s="237">
        <v>9244</v>
      </c>
      <c r="D7" s="237">
        <v>9564</v>
      </c>
      <c r="E7" s="237">
        <v>22938</v>
      </c>
      <c r="F7" s="238">
        <v>139.83688833124219</v>
      </c>
      <c r="G7" s="6"/>
    </row>
    <row r="8" spans="1:14" s="33" customFormat="1" ht="15.6" customHeight="1">
      <c r="A8" s="236" t="s">
        <v>11</v>
      </c>
      <c r="B8" s="237">
        <v>9599</v>
      </c>
      <c r="C8" s="237">
        <v>8302</v>
      </c>
      <c r="D8" s="237">
        <v>17112</v>
      </c>
      <c r="E8" s="237">
        <v>13607</v>
      </c>
      <c r="F8" s="238">
        <v>-20.48270219728845</v>
      </c>
    </row>
    <row r="9" spans="1:14" ht="15.6" customHeight="1">
      <c r="A9" s="236" t="s">
        <v>8</v>
      </c>
      <c r="B9" s="237">
        <v>44255</v>
      </c>
      <c r="C9" s="237">
        <v>40940</v>
      </c>
      <c r="D9" s="237">
        <v>81437</v>
      </c>
      <c r="E9" s="237">
        <v>66797</v>
      </c>
      <c r="F9" s="238">
        <v>-17.97708658226604</v>
      </c>
      <c r="G9" s="6"/>
    </row>
    <row r="10" spans="1:14" ht="15.6" customHeight="1">
      <c r="A10" s="236" t="s">
        <v>10</v>
      </c>
      <c r="B10" s="237">
        <v>111972</v>
      </c>
      <c r="C10" s="237">
        <v>34267</v>
      </c>
      <c r="D10" s="237">
        <v>204461</v>
      </c>
      <c r="E10" s="237">
        <v>64783</v>
      </c>
      <c r="F10" s="238">
        <v>-68.315228821144373</v>
      </c>
    </row>
    <row r="11" spans="1:14" ht="15.6" customHeight="1">
      <c r="A11" s="236" t="s">
        <v>9</v>
      </c>
      <c r="B11" s="237">
        <v>484316</v>
      </c>
      <c r="C11" s="237">
        <v>461267</v>
      </c>
      <c r="D11" s="237">
        <v>910322</v>
      </c>
      <c r="E11" s="237">
        <v>806241</v>
      </c>
      <c r="F11" s="238">
        <v>-11.43342685335519</v>
      </c>
    </row>
    <row r="12" spans="1:14" ht="15.6" customHeight="1">
      <c r="A12" s="236" t="s">
        <v>6</v>
      </c>
      <c r="B12" s="237">
        <v>16911</v>
      </c>
      <c r="C12" s="237">
        <v>13730</v>
      </c>
      <c r="D12" s="237">
        <v>34906</v>
      </c>
      <c r="E12" s="237">
        <v>24645</v>
      </c>
      <c r="F12" s="238">
        <v>-29.396092362344589</v>
      </c>
    </row>
    <row r="13" spans="1:14" ht="15.6" customHeight="1">
      <c r="A13" s="236" t="s">
        <v>175</v>
      </c>
      <c r="B13" s="237">
        <v>79</v>
      </c>
      <c r="C13" s="237">
        <v>32</v>
      </c>
      <c r="D13" s="237">
        <v>732</v>
      </c>
      <c r="E13" s="237">
        <v>247</v>
      </c>
      <c r="F13" s="238">
        <v>-66.256830601092901</v>
      </c>
    </row>
    <row r="14" spans="1:14" ht="15.6" customHeight="1">
      <c r="A14" s="236" t="s">
        <v>148</v>
      </c>
      <c r="B14" s="237">
        <v>832426</v>
      </c>
      <c r="C14" s="237">
        <v>749038</v>
      </c>
      <c r="D14" s="237">
        <v>1565649</v>
      </c>
      <c r="E14" s="237">
        <v>1413621</v>
      </c>
      <c r="F14" s="238">
        <v>-9.7102224061714963</v>
      </c>
    </row>
    <row r="15" spans="1:14" ht="15.6" customHeight="1">
      <c r="A15" s="236" t="s">
        <v>145</v>
      </c>
      <c r="B15" s="237">
        <v>251229</v>
      </c>
      <c r="C15" s="237">
        <v>228873</v>
      </c>
      <c r="D15" s="237">
        <v>466868</v>
      </c>
      <c r="E15" s="237">
        <v>397771</v>
      </c>
      <c r="F15" s="238">
        <v>-14.80011480761158</v>
      </c>
    </row>
    <row r="16" spans="1:14" ht="15.6" customHeight="1">
      <c r="A16" s="236" t="s">
        <v>144</v>
      </c>
      <c r="B16" s="237">
        <v>26362</v>
      </c>
      <c r="C16" s="237">
        <v>18925</v>
      </c>
      <c r="D16" s="237">
        <v>57185</v>
      </c>
      <c r="E16" s="237">
        <v>30004</v>
      </c>
      <c r="F16" s="238">
        <v>-47.53169537466119</v>
      </c>
      <c r="G16" s="1"/>
    </row>
    <row r="17" spans="1:8" ht="15.6" customHeight="1">
      <c r="A17" s="236" t="s">
        <v>150</v>
      </c>
      <c r="B17" s="237">
        <v>64094</v>
      </c>
      <c r="C17" s="237">
        <v>59875</v>
      </c>
      <c r="D17" s="237">
        <v>128190</v>
      </c>
      <c r="E17" s="237">
        <v>107854</v>
      </c>
      <c r="F17" s="238">
        <v>-15.86395194632966</v>
      </c>
      <c r="G17" s="2"/>
    </row>
    <row r="18" spans="1:8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8" ht="15.6" customHeight="1">
      <c r="A19" s="236" t="s">
        <v>143</v>
      </c>
      <c r="B19" s="237">
        <v>40706</v>
      </c>
      <c r="C19" s="237">
        <v>41691</v>
      </c>
      <c r="D19" s="237">
        <v>85371</v>
      </c>
      <c r="E19" s="237">
        <v>82217</v>
      </c>
      <c r="F19" s="238">
        <v>-3.694462990945397</v>
      </c>
      <c r="H19" s="248"/>
    </row>
    <row r="20" spans="1:8" ht="15.6" customHeight="1">
      <c r="A20" s="236" t="s">
        <v>142</v>
      </c>
      <c r="B20" s="237">
        <v>78405</v>
      </c>
      <c r="C20" s="237">
        <v>73456</v>
      </c>
      <c r="D20" s="237">
        <v>134449</v>
      </c>
      <c r="E20" s="237">
        <v>120710</v>
      </c>
      <c r="F20" s="238">
        <v>-10.218744654106761</v>
      </c>
    </row>
    <row r="21" spans="1:8" ht="15.6" customHeight="1">
      <c r="A21" s="236" t="s">
        <v>149</v>
      </c>
      <c r="B21" s="237">
        <v>11061</v>
      </c>
      <c r="C21" s="237">
        <v>10896</v>
      </c>
      <c r="D21" s="237">
        <v>37288</v>
      </c>
      <c r="E21" s="237">
        <v>18708</v>
      </c>
      <c r="F21" s="238">
        <v>-49.828363012229133</v>
      </c>
    </row>
    <row r="22" spans="1:8" ht="15.6" customHeight="1">
      <c r="A22" s="236" t="s">
        <v>146</v>
      </c>
      <c r="B22" s="237">
        <v>15482</v>
      </c>
      <c r="C22" s="237">
        <v>33920</v>
      </c>
      <c r="D22" s="237">
        <v>35260</v>
      </c>
      <c r="E22" s="237">
        <v>46763</v>
      </c>
      <c r="F22" s="238">
        <v>32.623369256948394</v>
      </c>
    </row>
    <row r="23" spans="1:8" ht="15.6" customHeight="1">
      <c r="A23" s="236" t="s">
        <v>165</v>
      </c>
      <c r="B23" s="237">
        <v>9621</v>
      </c>
      <c r="C23" s="237">
        <v>43050</v>
      </c>
      <c r="D23" s="237">
        <v>20221</v>
      </c>
      <c r="E23" s="237">
        <v>75643</v>
      </c>
      <c r="F23" s="238">
        <v>274.08140052420748</v>
      </c>
    </row>
    <row r="24" spans="1:8" ht="15.6" customHeight="1">
      <c r="A24" s="236" t="s">
        <v>141</v>
      </c>
      <c r="B24" s="237">
        <v>41116</v>
      </c>
      <c r="C24" s="237">
        <v>51288</v>
      </c>
      <c r="D24" s="237">
        <v>88245</v>
      </c>
      <c r="E24" s="237">
        <v>96500</v>
      </c>
      <c r="F24" s="238">
        <v>9.3546376565244458</v>
      </c>
    </row>
    <row r="25" spans="1:8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8" ht="15.6" customHeight="1">
      <c r="A26" s="236" t="s">
        <v>152</v>
      </c>
      <c r="B26" s="237">
        <v>7579</v>
      </c>
      <c r="C26" s="237">
        <v>1745</v>
      </c>
      <c r="D26" s="237">
        <v>13424</v>
      </c>
      <c r="E26" s="237">
        <v>1745</v>
      </c>
      <c r="F26" s="238">
        <v>-87.000893921334921</v>
      </c>
    </row>
    <row r="27" spans="1:8" ht="15.6" customHeight="1">
      <c r="A27" s="236" t="s">
        <v>173</v>
      </c>
      <c r="B27" s="237">
        <v>91138</v>
      </c>
      <c r="C27" s="237">
        <v>74440</v>
      </c>
      <c r="D27" s="237">
        <v>138548</v>
      </c>
      <c r="E27" s="237">
        <v>140728</v>
      </c>
      <c r="F27" s="238">
        <v>1.573461904899389</v>
      </c>
    </row>
    <row r="28" spans="1:8" ht="15.6" customHeight="1">
      <c r="A28" s="236" t="s">
        <v>177</v>
      </c>
      <c r="B28" s="237">
        <v>4776</v>
      </c>
      <c r="C28" s="237">
        <v>4812</v>
      </c>
      <c r="D28" s="237">
        <v>10271</v>
      </c>
      <c r="E28" s="237">
        <v>12621</v>
      </c>
      <c r="F28" s="238">
        <v>22.879953266478442</v>
      </c>
    </row>
    <row r="29" spans="1:8" ht="15.6" customHeight="1">
      <c r="A29" s="236" t="s">
        <v>178</v>
      </c>
      <c r="B29" s="237">
        <v>136433</v>
      </c>
      <c r="C29" s="237">
        <v>145921</v>
      </c>
      <c r="D29" s="237">
        <v>230136</v>
      </c>
      <c r="E29" s="237">
        <v>235655</v>
      </c>
      <c r="F29" s="238">
        <v>2.398147182535538</v>
      </c>
    </row>
    <row r="30" spans="1:8" ht="15.6" customHeight="1">
      <c r="A30" s="236" t="s">
        <v>179</v>
      </c>
      <c r="B30" s="237">
        <v>41214</v>
      </c>
      <c r="C30" s="237">
        <v>24922</v>
      </c>
      <c r="D30" s="237">
        <v>52588</v>
      </c>
      <c r="E30" s="237">
        <v>59168</v>
      </c>
      <c r="F30" s="238">
        <v>12.512360234273981</v>
      </c>
    </row>
    <row r="31" spans="1:8" ht="15.6" customHeight="1">
      <c r="A31" s="236" t="s">
        <v>180</v>
      </c>
      <c r="B31" s="237">
        <v>52548</v>
      </c>
      <c r="C31" s="237">
        <v>41016</v>
      </c>
      <c r="D31" s="237">
        <v>105059</v>
      </c>
      <c r="E31" s="237">
        <v>59099</v>
      </c>
      <c r="F31" s="238">
        <v>-43.746847009775458</v>
      </c>
    </row>
    <row r="32" spans="1:8" ht="15.6" customHeight="1">
      <c r="A32" s="236" t="s">
        <v>181</v>
      </c>
      <c r="B32" s="237">
        <v>1228312</v>
      </c>
      <c r="C32" s="237">
        <v>1088621</v>
      </c>
      <c r="D32" s="237">
        <v>2290415</v>
      </c>
      <c r="E32" s="237">
        <v>1995490</v>
      </c>
      <c r="F32" s="238">
        <v>-12.87648744878112</v>
      </c>
    </row>
    <row r="33" spans="1:6" ht="15.6" customHeight="1">
      <c r="A33" s="236" t="s">
        <v>182</v>
      </c>
      <c r="B33" s="237">
        <v>173255</v>
      </c>
      <c r="C33" s="237">
        <v>163492</v>
      </c>
      <c r="D33" s="237">
        <v>279618</v>
      </c>
      <c r="E33" s="237">
        <v>266512</v>
      </c>
      <c r="F33" s="238">
        <v>-4.6871088413478361</v>
      </c>
    </row>
    <row r="34" spans="1:6" ht="15.6" customHeight="1">
      <c r="A34" s="236" t="s">
        <v>183</v>
      </c>
      <c r="B34" s="237">
        <v>15679</v>
      </c>
      <c r="C34" s="237">
        <v>32169</v>
      </c>
      <c r="D34" s="237">
        <v>42028</v>
      </c>
      <c r="E34" s="237">
        <v>48150</v>
      </c>
      <c r="F34" s="238">
        <v>14.566479489863889</v>
      </c>
    </row>
    <row r="35" spans="1:6" ht="15.6" customHeight="1">
      <c r="A35" s="240" t="s">
        <v>153</v>
      </c>
      <c r="B35" s="241">
        <f>SUM(B7:B34)</f>
        <v>3795122</v>
      </c>
      <c r="C35" s="241">
        <f>SUM(C7:C34)</f>
        <v>3455932</v>
      </c>
      <c r="D35" s="241">
        <f>SUM(D7:D34)</f>
        <v>7039347</v>
      </c>
      <c r="E35" s="241">
        <f>SUM(E7:E34)</f>
        <v>6208217</v>
      </c>
      <c r="F35" s="242">
        <f>E35*100/D35-100</f>
        <v>-11.806919022460463</v>
      </c>
    </row>
    <row r="36" spans="1:6" ht="15.6" customHeight="1">
      <c r="A36" s="46" t="s">
        <v>193</v>
      </c>
    </row>
  </sheetData>
  <mergeCells count="3">
    <mergeCell ref="A5:A6"/>
    <mergeCell ref="B5:C5"/>
    <mergeCell ref="D5:F5"/>
  </mergeCells>
  <conditionalFormatting sqref="A7:F34">
    <cfRule type="expression" dxfId="1" priority="2">
      <formula>MOD(ROW(),2)=0</formula>
    </cfRule>
  </conditionalFormatting>
  <conditionalFormatting sqref="F7:F35">
    <cfRule type="expression" dxfId="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DB9FB6-F26B-4C0E-99F7-521091265295}">
  <sheetPr>
    <pageSetUpPr fitToPage="1"/>
  </sheetPr>
  <dimension ref="A1:K51"/>
  <sheetViews>
    <sheetView zoomScale="80" zoomScaleNormal="80" workbookViewId="0"/>
  </sheetViews>
  <sheetFormatPr baseColWidth="10" defaultColWidth="11.42578125" defaultRowHeight="15"/>
  <cols>
    <col min="1" max="1" width="32.85546875" customWidth="1"/>
    <col min="2" max="2" width="18.7109375" customWidth="1"/>
    <col min="3" max="3" width="22.5703125" customWidth="1"/>
    <col min="4" max="5" width="15.42578125" customWidth="1"/>
    <col min="6" max="6" width="15.5703125" customWidth="1"/>
    <col min="7" max="10" width="15.42578125" customWidth="1"/>
    <col min="11" max="11" width="11.85546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5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249"/>
      <c r="B48" s="250"/>
      <c r="C48" s="250"/>
      <c r="D48" s="25"/>
      <c r="E48" s="19"/>
      <c r="F48" s="19"/>
      <c r="G48" s="250"/>
      <c r="H48" s="250"/>
      <c r="I48" s="250"/>
      <c r="J48" s="250"/>
      <c r="K48" s="2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69F58D-7E09-41E5-9BD7-4032B0726207}">
  <sheetPr>
    <pageSetUpPr fitToPage="1"/>
  </sheetPr>
  <dimension ref="A1:AS68"/>
  <sheetViews>
    <sheetView showGridLines="0" zoomScale="70" zoomScaleNormal="70" zoomScalePageLayoutView="60" workbookViewId="0"/>
  </sheetViews>
  <sheetFormatPr baseColWidth="10" defaultColWidth="11.42578125" defaultRowHeight="15" customHeight="1"/>
  <cols>
    <col min="1" max="1" width="3.7109375" style="151" customWidth="1"/>
    <col min="2" max="8" width="11.5703125" style="151" customWidth="1"/>
    <col min="9" max="9" width="3.7109375" style="151" customWidth="1"/>
    <col min="10" max="16" width="11.5703125" style="151" customWidth="1"/>
    <col min="17" max="17" width="3.7109375" style="151" customWidth="1"/>
    <col min="18" max="24" width="11.5703125" style="151" customWidth="1"/>
    <col min="25" max="25" width="11.42578125" style="253"/>
    <col min="26" max="45" width="12.85546875" style="253" customWidth="1"/>
    <col min="46" max="63" width="12.85546875" style="151" customWidth="1"/>
    <col min="64" max="16384" width="11.42578125" style="151"/>
  </cols>
  <sheetData>
    <row r="1" spans="1:42" ht="26.25">
      <c r="B1" s="251" t="s">
        <v>197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198</v>
      </c>
      <c r="AB1" s="39"/>
      <c r="AC1" s="254"/>
      <c r="AD1" s="39"/>
      <c r="AE1" s="39"/>
      <c r="AF1" s="254"/>
      <c r="AG1" s="39"/>
      <c r="AH1" s="39"/>
      <c r="AI1" s="254"/>
      <c r="AJ1" s="39"/>
      <c r="AK1" s="39"/>
      <c r="AL1" s="39"/>
      <c r="AM1" s="39"/>
      <c r="AN1" s="39"/>
      <c r="AO1" s="39"/>
    </row>
    <row r="2" spans="1:42" ht="15" customHeight="1">
      <c r="A2" s="255"/>
      <c r="B2" s="252"/>
      <c r="C2" s="252"/>
      <c r="D2" s="252"/>
      <c r="E2" s="252"/>
      <c r="F2" s="252"/>
      <c r="G2" s="252"/>
      <c r="H2" s="252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2"/>
      <c r="U2" s="252"/>
      <c r="V2" s="252"/>
      <c r="W2" s="252"/>
      <c r="X2" s="252"/>
      <c r="Z2" s="253" t="s">
        <v>199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200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172</v>
      </c>
      <c r="Z6" s="257" t="s">
        <v>201</v>
      </c>
      <c r="AA6" s="257"/>
      <c r="AF6" s="257" t="s">
        <v>202</v>
      </c>
      <c r="AG6" s="257"/>
      <c r="AL6" s="257" t="s">
        <v>203</v>
      </c>
      <c r="AM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58">
        <v>2020</v>
      </c>
      <c r="AC7" s="258">
        <v>2021</v>
      </c>
      <c r="AD7" s="258">
        <v>2022</v>
      </c>
      <c r="AG7" s="258">
        <v>2019</v>
      </c>
      <c r="AH7" s="258">
        <v>2020</v>
      </c>
      <c r="AI7" s="258">
        <v>2021</v>
      </c>
      <c r="AJ7" s="258">
        <v>2022</v>
      </c>
      <c r="AM7" s="258">
        <v>2019</v>
      </c>
      <c r="AN7" s="258">
        <v>2020</v>
      </c>
      <c r="AO7" s="258">
        <v>2021</v>
      </c>
      <c r="AP7" s="258">
        <v>2022</v>
      </c>
    </row>
    <row r="8" spans="1:42" ht="15" customHeigh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204</v>
      </c>
      <c r="AA8" s="259">
        <v>46820440</v>
      </c>
      <c r="AB8" s="259">
        <v>45800165</v>
      </c>
      <c r="AC8" s="259">
        <v>42493337</v>
      </c>
      <c r="AD8" s="259">
        <v>46756593</v>
      </c>
      <c r="AF8" s="253" t="s">
        <v>204</v>
      </c>
      <c r="AG8" s="259">
        <v>15006507</v>
      </c>
      <c r="AH8" s="259">
        <v>16073289</v>
      </c>
      <c r="AI8" s="259">
        <v>13213428</v>
      </c>
      <c r="AJ8" s="259">
        <v>15176514</v>
      </c>
      <c r="AL8" s="253" t="s">
        <v>204</v>
      </c>
      <c r="AM8" s="259">
        <v>9115628</v>
      </c>
      <c r="AN8" s="259">
        <v>7108259</v>
      </c>
      <c r="AO8" s="259">
        <v>6476535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205</v>
      </c>
      <c r="AA9" s="259">
        <v>44583561</v>
      </c>
      <c r="AB9" s="259">
        <v>43109659</v>
      </c>
      <c r="AC9" s="259">
        <v>40489010</v>
      </c>
      <c r="AD9" s="259">
        <v>43967035</v>
      </c>
      <c r="AF9" s="253" t="s">
        <v>205</v>
      </c>
      <c r="AG9" s="259">
        <v>14348549</v>
      </c>
      <c r="AH9" s="259">
        <v>14002412</v>
      </c>
      <c r="AI9" s="259">
        <v>12145827</v>
      </c>
      <c r="AJ9" s="259">
        <v>13961403</v>
      </c>
      <c r="AL9" s="253" t="s">
        <v>205</v>
      </c>
      <c r="AM9" s="259">
        <v>7843248</v>
      </c>
      <c r="AN9" s="259">
        <v>6425079</v>
      </c>
      <c r="AO9" s="259">
        <v>6094779</v>
      </c>
      <c r="AP9" s="259">
        <v>7406116</v>
      </c>
    </row>
    <row r="10" spans="1:42" ht="1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206</v>
      </c>
      <c r="AA10" s="259">
        <v>48353601</v>
      </c>
      <c r="AB10" s="259">
        <v>44303648</v>
      </c>
      <c r="AC10" s="259">
        <v>46455313</v>
      </c>
      <c r="AD10" s="259">
        <v>45981761</v>
      </c>
      <c r="AF10" s="253" t="s">
        <v>206</v>
      </c>
      <c r="AG10" s="259">
        <v>15951378</v>
      </c>
      <c r="AH10" s="259">
        <v>14965286</v>
      </c>
      <c r="AI10" s="259">
        <v>14413642</v>
      </c>
      <c r="AJ10" s="259">
        <v>15107748</v>
      </c>
      <c r="AL10" s="253" t="s">
        <v>206</v>
      </c>
      <c r="AM10" s="259">
        <v>7398685</v>
      </c>
      <c r="AN10" s="259">
        <v>6499455</v>
      </c>
      <c r="AO10" s="259">
        <v>7109023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207</v>
      </c>
      <c r="AA11" s="259">
        <v>46400443</v>
      </c>
      <c r="AB11" s="259">
        <v>41795682</v>
      </c>
      <c r="AC11" s="259">
        <v>45471169</v>
      </c>
      <c r="AD11" s="259">
        <v>48522626</v>
      </c>
      <c r="AF11" s="253" t="s">
        <v>207</v>
      </c>
      <c r="AG11" s="259">
        <v>14553222</v>
      </c>
      <c r="AH11" s="259">
        <v>15115366</v>
      </c>
      <c r="AI11" s="259">
        <v>13408185</v>
      </c>
      <c r="AJ11" s="259">
        <v>15751949</v>
      </c>
      <c r="AL11" s="253" t="s">
        <v>207</v>
      </c>
      <c r="AM11" s="259">
        <v>6775183</v>
      </c>
      <c r="AN11" s="259">
        <v>6003312</v>
      </c>
      <c r="AO11" s="259">
        <v>7240918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208</v>
      </c>
      <c r="AA12" s="259">
        <v>51071331</v>
      </c>
      <c r="AB12" s="259">
        <v>38167109</v>
      </c>
      <c r="AC12" s="259">
        <v>45495539</v>
      </c>
      <c r="AD12" s="259">
        <v>51334993</v>
      </c>
      <c r="AF12" s="253" t="s">
        <v>208</v>
      </c>
      <c r="AG12" s="259">
        <v>17078651</v>
      </c>
      <c r="AH12" s="259">
        <v>13043138</v>
      </c>
      <c r="AI12" s="259">
        <v>14380272</v>
      </c>
      <c r="AJ12" s="259">
        <v>16007624</v>
      </c>
      <c r="AL12" s="253" t="s">
        <v>208</v>
      </c>
      <c r="AM12" s="259">
        <v>7434110</v>
      </c>
      <c r="AN12" s="259">
        <v>4900444</v>
      </c>
      <c r="AO12" s="259">
        <v>6778350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209</v>
      </c>
      <c r="AA13" s="259">
        <v>47139627</v>
      </c>
      <c r="AB13" s="259">
        <v>40233166</v>
      </c>
      <c r="AC13" s="259">
        <v>44903502</v>
      </c>
      <c r="AD13" s="259">
        <v>48228965</v>
      </c>
      <c r="AF13" s="253" t="s">
        <v>209</v>
      </c>
      <c r="AG13" s="259">
        <v>16093379</v>
      </c>
      <c r="AH13" s="259">
        <v>13043509</v>
      </c>
      <c r="AI13" s="259">
        <v>13541010</v>
      </c>
      <c r="AJ13" s="259">
        <v>15221080</v>
      </c>
      <c r="AL13" s="253" t="s">
        <v>209</v>
      </c>
      <c r="AM13" s="259">
        <v>6893378</v>
      </c>
      <c r="AN13" s="259">
        <v>5893666</v>
      </c>
      <c r="AO13" s="259">
        <v>6990004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210</v>
      </c>
      <c r="AA14" s="259">
        <v>48818378</v>
      </c>
      <c r="AB14" s="259">
        <v>42217915</v>
      </c>
      <c r="AC14" s="259">
        <v>46051657</v>
      </c>
      <c r="AD14" s="259">
        <v>48153701</v>
      </c>
      <c r="AF14" s="253" t="s">
        <v>210</v>
      </c>
      <c r="AG14" s="259">
        <v>16173719</v>
      </c>
      <c r="AH14" s="259">
        <v>13620638</v>
      </c>
      <c r="AI14" s="259">
        <v>14490452</v>
      </c>
      <c r="AJ14" s="259">
        <v>16239218</v>
      </c>
      <c r="AL14" s="253" t="s">
        <v>210</v>
      </c>
      <c r="AM14" s="259">
        <v>7261076</v>
      </c>
      <c r="AN14" s="259">
        <v>5583770</v>
      </c>
      <c r="AO14" s="259">
        <v>6913445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211</v>
      </c>
      <c r="AA15" s="259">
        <v>48198107</v>
      </c>
      <c r="AB15" s="259">
        <v>42978437</v>
      </c>
      <c r="AC15" s="259">
        <v>48800280</v>
      </c>
      <c r="AD15" s="259"/>
      <c r="AF15" s="253" t="s">
        <v>211</v>
      </c>
      <c r="AG15" s="259">
        <v>17632595</v>
      </c>
      <c r="AH15" s="259">
        <v>14001773</v>
      </c>
      <c r="AI15" s="259">
        <v>16512152</v>
      </c>
      <c r="AJ15" s="259"/>
      <c r="AL15" s="253" t="s">
        <v>211</v>
      </c>
      <c r="AM15" s="259">
        <v>7612537</v>
      </c>
      <c r="AN15" s="259">
        <v>6338903</v>
      </c>
      <c r="AO15" s="259">
        <v>8077202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212</v>
      </c>
      <c r="AA16" s="259">
        <v>46635887</v>
      </c>
      <c r="AB16" s="259">
        <v>43349327</v>
      </c>
      <c r="AC16" s="259">
        <v>45052533</v>
      </c>
      <c r="AD16" s="259"/>
      <c r="AF16" s="253" t="s">
        <v>212</v>
      </c>
      <c r="AG16" s="259">
        <v>15419568</v>
      </c>
      <c r="AH16" s="259">
        <v>13231512</v>
      </c>
      <c r="AI16" s="259">
        <v>14197332</v>
      </c>
      <c r="AJ16" s="259"/>
      <c r="AL16" s="253" t="s">
        <v>212</v>
      </c>
      <c r="AM16" s="259">
        <v>8176343</v>
      </c>
      <c r="AN16" s="259">
        <v>7349376</v>
      </c>
      <c r="AO16" s="259">
        <v>7429205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213</v>
      </c>
      <c r="AA17" s="259">
        <v>48624088</v>
      </c>
      <c r="AB17" s="259">
        <v>45985008</v>
      </c>
      <c r="AC17" s="259">
        <v>46987477</v>
      </c>
      <c r="AD17" s="259"/>
      <c r="AF17" s="253" t="s">
        <v>213</v>
      </c>
      <c r="AG17" s="259">
        <v>15747355</v>
      </c>
      <c r="AH17" s="259">
        <v>13918205</v>
      </c>
      <c r="AI17" s="259">
        <v>15124052</v>
      </c>
      <c r="AJ17" s="259"/>
      <c r="AL17" s="253" t="s">
        <v>213</v>
      </c>
      <c r="AM17" s="259">
        <v>8099276</v>
      </c>
      <c r="AN17" s="259">
        <v>7703032</v>
      </c>
      <c r="AO17" s="259">
        <v>7715340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214</v>
      </c>
      <c r="AA18" s="259">
        <v>43594127</v>
      </c>
      <c r="AB18" s="259">
        <v>43641437</v>
      </c>
      <c r="AC18" s="259">
        <v>45669918</v>
      </c>
      <c r="AD18" s="259"/>
      <c r="AF18" s="253" t="s">
        <v>214</v>
      </c>
      <c r="AG18" s="259">
        <v>13891905</v>
      </c>
      <c r="AH18" s="259">
        <v>12143165</v>
      </c>
      <c r="AI18" s="259">
        <v>14606259</v>
      </c>
      <c r="AJ18" s="259"/>
      <c r="AL18" s="253" t="s">
        <v>214</v>
      </c>
      <c r="AM18" s="259">
        <v>7088673</v>
      </c>
      <c r="AN18" s="259">
        <v>7146925</v>
      </c>
      <c r="AO18" s="259">
        <v>6799164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215</v>
      </c>
      <c r="AA19" s="259">
        <v>43965686</v>
      </c>
      <c r="AB19" s="259">
        <v>43897248</v>
      </c>
      <c r="AC19" s="259">
        <v>46519669</v>
      </c>
      <c r="AD19" s="259"/>
      <c r="AF19" s="253" t="s">
        <v>215</v>
      </c>
      <c r="AG19" s="259">
        <v>15094063</v>
      </c>
      <c r="AH19" s="259">
        <v>13745088</v>
      </c>
      <c r="AI19" s="259">
        <v>14827296</v>
      </c>
      <c r="AJ19" s="259"/>
      <c r="AL19" s="253" t="s">
        <v>215</v>
      </c>
      <c r="AM19" s="259">
        <v>6896804</v>
      </c>
      <c r="AN19" s="259">
        <v>6165562</v>
      </c>
      <c r="AO19" s="259">
        <v>7356730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59"/>
      <c r="AC20" s="259"/>
      <c r="AD20" s="259"/>
      <c r="AH20" s="259"/>
      <c r="AI20" s="259"/>
      <c r="AJ20" s="259"/>
      <c r="AN20" s="259"/>
      <c r="AO20" s="259"/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C22" s="259"/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C23" s="259"/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C24" s="259"/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C25" s="259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C26" s="259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C27" s="259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C28" s="259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C29" s="259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C30" s="259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C31" s="259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216</v>
      </c>
      <c r="AA33" s="257"/>
      <c r="AB33" s="257"/>
      <c r="AF33" s="257" t="s">
        <v>217</v>
      </c>
      <c r="AG33" s="257"/>
      <c r="AL33" s="257" t="s">
        <v>218</v>
      </c>
      <c r="AM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58">
        <v>2020</v>
      </c>
      <c r="AC34" s="258">
        <v>2021</v>
      </c>
      <c r="AD34" s="258">
        <v>2022</v>
      </c>
      <c r="AG34" s="258">
        <v>2019</v>
      </c>
      <c r="AH34" s="258">
        <v>2020</v>
      </c>
      <c r="AI34" s="258">
        <v>2021</v>
      </c>
      <c r="AJ34" s="258">
        <v>2022</v>
      </c>
      <c r="AM34" s="258">
        <v>2019</v>
      </c>
      <c r="AN34" s="258">
        <v>2020</v>
      </c>
      <c r="AO34" s="258">
        <v>2021</v>
      </c>
      <c r="AP34" s="258">
        <v>2022</v>
      </c>
    </row>
    <row r="35" spans="1:42" ht="15" customHeigh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204</v>
      </c>
      <c r="AA35" s="259">
        <v>21616722</v>
      </c>
      <c r="AB35" s="259">
        <v>21713940</v>
      </c>
      <c r="AC35" s="259">
        <v>21954468</v>
      </c>
      <c r="AD35" s="259">
        <v>22253438</v>
      </c>
      <c r="AF35" s="253" t="s">
        <v>204</v>
      </c>
      <c r="AG35" s="259">
        <v>15688961</v>
      </c>
      <c r="AH35" s="259">
        <v>15760826</v>
      </c>
      <c r="AI35" s="259">
        <v>16670260</v>
      </c>
      <c r="AJ35" s="259">
        <v>15955111</v>
      </c>
      <c r="AL35" s="253" t="s">
        <v>204</v>
      </c>
      <c r="AM35" s="259">
        <v>1426519</v>
      </c>
      <c r="AN35" s="259">
        <v>1436084</v>
      </c>
      <c r="AO35" s="259">
        <v>1487154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205</v>
      </c>
      <c r="AA36" s="259">
        <v>21387737</v>
      </c>
      <c r="AB36" s="259">
        <v>21770037</v>
      </c>
      <c r="AC36" s="259">
        <v>21414677</v>
      </c>
      <c r="AD36" s="259">
        <v>21336156</v>
      </c>
      <c r="AF36" s="253" t="s">
        <v>205</v>
      </c>
      <c r="AG36" s="259">
        <v>15273403</v>
      </c>
      <c r="AH36" s="259">
        <v>15335512</v>
      </c>
      <c r="AI36" s="259">
        <v>15530857</v>
      </c>
      <c r="AJ36" s="259">
        <v>14718939</v>
      </c>
      <c r="AL36" s="253" t="s">
        <v>205</v>
      </c>
      <c r="AM36" s="259">
        <v>1390109</v>
      </c>
      <c r="AN36" s="259">
        <v>1383390</v>
      </c>
      <c r="AO36" s="259">
        <v>1366845</v>
      </c>
      <c r="AP36" s="259">
        <v>1349473</v>
      </c>
    </row>
    <row r="37" spans="1:42" ht="15" customHeigh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206</v>
      </c>
      <c r="AA37" s="259">
        <v>23910619</v>
      </c>
      <c r="AB37" s="259">
        <v>21880853</v>
      </c>
      <c r="AC37" s="259">
        <v>23881813</v>
      </c>
      <c r="AD37" s="259">
        <v>22797540</v>
      </c>
      <c r="AF37" s="253" t="s">
        <v>206</v>
      </c>
      <c r="AG37" s="259">
        <v>16762324</v>
      </c>
      <c r="AH37" s="259">
        <v>15513384</v>
      </c>
      <c r="AI37" s="259">
        <v>16770863</v>
      </c>
      <c r="AJ37" s="259">
        <v>15576897</v>
      </c>
      <c r="AL37" s="253" t="s">
        <v>206</v>
      </c>
      <c r="AM37" s="259">
        <v>1468626</v>
      </c>
      <c r="AN37" s="259">
        <v>1346068</v>
      </c>
      <c r="AO37" s="259">
        <v>1483236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207</v>
      </c>
      <c r="AA38" s="259">
        <v>23932607</v>
      </c>
      <c r="AB38" s="259">
        <v>19851154</v>
      </c>
      <c r="AC38" s="259">
        <v>23820669</v>
      </c>
      <c r="AD38" s="259">
        <v>23589473</v>
      </c>
      <c r="AF38" s="253" t="s">
        <v>207</v>
      </c>
      <c r="AG38" s="259">
        <v>17092661</v>
      </c>
      <c r="AH38" s="259">
        <v>15415920</v>
      </c>
      <c r="AI38" s="259">
        <v>17248759</v>
      </c>
      <c r="AJ38" s="259">
        <v>16524574</v>
      </c>
      <c r="AL38" s="253" t="s">
        <v>207</v>
      </c>
      <c r="AM38" s="259">
        <v>1482835</v>
      </c>
      <c r="AN38" s="259">
        <v>1295678</v>
      </c>
      <c r="AO38" s="259">
        <v>1498199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208</v>
      </c>
      <c r="AA39" s="259">
        <v>25421795</v>
      </c>
      <c r="AB39" s="259">
        <v>19456818</v>
      </c>
      <c r="AC39" s="259">
        <v>23325659</v>
      </c>
      <c r="AD39" s="259">
        <v>25966576</v>
      </c>
      <c r="AF39" s="253" t="s">
        <v>208</v>
      </c>
      <c r="AG39" s="259">
        <v>17842847</v>
      </c>
      <c r="AH39" s="259">
        <v>14370790</v>
      </c>
      <c r="AI39" s="259">
        <v>16358886</v>
      </c>
      <c r="AJ39" s="259">
        <v>17841436</v>
      </c>
      <c r="AL39" s="253" t="s">
        <v>208</v>
      </c>
      <c r="AM39" s="259">
        <v>1569777</v>
      </c>
      <c r="AN39" s="259">
        <v>1232285</v>
      </c>
      <c r="AO39" s="259">
        <v>1434774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209</v>
      </c>
      <c r="AA40" s="259">
        <v>23125768</v>
      </c>
      <c r="AB40" s="259">
        <v>20538508</v>
      </c>
      <c r="AC40" s="259">
        <v>23428423</v>
      </c>
      <c r="AD40" s="259">
        <v>23932527</v>
      </c>
      <c r="AF40" s="253" t="s">
        <v>209</v>
      </c>
      <c r="AG40" s="259">
        <v>16406477</v>
      </c>
      <c r="AH40" s="259">
        <v>15053681</v>
      </c>
      <c r="AI40" s="259">
        <v>16563394</v>
      </c>
      <c r="AJ40" s="259">
        <v>16148010</v>
      </c>
      <c r="AL40" s="253" t="s">
        <v>209</v>
      </c>
      <c r="AM40" s="259">
        <v>1459480</v>
      </c>
      <c r="AN40" s="259">
        <v>1272315</v>
      </c>
      <c r="AO40" s="259">
        <v>1478879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210</v>
      </c>
      <c r="AA41" s="259">
        <v>24306034</v>
      </c>
      <c r="AB41" s="259">
        <v>22269168</v>
      </c>
      <c r="AC41" s="259">
        <v>23652061</v>
      </c>
      <c r="AD41" s="259">
        <v>23546583</v>
      </c>
      <c r="AF41" s="253" t="s">
        <v>210</v>
      </c>
      <c r="AG41" s="259">
        <v>17282258</v>
      </c>
      <c r="AH41" s="259">
        <v>16353888</v>
      </c>
      <c r="AI41" s="259">
        <v>17042833</v>
      </c>
      <c r="AJ41" s="259">
        <v>16416328</v>
      </c>
      <c r="AL41" s="253" t="s">
        <v>210</v>
      </c>
      <c r="AM41" s="259">
        <v>1551040</v>
      </c>
      <c r="AN41" s="259">
        <v>1405762</v>
      </c>
      <c r="AO41" s="259">
        <v>1554049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211</v>
      </c>
      <c r="AA42" s="259">
        <v>21902550</v>
      </c>
      <c r="AB42" s="259">
        <v>21829983</v>
      </c>
      <c r="AC42" s="259">
        <v>23119760</v>
      </c>
      <c r="AD42" s="259"/>
      <c r="AF42" s="253" t="s">
        <v>211</v>
      </c>
      <c r="AG42" s="259">
        <v>16173912</v>
      </c>
      <c r="AH42" s="259">
        <v>16721585</v>
      </c>
      <c r="AI42" s="259">
        <v>16886911</v>
      </c>
      <c r="AJ42" s="259"/>
      <c r="AL42" s="253" t="s">
        <v>211</v>
      </c>
      <c r="AM42" s="259">
        <v>1468306</v>
      </c>
      <c r="AN42" s="259">
        <v>1449810</v>
      </c>
      <c r="AO42" s="259">
        <v>1522958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212</v>
      </c>
      <c r="AA43" s="259">
        <v>21969911</v>
      </c>
      <c r="AB43" s="259">
        <v>21967773</v>
      </c>
      <c r="AC43" s="259">
        <v>22394269</v>
      </c>
      <c r="AD43" s="259"/>
      <c r="AF43" s="253" t="s">
        <v>212</v>
      </c>
      <c r="AG43" s="259">
        <v>15730480</v>
      </c>
      <c r="AH43" s="259">
        <v>16527782</v>
      </c>
      <c r="AI43" s="259">
        <v>15999030</v>
      </c>
      <c r="AJ43" s="259"/>
      <c r="AL43" s="253" t="s">
        <v>212</v>
      </c>
      <c r="AM43" s="259">
        <v>1426564</v>
      </c>
      <c r="AN43" s="259">
        <v>1425631</v>
      </c>
      <c r="AO43" s="259">
        <v>1468002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213</v>
      </c>
      <c r="AA44" s="259">
        <v>23848860</v>
      </c>
      <c r="AB44" s="259">
        <v>23542586</v>
      </c>
      <c r="AC44" s="259">
        <v>23042069</v>
      </c>
      <c r="AD44" s="259"/>
      <c r="AF44" s="253" t="s">
        <v>213</v>
      </c>
      <c r="AG44" s="259">
        <v>16909291</v>
      </c>
      <c r="AH44" s="259">
        <v>17663441</v>
      </c>
      <c r="AI44" s="259">
        <v>16285920</v>
      </c>
      <c r="AJ44" s="259"/>
      <c r="AL44" s="253" t="s">
        <v>213</v>
      </c>
      <c r="AM44" s="259">
        <v>1531356</v>
      </c>
      <c r="AN44" s="259">
        <v>1533480</v>
      </c>
      <c r="AO44" s="259">
        <v>1458303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214</v>
      </c>
      <c r="AA45" s="259">
        <v>21694089</v>
      </c>
      <c r="AB45" s="259">
        <v>23498333</v>
      </c>
      <c r="AC45" s="259">
        <v>23050267</v>
      </c>
      <c r="AD45" s="259"/>
      <c r="AF45" s="253" t="s">
        <v>214</v>
      </c>
      <c r="AG45" s="259">
        <v>15188037</v>
      </c>
      <c r="AH45" s="259">
        <v>17495635</v>
      </c>
      <c r="AI45" s="259">
        <v>16197439</v>
      </c>
      <c r="AJ45" s="259"/>
      <c r="AL45" s="253" t="s">
        <v>214</v>
      </c>
      <c r="AM45" s="259">
        <v>1355608</v>
      </c>
      <c r="AN45" s="259">
        <v>1493039</v>
      </c>
      <c r="AO45" s="259">
        <v>1476539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215</v>
      </c>
      <c r="AA46" s="259">
        <v>20944890</v>
      </c>
      <c r="AB46" s="259">
        <v>23129018</v>
      </c>
      <c r="AC46" s="259">
        <v>23101926</v>
      </c>
      <c r="AD46" s="259"/>
      <c r="AF46" s="253" t="s">
        <v>215</v>
      </c>
      <c r="AG46" s="259">
        <v>15091336</v>
      </c>
      <c r="AH46" s="259">
        <v>17404768</v>
      </c>
      <c r="AI46" s="259">
        <v>16403302</v>
      </c>
      <c r="AJ46" s="259"/>
      <c r="AL46" s="253" t="s">
        <v>215</v>
      </c>
      <c r="AM46" s="259">
        <v>1342806</v>
      </c>
      <c r="AN46" s="259">
        <v>1495290</v>
      </c>
      <c r="AO46" s="259">
        <v>1479590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59"/>
      <c r="AC47" s="259"/>
      <c r="AD47" s="259"/>
      <c r="AH47" s="259"/>
      <c r="AI47" s="259"/>
      <c r="AJ47" s="259"/>
      <c r="AN47" s="259"/>
      <c r="AO47" s="259"/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</row>
    <row r="49" spans="1:27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</row>
    <row r="50" spans="1:27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</row>
    <row r="51" spans="1:27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</row>
    <row r="52" spans="1:27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</row>
    <row r="53" spans="1:27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</row>
    <row r="54" spans="1:27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</row>
    <row r="55" spans="1:27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</row>
    <row r="56" spans="1:27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</row>
    <row r="57" spans="1:27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</row>
    <row r="58" spans="1:27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</row>
    <row r="59" spans="1:27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27" ht="15" customHeight="1">
      <c r="B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Z60" s="259"/>
      <c r="AA60" s="259"/>
    </row>
    <row r="61" spans="1:27" ht="15" customHeight="1">
      <c r="B61" s="133"/>
      <c r="H61" s="16"/>
      <c r="I61" s="17"/>
      <c r="J61" s="16"/>
      <c r="K61" s="16"/>
      <c r="L61" s="17"/>
      <c r="M61" s="17"/>
      <c r="N61" s="16"/>
      <c r="O61" s="16"/>
      <c r="P61" s="17"/>
      <c r="Q61" s="24"/>
      <c r="Z61" s="259"/>
      <c r="AA61" s="259"/>
    </row>
    <row r="62" spans="1:27" ht="15" customHeight="1">
      <c r="B62" s="133"/>
      <c r="H62"/>
      <c r="I62"/>
      <c r="J62" s="17"/>
      <c r="K62" s="17"/>
      <c r="L62" s="17"/>
      <c r="M62"/>
      <c r="N62" s="17"/>
      <c r="O62" s="17"/>
      <c r="P62" s="17"/>
      <c r="Q62" s="17"/>
      <c r="Z62" s="259"/>
      <c r="AA62" s="259"/>
    </row>
    <row r="63" spans="1:27" ht="15" customHeight="1">
      <c r="B63" s="133"/>
      <c r="H63"/>
      <c r="I63"/>
      <c r="J63" s="133"/>
      <c r="K63" s="133"/>
      <c r="L63" s="133"/>
      <c r="M63"/>
      <c r="N63" s="133"/>
      <c r="O63" s="133"/>
      <c r="P63" s="133"/>
      <c r="Q63" s="133"/>
      <c r="Z63" s="259"/>
      <c r="AA63" s="259"/>
    </row>
    <row r="64" spans="1:27" ht="15" customHeight="1">
      <c r="B64" s="133"/>
      <c r="C64" s="133"/>
      <c r="D64" s="133"/>
      <c r="E64" s="133"/>
      <c r="F64" s="133"/>
      <c r="G64" s="133"/>
      <c r="H64"/>
      <c r="I64" s="133"/>
      <c r="J64" s="133"/>
      <c r="K64" s="133"/>
      <c r="L64" s="133"/>
      <c r="M64" s="133"/>
      <c r="N64" s="133"/>
      <c r="O64" s="133"/>
      <c r="P64" s="133"/>
      <c r="Q64" s="133"/>
      <c r="Z64" s="259"/>
      <c r="AA64" s="259"/>
    </row>
    <row r="65" spans="2:27" ht="15" customHeight="1"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Z65" s="259"/>
      <c r="AA65" s="259"/>
    </row>
    <row r="66" spans="2:27" ht="15" customHeight="1">
      <c r="B66" s="133"/>
      <c r="C66" s="17"/>
      <c r="D66" s="16"/>
      <c r="E66" s="16"/>
      <c r="F66" s="17"/>
      <c r="G66" s="24"/>
      <c r="H66" s="16"/>
      <c r="I66" s="17"/>
      <c r="J66" s="16"/>
      <c r="K66" s="16"/>
      <c r="L66" s="17"/>
      <c r="M66" s="17"/>
      <c r="N66" s="16"/>
      <c r="O66" s="16"/>
      <c r="P66" s="17"/>
      <c r="Q66" s="24"/>
    </row>
    <row r="67" spans="2:27" ht="15" customHeight="1">
      <c r="B67" s="133"/>
      <c r="C67"/>
      <c r="D67" s="17"/>
      <c r="E67" s="17"/>
      <c r="F67" s="17"/>
      <c r="G67" s="17"/>
      <c r="H67"/>
      <c r="I67"/>
      <c r="J67" s="17"/>
      <c r="K67" s="17"/>
      <c r="L67" s="17"/>
      <c r="M67"/>
      <c r="N67" s="17"/>
      <c r="O67" s="17"/>
      <c r="P67" s="17"/>
      <c r="Q67" s="17"/>
    </row>
    <row r="68" spans="2:27" ht="15" customHeight="1">
      <c r="B68" s="133"/>
      <c r="C68"/>
      <c r="D68" s="133"/>
      <c r="E68" s="133"/>
      <c r="F68" s="133"/>
      <c r="G68" s="133"/>
      <c r="H68"/>
      <c r="I68"/>
      <c r="J68" s="133"/>
      <c r="K68" s="133"/>
      <c r="L68" s="133"/>
      <c r="M68"/>
      <c r="N68" s="133"/>
      <c r="O68" s="133"/>
      <c r="P68" s="133"/>
      <c r="Q68" s="133"/>
    </row>
  </sheetData>
  <pageMargins left="0.63" right="0.25" top="0.47" bottom="0.19" header="0.3" footer="0.15"/>
  <pageSetup paperSize="9" scale="54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CA8A75-9CB9-4123-B691-D2F4FB079EF6}">
  <sheetPr>
    <pageSetUpPr fitToPage="1"/>
  </sheetPr>
  <dimension ref="A1:AQ59"/>
  <sheetViews>
    <sheetView showGridLines="0" zoomScale="70" zoomScaleNormal="70" workbookViewId="0"/>
  </sheetViews>
  <sheetFormatPr baseColWidth="10" defaultColWidth="11.42578125" defaultRowHeight="15" customHeight="1"/>
  <cols>
    <col min="1" max="1" width="3.7109375" style="247" customWidth="1"/>
    <col min="2" max="8" width="11.5703125" style="247" customWidth="1"/>
    <col min="9" max="9" width="3.7109375" style="247" customWidth="1"/>
    <col min="10" max="16" width="11.5703125" style="247" customWidth="1"/>
    <col min="17" max="17" width="3.7109375" style="247" customWidth="1"/>
    <col min="18" max="25" width="11.5703125" style="247" customWidth="1"/>
    <col min="26" max="27" width="12.85546875" style="263" customWidth="1"/>
    <col min="28" max="29" width="12.85546875" style="264" customWidth="1"/>
    <col min="30" max="31" width="12.85546875" style="263" customWidth="1"/>
    <col min="32" max="33" width="12.85546875" style="264" customWidth="1"/>
    <col min="34" max="35" width="12.85546875" style="263" customWidth="1"/>
    <col min="36" max="37" width="12.85546875" style="264" customWidth="1"/>
    <col min="38" max="43" width="12.85546875" style="263" customWidth="1"/>
    <col min="44" max="63" width="12.85546875" style="247" customWidth="1"/>
    <col min="64" max="16384" width="11.42578125" style="247"/>
  </cols>
  <sheetData>
    <row r="1" spans="1:39" ht="26.25">
      <c r="B1" s="251" t="s">
        <v>219</v>
      </c>
      <c r="C1" s="260"/>
      <c r="D1" s="260"/>
      <c r="E1" s="260"/>
      <c r="F1" s="260"/>
      <c r="G1" s="260"/>
      <c r="H1" s="260"/>
      <c r="I1" s="260"/>
      <c r="J1" s="260"/>
      <c r="K1" s="260"/>
      <c r="T1" s="261"/>
      <c r="U1" s="261"/>
      <c r="V1" s="261"/>
      <c r="W1" s="261"/>
      <c r="X1" s="261"/>
      <c r="Y1" s="261"/>
      <c r="Z1" s="262" t="s">
        <v>220</v>
      </c>
    </row>
    <row r="2" spans="1:39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2" t="s">
        <v>221</v>
      </c>
    </row>
    <row r="3" spans="1:39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2" t="s">
        <v>222</v>
      </c>
    </row>
    <row r="4" spans="1:39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2" t="s">
        <v>223</v>
      </c>
    </row>
    <row r="5" spans="1:39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AE5" s="266"/>
    </row>
    <row r="6" spans="1:39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172</v>
      </c>
      <c r="Y6" s="261"/>
      <c r="Z6" s="266" t="s">
        <v>201</v>
      </c>
      <c r="AA6" s="264"/>
      <c r="AC6" s="263"/>
      <c r="AD6" s="266" t="s">
        <v>202</v>
      </c>
      <c r="AE6" s="264"/>
      <c r="AG6" s="263"/>
      <c r="AH6" s="266" t="s">
        <v>203</v>
      </c>
      <c r="AI6" s="264"/>
      <c r="AK6" s="263"/>
    </row>
    <row r="7" spans="1:39" ht="15" customHeight="1" thickBo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AA7" s="267">
        <v>2021</v>
      </c>
      <c r="AB7" s="267">
        <v>2022</v>
      </c>
      <c r="AC7" s="263"/>
      <c r="AE7" s="267">
        <v>2021</v>
      </c>
      <c r="AF7" s="267">
        <v>2022</v>
      </c>
      <c r="AG7" s="263"/>
      <c r="AI7" s="267">
        <v>2021</v>
      </c>
      <c r="AJ7" s="267">
        <v>2022</v>
      </c>
      <c r="AK7" s="263"/>
    </row>
    <row r="8" spans="1:39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Z8" s="263" t="s">
        <v>204</v>
      </c>
      <c r="AA8" s="264">
        <v>-7.2201224602575137E-2</v>
      </c>
      <c r="AB8" s="264">
        <v>0.10032763489485419</v>
      </c>
      <c r="AC8" s="263"/>
      <c r="AD8" s="263" t="s">
        <v>204</v>
      </c>
      <c r="AE8" s="264">
        <v>-0.17792630991703062</v>
      </c>
      <c r="AF8" s="264">
        <v>0.14856750269498575</v>
      </c>
      <c r="AG8" s="263"/>
      <c r="AH8" s="263" t="s">
        <v>204</v>
      </c>
      <c r="AI8" s="264">
        <v>-8.8871832047763069E-2</v>
      </c>
      <c r="AJ8" s="264">
        <v>0.26391040888376266</v>
      </c>
      <c r="AK8" s="263"/>
      <c r="AL8" s="268" t="s">
        <v>224</v>
      </c>
      <c r="AM8" s="269">
        <v>2022</v>
      </c>
    </row>
    <row r="9" spans="1:39" ht="15" customHeight="1" thickBo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63" t="s">
        <v>205</v>
      </c>
      <c r="AA9" s="264">
        <v>-6.6668414505015788E-2</v>
      </c>
      <c r="AB9" s="264">
        <v>9.3288286965419326E-2</v>
      </c>
      <c r="AC9" s="263"/>
      <c r="AD9" s="263" t="s">
        <v>205</v>
      </c>
      <c r="AE9" s="264">
        <v>-0.15681915443965877</v>
      </c>
      <c r="AF9" s="264">
        <v>0.14900524483073341</v>
      </c>
      <c r="AG9" s="263"/>
      <c r="AH9" s="263" t="s">
        <v>205</v>
      </c>
      <c r="AI9" s="264">
        <v>-7.108549272914047E-2</v>
      </c>
      <c r="AJ9" s="264">
        <v>0.24027416704411322</v>
      </c>
      <c r="AK9" s="263"/>
      <c r="AL9" s="270" t="s">
        <v>225</v>
      </c>
      <c r="AM9" s="271">
        <v>2021</v>
      </c>
    </row>
    <row r="10" spans="1:39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63" t="s">
        <v>206</v>
      </c>
      <c r="AA10" s="264">
        <v>-2.8344070185333834E-2</v>
      </c>
      <c r="AB10" s="264">
        <v>5.6148488778304542E-2</v>
      </c>
      <c r="AC10" s="263"/>
      <c r="AD10" s="263" t="s">
        <v>206</v>
      </c>
      <c r="AE10" s="264">
        <v>-0.11696213495499108</v>
      </c>
      <c r="AF10" s="264">
        <v>0.11245768695199644</v>
      </c>
      <c r="AG10" s="263"/>
      <c r="AH10" s="263" t="s">
        <v>206</v>
      </c>
      <c r="AI10" s="264">
        <v>-1.7593952076477848E-2</v>
      </c>
      <c r="AJ10" s="264">
        <v>0.1387519431196732</v>
      </c>
      <c r="AK10" s="263"/>
    </row>
    <row r="11" spans="1:39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63" t="s">
        <v>207</v>
      </c>
      <c r="AA11" s="264">
        <v>-5.7325572809745044E-4</v>
      </c>
      <c r="AB11" s="264">
        <v>5.8997513498875519E-2</v>
      </c>
      <c r="AC11" s="263"/>
      <c r="AD11" s="263" t="s">
        <v>207</v>
      </c>
      <c r="AE11" s="264">
        <v>-0.11595235834858542</v>
      </c>
      <c r="AF11" s="264">
        <v>0.13223409586123908</v>
      </c>
      <c r="AG11" s="263"/>
      <c r="AH11" s="263" t="s">
        <v>207</v>
      </c>
      <c r="AI11" s="264">
        <v>3.3997020675711698E-2</v>
      </c>
      <c r="AJ11" s="264">
        <v>0.12524430974707529</v>
      </c>
      <c r="AK11" s="263"/>
    </row>
    <row r="12" spans="1:39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63" t="s">
        <v>208</v>
      </c>
      <c r="AA12" s="264">
        <v>3.390670658299328E-2</v>
      </c>
      <c r="AB12" s="264">
        <v>7.3313610554215536E-2</v>
      </c>
      <c r="AC12" s="263"/>
      <c r="AD12" s="263" t="s">
        <v>208</v>
      </c>
      <c r="AE12" s="264">
        <v>-7.7024265100422581E-2</v>
      </c>
      <c r="AF12" s="264">
        <v>0.12498097655058843</v>
      </c>
      <c r="AG12" s="263"/>
      <c r="AH12" s="263" t="s">
        <v>208</v>
      </c>
      <c r="AI12" s="264">
        <v>8.9313646457463564E-2</v>
      </c>
      <c r="AJ12" s="264">
        <v>0.13890323046813166</v>
      </c>
      <c r="AK12" s="263"/>
    </row>
    <row r="13" spans="1:39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63" t="s">
        <v>209</v>
      </c>
      <c r="AA13" s="264">
        <v>4.6953426504110073E-2</v>
      </c>
      <c r="AB13" s="264">
        <v>7.3439596797486642E-2</v>
      </c>
      <c r="AC13" s="263"/>
      <c r="AD13" s="263" t="s">
        <v>209</v>
      </c>
      <c r="AE13" s="264">
        <v>-5.9606414433635138E-2</v>
      </c>
      <c r="AF13" s="264">
        <v>0.12482933296494295</v>
      </c>
      <c r="AG13" s="263"/>
      <c r="AH13" s="263" t="s">
        <v>209</v>
      </c>
      <c r="AI13" s="264">
        <v>0.1047887990879228</v>
      </c>
      <c r="AJ13" s="264">
        <v>0.1370323317680443</v>
      </c>
      <c r="AK13" s="263"/>
    </row>
    <row r="14" spans="1:39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63" t="s">
        <v>210</v>
      </c>
      <c r="AA14" s="264">
        <v>5.321626473091072E-2</v>
      </c>
      <c r="AB14" s="264">
        <v>6.9328686383827859E-2</v>
      </c>
      <c r="AC14" s="263"/>
      <c r="AD14" s="263" t="s">
        <v>210</v>
      </c>
      <c r="AE14" s="264">
        <v>-4.2766537305600705E-2</v>
      </c>
      <c r="AF14" s="264">
        <v>0.12420096505996853</v>
      </c>
      <c r="AG14" s="263"/>
      <c r="AH14" s="263" t="s">
        <v>210</v>
      </c>
      <c r="AI14" s="264">
        <v>0.12234334972297461</v>
      </c>
      <c r="AJ14" s="264">
        <v>0.12142355404340237</v>
      </c>
      <c r="AK14" s="263"/>
    </row>
    <row r="15" spans="1:39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63" t="s">
        <v>211</v>
      </c>
      <c r="AA15" s="264">
        <v>6.3655221527360764E-2</v>
      </c>
      <c r="AC15" s="263"/>
      <c r="AD15" s="263" t="s">
        <v>211</v>
      </c>
      <c r="AE15" s="264">
        <v>-1.5460735481822497E-2</v>
      </c>
      <c r="AG15" s="263"/>
      <c r="AH15" s="263" t="s">
        <v>211</v>
      </c>
      <c r="AI15" s="264">
        <v>0.14209143876768907</v>
      </c>
      <c r="AK15" s="263"/>
    </row>
    <row r="16" spans="1:39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3" t="s">
        <v>212</v>
      </c>
      <c r="AA16" s="264">
        <v>6.0889961969038495E-2</v>
      </c>
      <c r="AC16" s="263"/>
      <c r="AD16" s="263" t="s">
        <v>212</v>
      </c>
      <c r="AE16" s="264">
        <v>-6.2521025784393206E-3</v>
      </c>
      <c r="AG16" s="263"/>
      <c r="AH16" s="263" t="s">
        <v>212</v>
      </c>
      <c r="AI16" s="264">
        <v>0.12490043182571028</v>
      </c>
      <c r="AK16" s="263"/>
    </row>
    <row r="17" spans="1:37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3" t="s">
        <v>213</v>
      </c>
      <c r="AA17" s="264">
        <v>5.6689476150910849E-2</v>
      </c>
      <c r="AC17" s="263"/>
      <c r="AD17" s="263" t="s">
        <v>213</v>
      </c>
      <c r="AE17" s="264">
        <v>2.9161693914144847E-3</v>
      </c>
      <c r="AG17" s="263"/>
      <c r="AH17" s="263" t="s">
        <v>213</v>
      </c>
      <c r="AI17" s="264">
        <v>0.11001445710713412</v>
      </c>
      <c r="AK17" s="263"/>
    </row>
    <row r="18" spans="1:37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3" t="s">
        <v>214</v>
      </c>
      <c r="AA18" s="264">
        <v>5.5744720786396015E-2</v>
      </c>
      <c r="AC18" s="263"/>
      <c r="AD18" s="263" t="s">
        <v>214</v>
      </c>
      <c r="AE18" s="264">
        <v>1.8766975941681495E-2</v>
      </c>
      <c r="AG18" s="263"/>
      <c r="AH18" s="263" t="s">
        <v>214</v>
      </c>
      <c r="AI18" s="264">
        <v>9.4031503256254603E-2</v>
      </c>
      <c r="AK18" s="263"/>
    </row>
    <row r="19" spans="1:37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3" t="s">
        <v>215</v>
      </c>
      <c r="AA19" s="264">
        <v>5.608495042650645E-2</v>
      </c>
      <c r="AC19" s="263"/>
      <c r="AD19" s="263" t="s">
        <v>215</v>
      </c>
      <c r="AE19" s="264">
        <v>2.3705487428082678E-2</v>
      </c>
      <c r="AG19" s="263"/>
      <c r="AH19" s="263" t="s">
        <v>215</v>
      </c>
      <c r="AI19" s="264">
        <v>0.10195977755221521</v>
      </c>
      <c r="AK19" s="263"/>
    </row>
    <row r="20" spans="1:37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AA20" s="264"/>
      <c r="AC20" s="263"/>
      <c r="AE20" s="264"/>
      <c r="AG20" s="263"/>
      <c r="AI20" s="264"/>
      <c r="AK20" s="263"/>
    </row>
    <row r="21" spans="1:37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AA21" s="264"/>
      <c r="AC21" s="263"/>
      <c r="AE21" s="264"/>
      <c r="AG21" s="263"/>
      <c r="AI21" s="264"/>
      <c r="AK21" s="263"/>
    </row>
    <row r="22" spans="1:37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AA22" s="264"/>
      <c r="AC22" s="263"/>
      <c r="AE22" s="264"/>
      <c r="AG22" s="263"/>
      <c r="AI22" s="264"/>
      <c r="AK22" s="263"/>
    </row>
    <row r="23" spans="1:37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AA23" s="264"/>
      <c r="AC23" s="263"/>
      <c r="AE23" s="264"/>
      <c r="AG23" s="263"/>
      <c r="AI23" s="264"/>
      <c r="AK23" s="263"/>
    </row>
    <row r="24" spans="1:37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AA24" s="264"/>
      <c r="AC24" s="263"/>
      <c r="AE24" s="264"/>
      <c r="AG24" s="263"/>
      <c r="AI24" s="264"/>
      <c r="AK24" s="263"/>
    </row>
    <row r="25" spans="1:37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AA25" s="264"/>
      <c r="AC25" s="263"/>
      <c r="AE25" s="264"/>
      <c r="AG25" s="263"/>
      <c r="AI25" s="264"/>
      <c r="AK25" s="263"/>
    </row>
    <row r="26" spans="1:37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  <c r="AA26" s="264"/>
      <c r="AC26" s="263"/>
      <c r="AE26" s="264"/>
      <c r="AG26" s="263"/>
      <c r="AI26" s="264"/>
      <c r="AK26" s="263"/>
    </row>
    <row r="27" spans="1:37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  <c r="AA27" s="264"/>
      <c r="AC27" s="263"/>
      <c r="AE27" s="264"/>
      <c r="AG27" s="263"/>
      <c r="AI27" s="264"/>
      <c r="AK27" s="263"/>
    </row>
    <row r="28" spans="1:37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AA28" s="264"/>
      <c r="AC28" s="263"/>
      <c r="AE28" s="264"/>
      <c r="AG28" s="263"/>
      <c r="AI28" s="264"/>
      <c r="AK28" s="263"/>
    </row>
    <row r="29" spans="1:37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  <c r="AA29" s="264"/>
      <c r="AC29" s="263"/>
      <c r="AE29" s="264"/>
      <c r="AG29" s="263"/>
      <c r="AI29" s="264"/>
      <c r="AK29" s="263"/>
    </row>
    <row r="30" spans="1:37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  <c r="AA30" s="264"/>
      <c r="AC30" s="263"/>
      <c r="AE30" s="264"/>
      <c r="AG30" s="263"/>
      <c r="AI30" s="264"/>
      <c r="AK30" s="263"/>
    </row>
    <row r="31" spans="1:37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  <c r="AA31" s="264"/>
      <c r="AC31" s="263"/>
      <c r="AE31" s="264"/>
      <c r="AG31" s="263"/>
      <c r="AI31" s="264"/>
      <c r="AK31" s="263"/>
    </row>
    <row r="32" spans="1:37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  <c r="AA32" s="264"/>
      <c r="AC32" s="263"/>
      <c r="AE32" s="264"/>
      <c r="AG32" s="263"/>
      <c r="AI32" s="264"/>
      <c r="AK32" s="263"/>
    </row>
    <row r="33" spans="1:39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  <c r="Z33" s="266" t="s">
        <v>216</v>
      </c>
      <c r="AA33" s="264"/>
      <c r="AC33" s="263"/>
      <c r="AD33" s="266" t="s">
        <v>217</v>
      </c>
      <c r="AE33" s="264"/>
      <c r="AG33" s="263"/>
      <c r="AH33" s="266" t="s">
        <v>218</v>
      </c>
      <c r="AI33" s="264"/>
      <c r="AK33" s="263"/>
    </row>
    <row r="34" spans="1:39" ht="15" customHeight="1" thickBo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AA34" s="267">
        <v>2021</v>
      </c>
      <c r="AB34" s="267">
        <v>2022</v>
      </c>
      <c r="AC34" s="263"/>
      <c r="AE34" s="267">
        <v>2021</v>
      </c>
      <c r="AF34" s="267">
        <v>2022</v>
      </c>
      <c r="AG34" s="263"/>
      <c r="AI34" s="267">
        <v>2021</v>
      </c>
      <c r="AJ34" s="267">
        <v>2022</v>
      </c>
      <c r="AK34" s="263"/>
    </row>
    <row r="35" spans="1:39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  <c r="Z35" s="263" t="s">
        <v>204</v>
      </c>
      <c r="AA35" s="264">
        <v>1.107712372789095E-2</v>
      </c>
      <c r="AB35" s="264">
        <v>1.3617729202092192E-2</v>
      </c>
      <c r="AC35" s="263"/>
      <c r="AD35" s="263" t="s">
        <v>204</v>
      </c>
      <c r="AE35" s="264">
        <v>5.7702178807125935E-2</v>
      </c>
      <c r="AF35" s="264">
        <v>-4.2899690826657774E-2</v>
      </c>
      <c r="AG35" s="263"/>
      <c r="AH35" s="263" t="s">
        <v>204</v>
      </c>
      <c r="AI35" s="264">
        <v>3.5561986624737897E-2</v>
      </c>
      <c r="AJ35" s="264">
        <v>-1.7596698122723069E-2</v>
      </c>
      <c r="AK35" s="263"/>
      <c r="AL35" s="268" t="s">
        <v>226</v>
      </c>
      <c r="AM35" s="269">
        <v>2022</v>
      </c>
    </row>
    <row r="36" spans="1:39" ht="15" customHeight="1" thickBo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63" t="s">
        <v>205</v>
      </c>
      <c r="AA36" s="264">
        <v>-2.6407888128539979E-3</v>
      </c>
      <c r="AB36" s="264">
        <v>5.0830838375992473E-3</v>
      </c>
      <c r="AC36" s="263"/>
      <c r="AD36" s="263" t="s">
        <v>205</v>
      </c>
      <c r="AE36" s="264">
        <v>3.552762386362019E-2</v>
      </c>
      <c r="AF36" s="264">
        <v>-4.7422795923507836E-2</v>
      </c>
      <c r="AG36" s="263"/>
      <c r="AH36" s="263" t="s">
        <v>205</v>
      </c>
      <c r="AI36" s="264">
        <v>1.2245191833654018E-2</v>
      </c>
      <c r="AJ36" s="264">
        <v>-1.5256137090447481E-2</v>
      </c>
      <c r="AK36" s="263"/>
      <c r="AL36" s="270" t="s">
        <v>227</v>
      </c>
      <c r="AM36" s="271">
        <v>2021</v>
      </c>
    </row>
    <row r="37" spans="1:39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63" t="s">
        <v>206</v>
      </c>
      <c r="AA37" s="264">
        <v>2.8855395171990778E-2</v>
      </c>
      <c r="AB37" s="264">
        <v>-1.284478356427286E-2</v>
      </c>
      <c r="AC37" s="263"/>
      <c r="AD37" s="263" t="s">
        <v>206</v>
      </c>
      <c r="AE37" s="264">
        <v>5.0681658217141885E-2</v>
      </c>
      <c r="AF37" s="264">
        <v>-5.55630587123494E-2</v>
      </c>
      <c r="AG37" s="263"/>
      <c r="AH37" s="263" t="s">
        <v>206</v>
      </c>
      <c r="AI37" s="264">
        <v>4.1217445412865886E-2</v>
      </c>
      <c r="AJ37" s="264">
        <v>-3.2306988207925116E-2</v>
      </c>
      <c r="AK37" s="263"/>
    </row>
    <row r="38" spans="1:39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63" t="s">
        <v>207</v>
      </c>
      <c r="AA38" s="264">
        <v>6.8715312845533699E-2</v>
      </c>
      <c r="AB38" s="264">
        <v>-1.2023722822037683E-2</v>
      </c>
      <c r="AC38" s="263"/>
      <c r="AD38" s="263" t="s">
        <v>207</v>
      </c>
      <c r="AE38" s="264">
        <v>6.7634882360427612E-2</v>
      </c>
      <c r="AF38" s="264">
        <v>-5.2026269293068451E-2</v>
      </c>
      <c r="AG38" s="263"/>
      <c r="AH38" s="263" t="s">
        <v>207</v>
      </c>
      <c r="AI38" s="264">
        <v>6.8522051849220555E-2</v>
      </c>
      <c r="AJ38" s="264">
        <v>-2.7999117117938396E-2</v>
      </c>
      <c r="AK38" s="263"/>
    </row>
    <row r="39" spans="1:39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63" t="s">
        <v>208</v>
      </c>
      <c r="AA39" s="264">
        <v>9.2903636992539868E-2</v>
      </c>
      <c r="AB39" s="264">
        <v>1.3513406253361638E-2</v>
      </c>
      <c r="AC39" s="263"/>
      <c r="AD39" s="263" t="s">
        <v>208</v>
      </c>
      <c r="AE39" s="264">
        <v>8.0935625370566977E-2</v>
      </c>
      <c r="AF39" s="264">
        <v>-2.376697641821451E-2</v>
      </c>
      <c r="AG39" s="263"/>
      <c r="AH39" s="263" t="s">
        <v>208</v>
      </c>
      <c r="AI39" s="264">
        <v>8.6158597028014441E-2</v>
      </c>
      <c r="AJ39" s="264">
        <v>8.4440500189259633E-4</v>
      </c>
      <c r="AK39" s="263"/>
    </row>
    <row r="40" spans="1:39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63" t="s">
        <v>209</v>
      </c>
      <c r="AA40" s="264">
        <v>0.10074488478716503</v>
      </c>
      <c r="AB40" s="264">
        <v>1.4873865078394033E-2</v>
      </c>
      <c r="AC40" s="263"/>
      <c r="AD40" s="263" t="s">
        <v>209</v>
      </c>
      <c r="AE40" s="264">
        <v>8.4121339467344292E-2</v>
      </c>
      <c r="AF40" s="264">
        <v>-2.3986076114950662E-2</v>
      </c>
      <c r="AG40" s="263"/>
      <c r="AH40" s="263" t="s">
        <v>209</v>
      </c>
      <c r="AI40" s="264">
        <v>9.8328483445521045E-2</v>
      </c>
      <c r="AJ40" s="264">
        <v>2.2550924456453457E-4</v>
      </c>
      <c r="AK40" s="263"/>
    </row>
    <row r="41" spans="1:39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63" t="s">
        <v>210</v>
      </c>
      <c r="AA41" s="264">
        <v>9.4909456423107053E-2</v>
      </c>
      <c r="AB41" s="264">
        <v>1.2042047645319798E-2</v>
      </c>
      <c r="AC41" s="263"/>
      <c r="AD41" s="263" t="s">
        <v>210</v>
      </c>
      <c r="AE41" s="264">
        <v>7.7750834127204627E-2</v>
      </c>
      <c r="AF41" s="264">
        <v>-2.5859921395592948E-2</v>
      </c>
      <c r="AG41" s="263"/>
      <c r="AH41" s="263" t="s">
        <v>210</v>
      </c>
      <c r="AI41" s="264">
        <v>9.940200064407477E-2</v>
      </c>
      <c r="AJ41" s="264">
        <v>-3.2136817372885674E-3</v>
      </c>
      <c r="AK41" s="263"/>
    </row>
    <row r="42" spans="1:39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63" t="s">
        <v>211</v>
      </c>
      <c r="AA42" s="264">
        <v>9.0290162283593392E-2</v>
      </c>
      <c r="AC42" s="263"/>
      <c r="AD42" s="263" t="s">
        <v>211</v>
      </c>
      <c r="AE42" s="264">
        <v>6.8637918315036045E-2</v>
      </c>
      <c r="AG42" s="263"/>
      <c r="AH42" s="263" t="s">
        <v>211</v>
      </c>
      <c r="AI42" s="264">
        <v>9.2844062944951983E-2</v>
      </c>
      <c r="AK42" s="263"/>
    </row>
    <row r="43" spans="1:39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63" t="s">
        <v>212</v>
      </c>
      <c r="AA43" s="264">
        <v>8.2150303625241602E-2</v>
      </c>
      <c r="AC43" s="263"/>
      <c r="AD43" s="263" t="s">
        <v>212</v>
      </c>
      <c r="AE43" s="264">
        <v>5.6846746119525449E-2</v>
      </c>
      <c r="AG43" s="263"/>
      <c r="AH43" s="263" t="s">
        <v>212</v>
      </c>
      <c r="AI43" s="264">
        <v>8.5496124241785196E-2</v>
      </c>
      <c r="AK43" s="263"/>
    </row>
    <row r="44" spans="1:39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63" t="s">
        <v>213</v>
      </c>
      <c r="AA44" s="264">
        <v>7.0817381667195894E-2</v>
      </c>
      <c r="AC44" s="263"/>
      <c r="AD44" s="263" t="s">
        <v>213</v>
      </c>
      <c r="AE44" s="264">
        <v>4.1841214184188825E-2</v>
      </c>
      <c r="AG44" s="263"/>
      <c r="AH44" s="263" t="s">
        <v>213</v>
      </c>
      <c r="AI44" s="264">
        <v>7.0526888604864404E-2</v>
      </c>
      <c r="AK44" s="263"/>
    </row>
    <row r="45" spans="1:39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63" t="s">
        <v>214</v>
      </c>
      <c r="AA45" s="264">
        <v>6.1954659598844726E-2</v>
      </c>
      <c r="AC45" s="263"/>
      <c r="AD45" s="263" t="s">
        <v>214</v>
      </c>
      <c r="AE45" s="264">
        <v>3.0319697512395861E-2</v>
      </c>
      <c r="AG45" s="263"/>
      <c r="AH45" s="263" t="s">
        <v>214</v>
      </c>
      <c r="AI45" s="264">
        <v>6.2552353605993996E-2</v>
      </c>
      <c r="AK45" s="263"/>
    </row>
    <row r="46" spans="1:39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63" t="s">
        <v>215</v>
      </c>
      <c r="AA46" s="264">
        <v>5.6370216489294196E-2</v>
      </c>
      <c r="AC46" s="263"/>
      <c r="AD46" s="263" t="s">
        <v>215</v>
      </c>
      <c r="AE46" s="264">
        <v>2.2421777253976812E-2</v>
      </c>
      <c r="AG46" s="263"/>
      <c r="AH46" s="263" t="s">
        <v>215</v>
      </c>
      <c r="AI46" s="264">
        <v>5.6038250010495713E-2</v>
      </c>
      <c r="AK46" s="263"/>
    </row>
    <row r="47" spans="1:39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</row>
    <row r="48" spans="1:39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</row>
    <row r="49" spans="1:25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</row>
    <row r="50" spans="1:25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</row>
    <row r="51" spans="1:25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</row>
    <row r="52" spans="1:25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</row>
    <row r="53" spans="1:25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</row>
    <row r="54" spans="1:25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</row>
    <row r="55" spans="1:25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25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25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25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  <row r="59" spans="1:25" ht="15" customHeight="1">
      <c r="A59" s="261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  <c r="R59" s="261"/>
      <c r="S59" s="261"/>
      <c r="T59" s="261"/>
      <c r="U59" s="261"/>
      <c r="V59" s="261"/>
      <c r="W59" s="261"/>
      <c r="X59" s="261"/>
      <c r="Y59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150B8-46E5-4565-9236-18E49CC00989}">
  <sheetPr>
    <pageSetUpPr fitToPage="1"/>
  </sheetPr>
  <dimension ref="A1:AS65"/>
  <sheetViews>
    <sheetView showGridLines="0" zoomScale="70" zoomScaleNormal="70" zoomScalePageLayoutView="60" workbookViewId="0"/>
  </sheetViews>
  <sheetFormatPr baseColWidth="10" defaultColWidth="11.42578125" defaultRowHeight="15" customHeight="1"/>
  <cols>
    <col min="1" max="1" width="3.7109375" style="151" customWidth="1"/>
    <col min="2" max="8" width="11.5703125" style="151" customWidth="1"/>
    <col min="9" max="9" width="3.7109375" style="151" customWidth="1"/>
    <col min="10" max="16" width="11.5703125" style="151" customWidth="1"/>
    <col min="17" max="17" width="3.7109375" style="151" customWidth="1"/>
    <col min="18" max="24" width="11.5703125" style="151" customWidth="1"/>
    <col min="25" max="25" width="11.5703125" style="253" customWidth="1"/>
    <col min="26" max="27" width="12.85546875" style="253" customWidth="1"/>
    <col min="28" max="28" width="12.85546875" style="39" customWidth="1"/>
    <col min="29" max="29" width="12.85546875" style="254" customWidth="1"/>
    <col min="30" max="31" width="12.85546875" style="39" customWidth="1"/>
    <col min="32" max="32" width="12.85546875" style="254" customWidth="1"/>
    <col min="33" max="34" width="12.85546875" style="39" customWidth="1"/>
    <col min="35" max="35" width="12.85546875" style="254" customWidth="1"/>
    <col min="36" max="41" width="12.85546875" style="39" customWidth="1"/>
    <col min="42" max="45" width="12.85546875" style="253" customWidth="1"/>
    <col min="46" max="63" width="12.85546875" style="151" customWidth="1"/>
    <col min="64" max="16384" width="11.42578125" style="151"/>
  </cols>
  <sheetData>
    <row r="1" spans="1:42" ht="26.25">
      <c r="B1" s="251" t="s">
        <v>228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198</v>
      </c>
      <c r="AB1" s="39" t="s">
        <v>229</v>
      </c>
    </row>
    <row r="2" spans="1:42" ht="15" customHeight="1">
      <c r="A2" s="32"/>
      <c r="B2" s="252"/>
      <c r="C2" s="252"/>
      <c r="D2" s="252"/>
      <c r="E2" s="252"/>
      <c r="F2" s="252"/>
      <c r="G2" s="252"/>
      <c r="H2" s="252"/>
      <c r="J2" s="32"/>
      <c r="K2" s="32"/>
      <c r="L2" s="32"/>
      <c r="M2" s="32"/>
      <c r="N2" s="32"/>
      <c r="O2" s="32"/>
      <c r="P2" s="32"/>
      <c r="Q2" s="32"/>
      <c r="R2" s="32"/>
      <c r="S2" s="32"/>
      <c r="T2" s="252"/>
      <c r="U2" s="252"/>
      <c r="V2" s="252"/>
      <c r="W2" s="252"/>
      <c r="X2" s="252"/>
      <c r="Z2" s="253" t="s">
        <v>199</v>
      </c>
      <c r="AB2" s="39" t="s">
        <v>230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200</v>
      </c>
      <c r="AB3" s="39" t="s">
        <v>231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AB4" s="39" t="s">
        <v>232</v>
      </c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  <c r="AB5" s="39" t="s">
        <v>233</v>
      </c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172</v>
      </c>
      <c r="Z6" s="257" t="s">
        <v>201</v>
      </c>
      <c r="AA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72" t="s">
        <v>201</v>
      </c>
      <c r="AE7" s="272" t="s">
        <v>202</v>
      </c>
      <c r="AH7" s="272" t="s">
        <v>203</v>
      </c>
      <c r="AP7" s="258">
        <v>2022</v>
      </c>
    </row>
    <row r="8" spans="1:42" ht="15" customHeight="1" thickBo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204</v>
      </c>
      <c r="AA8" s="259">
        <v>46820440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205</v>
      </c>
      <c r="AA9" s="259">
        <v>44583561</v>
      </c>
      <c r="AB9" s="273">
        <v>44317</v>
      </c>
      <c r="AC9" s="254">
        <v>522.706906</v>
      </c>
      <c r="AE9" s="273">
        <v>44317</v>
      </c>
      <c r="AF9" s="254">
        <v>161.265244</v>
      </c>
      <c r="AH9" s="273">
        <v>44317</v>
      </c>
      <c r="AI9" s="254">
        <v>79.880838999999995</v>
      </c>
      <c r="AK9" s="274" t="s">
        <v>224</v>
      </c>
      <c r="AL9" s="275">
        <v>2022</v>
      </c>
      <c r="AP9" s="259">
        <v>7406116</v>
      </c>
    </row>
    <row r="10" spans="1:42" ht="15" customHeight="1" thickBo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206</v>
      </c>
      <c r="AA10" s="259">
        <v>48353601</v>
      </c>
      <c r="AB10" s="273">
        <v>44348</v>
      </c>
      <c r="AC10" s="254">
        <v>527.37724200000002</v>
      </c>
      <c r="AE10" s="273">
        <v>44348</v>
      </c>
      <c r="AF10" s="254">
        <v>161.762745</v>
      </c>
      <c r="AH10" s="273">
        <v>44348</v>
      </c>
      <c r="AI10" s="254">
        <v>80.977176999999998</v>
      </c>
      <c r="AK10" s="276" t="s">
        <v>234</v>
      </c>
      <c r="AL10" s="277">
        <v>2021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207</v>
      </c>
      <c r="AA11" s="259">
        <v>46400443</v>
      </c>
      <c r="AB11" s="273">
        <v>44378</v>
      </c>
      <c r="AC11" s="254">
        <v>531.21098400000005</v>
      </c>
      <c r="AE11" s="273">
        <v>44378</v>
      </c>
      <c r="AF11" s="254">
        <v>162.63255899999999</v>
      </c>
      <c r="AH11" s="273">
        <v>44378</v>
      </c>
      <c r="AI11" s="254">
        <v>82.306852000000006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208</v>
      </c>
      <c r="AA12" s="259">
        <v>51071331</v>
      </c>
      <c r="AB12" s="273">
        <v>44409</v>
      </c>
      <c r="AC12" s="254">
        <v>537.04507799999999</v>
      </c>
      <c r="AE12" s="273">
        <v>44409</v>
      </c>
      <c r="AF12" s="254">
        <v>165.14293799999999</v>
      </c>
      <c r="AH12" s="273">
        <v>44409</v>
      </c>
      <c r="AI12" s="254">
        <v>84.045151000000004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209</v>
      </c>
      <c r="AA13" s="259">
        <v>47139627</v>
      </c>
      <c r="AB13" s="273">
        <v>44440</v>
      </c>
      <c r="AC13" s="254">
        <v>538.74828400000001</v>
      </c>
      <c r="AE13" s="273">
        <v>44440</v>
      </c>
      <c r="AF13" s="254">
        <v>166.10875799999999</v>
      </c>
      <c r="AH13" s="273">
        <v>44440</v>
      </c>
      <c r="AI13" s="254">
        <v>84.124979999999994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210</v>
      </c>
      <c r="AA14" s="259">
        <v>48818378</v>
      </c>
      <c r="AB14" s="273">
        <v>44470</v>
      </c>
      <c r="AC14" s="254">
        <v>539.75075300000003</v>
      </c>
      <c r="AE14" s="273">
        <v>44470</v>
      </c>
      <c r="AF14" s="254">
        <v>167.314605</v>
      </c>
      <c r="AH14" s="273">
        <v>44470</v>
      </c>
      <c r="AI14" s="254">
        <v>84.137287999999998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211</v>
      </c>
      <c r="AA15" s="259">
        <v>48198107</v>
      </c>
      <c r="AB15" s="273">
        <v>44501</v>
      </c>
      <c r="AC15" s="254">
        <v>541.77923399999997</v>
      </c>
      <c r="AE15" s="273">
        <v>44501</v>
      </c>
      <c r="AF15" s="254">
        <v>169.77769900000001</v>
      </c>
      <c r="AH15" s="273">
        <v>44501</v>
      </c>
      <c r="AI15" s="254">
        <v>83.789527000000007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212</v>
      </c>
      <c r="AA16" s="259">
        <v>46635887</v>
      </c>
      <c r="AB16" s="273">
        <v>44531</v>
      </c>
      <c r="AC16" s="254">
        <v>544.40165500000001</v>
      </c>
      <c r="AE16" s="273">
        <v>44531</v>
      </c>
      <c r="AF16" s="254">
        <v>170.85990699999999</v>
      </c>
      <c r="AH16" s="273">
        <v>44531</v>
      </c>
      <c r="AI16" s="254">
        <v>84.980694999999997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213</v>
      </c>
      <c r="AA17" s="259">
        <v>48624088</v>
      </c>
      <c r="AB17" s="273">
        <v>44562</v>
      </c>
      <c r="AC17" s="254">
        <v>548.66491099999996</v>
      </c>
      <c r="AE17" s="273">
        <v>44562</v>
      </c>
      <c r="AF17" s="254">
        <v>172.822993</v>
      </c>
      <c r="AH17" s="273">
        <v>44562</v>
      </c>
      <c r="AI17" s="254">
        <v>86.689920000000001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214</v>
      </c>
      <c r="AA18" s="259">
        <v>43594127</v>
      </c>
      <c r="AB18" s="273">
        <v>44593</v>
      </c>
      <c r="AC18" s="254">
        <v>552.14293599999996</v>
      </c>
      <c r="AE18" s="273">
        <v>44593</v>
      </c>
      <c r="AF18" s="254">
        <v>174.63856899999999</v>
      </c>
      <c r="AH18" s="273">
        <v>44593</v>
      </c>
      <c r="AI18" s="254">
        <v>88.001256999999995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215</v>
      </c>
      <c r="AA19" s="259">
        <v>43965686</v>
      </c>
      <c r="AB19" s="273">
        <v>44621</v>
      </c>
      <c r="AC19" s="254">
        <v>551.66938400000004</v>
      </c>
      <c r="AE19" s="273">
        <v>44621</v>
      </c>
      <c r="AF19" s="254">
        <v>175.33267499999999</v>
      </c>
      <c r="AH19" s="273">
        <v>44621</v>
      </c>
      <c r="AI19" s="254">
        <v>87.711380000000005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73">
        <v>44652</v>
      </c>
      <c r="AC20" s="254">
        <v>554.72084099999995</v>
      </c>
      <c r="AE20" s="273">
        <v>44652</v>
      </c>
      <c r="AF20" s="254">
        <v>177.67643899999999</v>
      </c>
      <c r="AH20" s="273">
        <v>44652</v>
      </c>
      <c r="AI20" s="254">
        <v>88.352429000000001</v>
      </c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  <c r="AB21" s="273">
        <v>44682</v>
      </c>
      <c r="AC21" s="254">
        <v>560.560295</v>
      </c>
      <c r="AE21" s="273">
        <v>44682</v>
      </c>
      <c r="AF21" s="254">
        <v>179.30379099999999</v>
      </c>
      <c r="AH21" s="273">
        <v>44682</v>
      </c>
      <c r="AI21" s="254">
        <v>89.661679000000007</v>
      </c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B22" s="273">
        <v>44714</v>
      </c>
      <c r="AC22" s="254">
        <v>563.88575800000001</v>
      </c>
      <c r="AE22" s="273">
        <v>44714</v>
      </c>
      <c r="AF22" s="254">
        <v>180.98386099999999</v>
      </c>
      <c r="AH22" s="273">
        <v>44714</v>
      </c>
      <c r="AI22" s="254">
        <v>90.556487000000004</v>
      </c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B23" s="273">
        <v>44746</v>
      </c>
      <c r="AC23" s="254">
        <v>565.98780199999999</v>
      </c>
      <c r="AE23" s="273">
        <v>44746</v>
      </c>
      <c r="AF23" s="254">
        <v>182.73262700000001</v>
      </c>
      <c r="AH23" s="273">
        <v>44746</v>
      </c>
      <c r="AI23" s="254">
        <v>90.760827000000006</v>
      </c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B24" s="273">
        <v>44778</v>
      </c>
      <c r="AC24" s="254">
        <v>564.38430900000003</v>
      </c>
      <c r="AE24" s="273">
        <v>44778</v>
      </c>
      <c r="AF24" s="254">
        <v>181.57939099999999</v>
      </c>
      <c r="AH24" s="273">
        <v>44778</v>
      </c>
      <c r="AI24" s="254">
        <v>90.884389999999996</v>
      </c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B25" s="278"/>
      <c r="AE25" s="278"/>
      <c r="AH25" s="278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B26" s="278"/>
      <c r="AE26" s="278"/>
      <c r="AH26" s="278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B27" s="278"/>
      <c r="AE27" s="278"/>
      <c r="AH27" s="278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B28" s="278"/>
      <c r="AE28" s="278"/>
      <c r="AH28" s="278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B29" s="278"/>
      <c r="AE29" s="278"/>
      <c r="AH29" s="278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B30" s="278"/>
      <c r="AE30" s="278"/>
      <c r="AH30" s="278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B31" s="278"/>
      <c r="AE31" s="278"/>
      <c r="AH31" s="278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AB32" s="278"/>
      <c r="AE32" s="278"/>
      <c r="AH32" s="278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216</v>
      </c>
      <c r="AA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72" t="s">
        <v>216</v>
      </c>
      <c r="AE34" s="272" t="s">
        <v>217</v>
      </c>
      <c r="AH34" s="272" t="s">
        <v>235</v>
      </c>
      <c r="AP34" s="258">
        <v>2022</v>
      </c>
    </row>
    <row r="35" spans="1:42" ht="15" customHeight="1" thickBo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204</v>
      </c>
      <c r="AA35" s="259">
        <v>21616722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205</v>
      </c>
      <c r="AA36" s="259">
        <v>21387737</v>
      </c>
      <c r="AB36" s="273">
        <v>44317</v>
      </c>
      <c r="AC36" s="254">
        <v>271.17265500000002</v>
      </c>
      <c r="AE36" s="273">
        <v>44317</v>
      </c>
      <c r="AF36" s="254">
        <v>199.80040500000001</v>
      </c>
      <c r="AH36" s="273">
        <v>44317</v>
      </c>
      <c r="AI36" s="254">
        <v>17.345535000000002</v>
      </c>
      <c r="AK36" s="274" t="s">
        <v>226</v>
      </c>
      <c r="AL36" s="275">
        <v>2022</v>
      </c>
      <c r="AP36" s="259">
        <v>1349473</v>
      </c>
    </row>
    <row r="37" spans="1:42" ht="15" customHeight="1" thickBo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206</v>
      </c>
      <c r="AA37" s="259">
        <v>23910619</v>
      </c>
      <c r="AB37" s="273">
        <v>44348</v>
      </c>
      <c r="AC37" s="254">
        <v>274.06256999999999</v>
      </c>
      <c r="AE37" s="273">
        <v>44348</v>
      </c>
      <c r="AF37" s="254">
        <v>201.31011799999999</v>
      </c>
      <c r="AH37" s="273">
        <v>44348</v>
      </c>
      <c r="AI37" s="254">
        <v>17.552098999999998</v>
      </c>
      <c r="AK37" s="276" t="s">
        <v>236</v>
      </c>
      <c r="AL37" s="277">
        <v>2021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207</v>
      </c>
      <c r="AA38" s="259">
        <v>23932607</v>
      </c>
      <c r="AB38" s="273">
        <v>44378</v>
      </c>
      <c r="AC38" s="254">
        <v>275.44546300000002</v>
      </c>
      <c r="AE38" s="273">
        <v>44378</v>
      </c>
      <c r="AF38" s="254">
        <v>201.99906300000001</v>
      </c>
      <c r="AH38" s="273">
        <v>44378</v>
      </c>
      <c r="AI38" s="254">
        <v>17.700386000000002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208</v>
      </c>
      <c r="AA39" s="259">
        <v>25421795</v>
      </c>
      <c r="AB39" s="273">
        <v>44409</v>
      </c>
      <c r="AC39" s="254">
        <v>276.747367</v>
      </c>
      <c r="AE39" s="273">
        <v>44409</v>
      </c>
      <c r="AF39" s="254">
        <v>202.157746</v>
      </c>
      <c r="AH39" s="273">
        <v>44409</v>
      </c>
      <c r="AI39" s="254">
        <v>17.774260999999999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209</v>
      </c>
      <c r="AA40" s="259">
        <v>23125768</v>
      </c>
      <c r="AB40" s="273">
        <v>44440</v>
      </c>
      <c r="AC40" s="254">
        <v>277.17386299999998</v>
      </c>
      <c r="AE40" s="273">
        <v>44440</v>
      </c>
      <c r="AF40" s="254">
        <v>201.62899400000001</v>
      </c>
      <c r="AH40" s="273">
        <v>44440</v>
      </c>
      <c r="AI40" s="254">
        <v>17.816631999999998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210</v>
      </c>
      <c r="AA41" s="259">
        <v>24306034</v>
      </c>
      <c r="AB41" s="273">
        <v>44470</v>
      </c>
      <c r="AC41" s="254">
        <v>276.67334599999998</v>
      </c>
      <c r="AE41" s="273">
        <v>44470</v>
      </c>
      <c r="AF41" s="254">
        <v>200.251473</v>
      </c>
      <c r="AH41" s="273">
        <v>44470</v>
      </c>
      <c r="AI41" s="254">
        <v>17.741454999999998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211</v>
      </c>
      <c r="AA42" s="259">
        <v>21902550</v>
      </c>
      <c r="AB42" s="273">
        <v>44501</v>
      </c>
      <c r="AC42" s="254">
        <v>276.22528</v>
      </c>
      <c r="AE42" s="273">
        <v>44501</v>
      </c>
      <c r="AF42" s="254">
        <v>198.95327700000001</v>
      </c>
      <c r="AH42" s="273">
        <v>44501</v>
      </c>
      <c r="AI42" s="254">
        <v>17.724955000000001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212</v>
      </c>
      <c r="AA43" s="259">
        <v>21969911</v>
      </c>
      <c r="AB43" s="273">
        <v>44531</v>
      </c>
      <c r="AC43" s="254">
        <v>276.19818800000002</v>
      </c>
      <c r="AE43" s="273">
        <v>44531</v>
      </c>
      <c r="AF43" s="254">
        <v>197.95181099999999</v>
      </c>
      <c r="AH43" s="273">
        <v>44531</v>
      </c>
      <c r="AI43" s="254">
        <v>17.709254999999999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213</v>
      </c>
      <c r="AA44" s="259">
        <v>23848860</v>
      </c>
      <c r="AB44" s="273">
        <v>44562</v>
      </c>
      <c r="AC44" s="254">
        <v>276.49715800000001</v>
      </c>
      <c r="AE44" s="273">
        <v>44562</v>
      </c>
      <c r="AF44" s="254">
        <v>197.236662</v>
      </c>
      <c r="AH44" s="273">
        <v>44562</v>
      </c>
      <c r="AI44" s="254">
        <v>17.683085999999999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214</v>
      </c>
      <c r="AA45" s="259">
        <v>21694089</v>
      </c>
      <c r="AB45" s="273">
        <v>44593</v>
      </c>
      <c r="AC45" s="254">
        <v>276.41863699999999</v>
      </c>
      <c r="AE45" s="273">
        <v>44593</v>
      </c>
      <c r="AF45" s="254">
        <v>196.424744</v>
      </c>
      <c r="AH45" s="273">
        <v>44593</v>
      </c>
      <c r="AI45" s="254">
        <v>17.665714000000001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215</v>
      </c>
      <c r="AA46" s="259">
        <v>20944890</v>
      </c>
      <c r="AB46" s="273">
        <v>44621</v>
      </c>
      <c r="AC46" s="254">
        <v>275.33436399999999</v>
      </c>
      <c r="AE46" s="273">
        <v>44621</v>
      </c>
      <c r="AF46" s="254">
        <v>195.23077799999999</v>
      </c>
      <c r="AH46" s="273">
        <v>44621</v>
      </c>
      <c r="AI46" s="254">
        <v>17.569132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73">
        <v>44652</v>
      </c>
      <c r="AC47" s="254">
        <v>275.10316799999998</v>
      </c>
      <c r="AE47" s="273">
        <v>44652</v>
      </c>
      <c r="AF47" s="254">
        <v>194.50659300000001</v>
      </c>
      <c r="AH47" s="273">
        <v>44652</v>
      </c>
      <c r="AI47" s="254">
        <v>17.545867999999999</v>
      </c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AB48" s="273">
        <v>44682</v>
      </c>
      <c r="AC48" s="254">
        <v>277.74408499999998</v>
      </c>
      <c r="AE48" s="273">
        <v>44682</v>
      </c>
      <c r="AF48" s="254">
        <v>195.98914300000001</v>
      </c>
      <c r="AH48" s="273">
        <v>44682</v>
      </c>
      <c r="AI48" s="254">
        <v>17.715394</v>
      </c>
    </row>
    <row r="49" spans="1:35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  <c r="AB49" s="273">
        <v>44714</v>
      </c>
      <c r="AC49" s="254">
        <v>278.24818900000002</v>
      </c>
      <c r="AE49" s="273">
        <v>44714</v>
      </c>
      <c r="AF49" s="254">
        <v>195.573759</v>
      </c>
      <c r="AH49" s="273">
        <v>44714</v>
      </c>
      <c r="AI49" s="254">
        <v>17.711227999999998</v>
      </c>
    </row>
    <row r="50" spans="1:35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AB50" s="273">
        <v>44746</v>
      </c>
      <c r="AC50" s="254">
        <v>278.14271100000002</v>
      </c>
      <c r="AE50" s="273">
        <v>44746</v>
      </c>
      <c r="AF50" s="254">
        <v>194.94725399999999</v>
      </c>
      <c r="AH50" s="273">
        <v>44746</v>
      </c>
      <c r="AI50" s="254">
        <v>17.676144000000001</v>
      </c>
    </row>
    <row r="51" spans="1:35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AB51" s="273">
        <v>44778</v>
      </c>
      <c r="AC51" s="254">
        <v>277.53878700000001</v>
      </c>
      <c r="AE51" s="273">
        <v>44778</v>
      </c>
      <c r="AF51" s="254">
        <v>194.333505</v>
      </c>
      <c r="AH51" s="273">
        <v>44778</v>
      </c>
      <c r="AI51" s="254">
        <v>17.681687</v>
      </c>
    </row>
    <row r="52" spans="1:35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  <c r="AB52" s="278"/>
      <c r="AE52" s="278"/>
      <c r="AH52" s="278"/>
    </row>
    <row r="53" spans="1:35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AB53" s="278"/>
      <c r="AE53" s="278"/>
      <c r="AH53" s="278"/>
    </row>
    <row r="54" spans="1:35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  <c r="AB54" s="278"/>
      <c r="AE54" s="278"/>
      <c r="AH54" s="278"/>
    </row>
    <row r="55" spans="1:35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  <c r="AB55" s="278"/>
      <c r="AE55" s="278"/>
      <c r="AH55" s="278"/>
    </row>
    <row r="56" spans="1:35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  <c r="AB56" s="278"/>
      <c r="AE56" s="278"/>
      <c r="AH56" s="278"/>
    </row>
    <row r="57" spans="1:35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  <c r="AB57" s="278"/>
      <c r="AH57" s="278"/>
    </row>
    <row r="58" spans="1:35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  <c r="AH58" s="278"/>
    </row>
    <row r="59" spans="1:35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35" ht="15" customHeight="1">
      <c r="Z60" s="259"/>
      <c r="AA60" s="259"/>
    </row>
    <row r="61" spans="1:35" ht="15" customHeight="1">
      <c r="Z61" s="259"/>
      <c r="AA61" s="259"/>
    </row>
    <row r="62" spans="1:35" ht="15" customHeight="1">
      <c r="Z62" s="259"/>
      <c r="AA62" s="259"/>
    </row>
    <row r="63" spans="1:35" ht="15" customHeight="1">
      <c r="Z63" s="259"/>
      <c r="AA63" s="259"/>
    </row>
    <row r="64" spans="1:35" ht="15" customHeight="1">
      <c r="Z64" s="259"/>
      <c r="AA64" s="259"/>
    </row>
    <row r="65" spans="26:27" ht="15" customHeight="1">
      <c r="Z65" s="259"/>
      <c r="AA65" s="259"/>
    </row>
  </sheetData>
  <pageMargins left="0.63" right="0.25" top="0.47" bottom="0.19" header="0.3" footer="0.15"/>
  <pageSetup paperSize="9" scale="54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CD14BB-C96B-4647-9DFA-DBD5C6EABEE1}">
  <sheetPr>
    <pageSetUpPr fitToPage="1"/>
  </sheetPr>
  <dimension ref="A1:AU58"/>
  <sheetViews>
    <sheetView showGridLines="0" zoomScale="70" zoomScaleNormal="70" workbookViewId="0"/>
  </sheetViews>
  <sheetFormatPr baseColWidth="10" defaultColWidth="11.42578125" defaultRowHeight="15" customHeight="1"/>
  <cols>
    <col min="1" max="1" width="3.7109375" style="247" customWidth="1"/>
    <col min="2" max="8" width="11.5703125" style="247" customWidth="1"/>
    <col min="9" max="9" width="3.7109375" style="247" customWidth="1"/>
    <col min="10" max="16" width="11.5703125" style="247" customWidth="1"/>
    <col min="17" max="17" width="3.7109375" style="247" customWidth="1"/>
    <col min="18" max="25" width="11.5703125" style="247" customWidth="1"/>
    <col min="26" max="26" width="12.85546875" style="263" customWidth="1"/>
    <col min="27" max="27" width="12.85546875" style="264" customWidth="1"/>
    <col min="28" max="29" width="12.85546875" style="263" customWidth="1"/>
    <col min="30" max="30" width="12.85546875" style="264" customWidth="1"/>
    <col min="31" max="32" width="12.85546875" style="263" customWidth="1"/>
    <col min="33" max="33" width="12.85546875" style="264" customWidth="1"/>
    <col min="34" max="43" width="12.85546875" style="263" customWidth="1"/>
    <col min="44" max="45" width="12.85546875" style="262" customWidth="1"/>
    <col min="46" max="47" width="12.85546875" style="283" customWidth="1"/>
    <col min="48" max="63" width="12.85546875" style="247" customWidth="1"/>
    <col min="64" max="16384" width="11.42578125" style="247"/>
  </cols>
  <sheetData>
    <row r="1" spans="1:36" ht="26.25">
      <c r="B1" s="251" t="s">
        <v>237</v>
      </c>
      <c r="C1" s="279"/>
      <c r="D1" s="279"/>
      <c r="E1" s="279"/>
      <c r="F1" s="279"/>
      <c r="G1" s="279"/>
      <c r="H1" s="279"/>
      <c r="I1" s="279"/>
      <c r="J1" s="279"/>
      <c r="K1" s="279"/>
      <c r="T1" s="261"/>
      <c r="U1" s="261"/>
      <c r="V1" s="261"/>
      <c r="W1" s="261"/>
      <c r="X1" s="261"/>
      <c r="Y1" s="261"/>
      <c r="Z1" s="263" t="s">
        <v>229</v>
      </c>
    </row>
    <row r="2" spans="1:36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3" t="s">
        <v>238</v>
      </c>
    </row>
    <row r="3" spans="1:36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3" t="s">
        <v>239</v>
      </c>
    </row>
    <row r="4" spans="1:36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3" t="s">
        <v>232</v>
      </c>
    </row>
    <row r="5" spans="1:36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Z5" s="263" t="s">
        <v>233</v>
      </c>
    </row>
    <row r="6" spans="1:36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172</v>
      </c>
      <c r="Y6" s="261"/>
    </row>
    <row r="7" spans="1:36" ht="15" customHeigh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Y7" s="261"/>
      <c r="Z7" s="266" t="s">
        <v>201</v>
      </c>
      <c r="AC7" s="266" t="s">
        <v>202</v>
      </c>
      <c r="AF7" s="266" t="s">
        <v>203</v>
      </c>
    </row>
    <row r="8" spans="1:36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AB8" s="280"/>
    </row>
    <row r="9" spans="1:36" ht="15" customHeigh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81">
        <v>44317</v>
      </c>
      <c r="AA9" s="264">
        <v>-3.2296930744679743E-2</v>
      </c>
      <c r="AC9" s="281">
        <v>44317</v>
      </c>
      <c r="AD9" s="264">
        <v>-0.11998134809660414</v>
      </c>
      <c r="AF9" s="281">
        <v>44317</v>
      </c>
      <c r="AG9" s="264">
        <v>-3.7170017837479606E-2</v>
      </c>
      <c r="AI9" s="263" t="s">
        <v>224</v>
      </c>
      <c r="AJ9" s="263">
        <v>2022</v>
      </c>
    </row>
    <row r="10" spans="1:36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81">
        <v>44348</v>
      </c>
      <c r="AA10" s="264">
        <v>-1.1005170745848858E-2</v>
      </c>
      <c r="AC10" s="281">
        <v>44348</v>
      </c>
      <c r="AD10" s="264">
        <v>-0.10232649483950539</v>
      </c>
      <c r="AF10" s="281">
        <v>44348</v>
      </c>
      <c r="AG10" s="264">
        <v>-1.2050849946496668E-2</v>
      </c>
      <c r="AI10" s="263" t="s">
        <v>234</v>
      </c>
      <c r="AJ10" s="263">
        <v>2021</v>
      </c>
    </row>
    <row r="11" spans="1:36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81">
        <v>44378</v>
      </c>
      <c r="AA11" s="264">
        <v>8.66948879794208E-3</v>
      </c>
      <c r="AC11" s="281">
        <v>44378</v>
      </c>
      <c r="AD11" s="264">
        <v>-8.4529350113766957E-2</v>
      </c>
      <c r="AF11" s="281">
        <v>44378</v>
      </c>
      <c r="AG11" s="264">
        <v>2.5150005073011385E-2</v>
      </c>
    </row>
    <row r="12" spans="1:36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81">
        <v>44409</v>
      </c>
      <c r="AA12" s="264">
        <v>2.9931900021573341E-2</v>
      </c>
      <c r="AC12" s="281">
        <v>44409</v>
      </c>
      <c r="AD12" s="264">
        <v>-5.1002474440878132E-2</v>
      </c>
      <c r="AF12" s="281">
        <v>44409</v>
      </c>
      <c r="AG12" s="264">
        <v>6.3674387055334444E-2</v>
      </c>
      <c r="AI12" s="263" t="s">
        <v>240</v>
      </c>
      <c r="AJ12" s="263">
        <v>2021</v>
      </c>
    </row>
    <row r="13" spans="1:36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81">
        <v>44440</v>
      </c>
      <c r="AA13" s="264">
        <v>3.97519268810737E-2</v>
      </c>
      <c r="AC13" s="281">
        <v>44440</v>
      </c>
      <c r="AD13" s="264">
        <v>-3.3297327642771393E-2</v>
      </c>
      <c r="AF13" s="281">
        <v>44440</v>
      </c>
      <c r="AG13" s="264">
        <v>7.594563941478924E-2</v>
      </c>
      <c r="AI13" s="263" t="s">
        <v>241</v>
      </c>
      <c r="AJ13" s="263">
        <v>2020</v>
      </c>
    </row>
    <row r="14" spans="1:36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81">
        <v>44470</v>
      </c>
      <c r="AA14" s="264">
        <v>4.7019546728201363E-2</v>
      </c>
      <c r="AC14" s="281">
        <v>44470</v>
      </c>
      <c r="AD14" s="264">
        <v>-1.5802786353800967E-2</v>
      </c>
      <c r="AF14" s="281">
        <v>44470</v>
      </c>
      <c r="AG14" s="264">
        <v>8.1584418758764626E-2</v>
      </c>
    </row>
    <row r="15" spans="1:36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81">
        <v>44501</v>
      </c>
      <c r="AA15" s="264">
        <v>5.085808247340836E-2</v>
      </c>
      <c r="AC15" s="281">
        <v>44501</v>
      </c>
      <c r="AD15" s="264">
        <v>9.0658047011240236E-3</v>
      </c>
      <c r="AF15" s="281">
        <v>44501</v>
      </c>
      <c r="AG15" s="264">
        <v>7.6307982020327222E-2</v>
      </c>
    </row>
    <row r="16" spans="1:36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81">
        <v>44531</v>
      </c>
      <c r="AA16" s="264">
        <v>5.608495042650645E-2</v>
      </c>
      <c r="AC16" s="281">
        <v>44531</v>
      </c>
      <c r="AD16" s="264">
        <v>2.3705487428082678E-2</v>
      </c>
      <c r="AF16" s="281">
        <v>44531</v>
      </c>
      <c r="AG16" s="264">
        <v>0.10195977755221521</v>
      </c>
    </row>
    <row r="17" spans="1:33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81">
        <v>44562</v>
      </c>
      <c r="AA17" s="264">
        <v>7.1227417592410941E-2</v>
      </c>
      <c r="AC17" s="281">
        <v>44562</v>
      </c>
      <c r="AD17" s="264">
        <v>5.3519169791040752E-2</v>
      </c>
      <c r="AF17" s="281">
        <v>44562</v>
      </c>
      <c r="AG17" s="264">
        <v>0.1334081155887506</v>
      </c>
    </row>
    <row r="18" spans="1:33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81">
        <v>44593</v>
      </c>
      <c r="AA18" s="264">
        <v>8.3562457782957289E-2</v>
      </c>
      <c r="AC18" s="281">
        <v>44593</v>
      </c>
      <c r="AD18" s="264">
        <v>7.6773347988849994E-2</v>
      </c>
      <c r="AF18" s="281">
        <v>44593</v>
      </c>
      <c r="AG18" s="264">
        <v>0.1555430364760727</v>
      </c>
    </row>
    <row r="19" spans="1:33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81">
        <v>44621</v>
      </c>
      <c r="AA19" s="264">
        <v>7.8080732102192199E-2</v>
      </c>
      <c r="AC19" s="281">
        <v>44621</v>
      </c>
      <c r="AD19" s="264">
        <v>8.4742533114256557E-2</v>
      </c>
      <c r="AF19" s="281">
        <v>44621</v>
      </c>
      <c r="AG19" s="264">
        <v>0.14259110757126067</v>
      </c>
    </row>
    <row r="20" spans="1:33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81">
        <v>44652</v>
      </c>
      <c r="AA20" s="264">
        <v>7.6313070552057813E-2</v>
      </c>
      <c r="AC20" s="281">
        <v>44652</v>
      </c>
      <c r="AD20" s="264">
        <v>0.11097691956717298</v>
      </c>
      <c r="AF20" s="281">
        <v>44652</v>
      </c>
      <c r="AG20" s="264">
        <v>0.1326808570134152</v>
      </c>
    </row>
    <row r="21" spans="1:33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81">
        <v>44682</v>
      </c>
      <c r="AA21" s="264">
        <v>7.2394562929306266E-2</v>
      </c>
      <c r="AC21" s="281">
        <v>44682</v>
      </c>
      <c r="AD21" s="264">
        <v>0.11185638363589362</v>
      </c>
      <c r="AF21" s="281">
        <v>44682</v>
      </c>
      <c r="AG21" s="264">
        <v>0.12244288020059485</v>
      </c>
    </row>
    <row r="22" spans="1:33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81">
        <v>44714</v>
      </c>
      <c r="AA22" s="264">
        <v>6.9203336991928807E-2</v>
      </c>
      <c r="AC22" s="281">
        <v>44714</v>
      </c>
      <c r="AD22" s="264">
        <v>0.11882288471304064</v>
      </c>
      <c r="AF22" s="281">
        <v>44714</v>
      </c>
      <c r="AG22" s="264">
        <v>0.11829641826116016</v>
      </c>
    </row>
    <row r="23" spans="1:33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81">
        <v>44746</v>
      </c>
      <c r="AA23" s="264">
        <v>6.5443991271084065E-2</v>
      </c>
      <c r="AC23" s="281">
        <v>44746</v>
      </c>
      <c r="AD23" s="264">
        <v>0.12359190634146017</v>
      </c>
      <c r="AF23" s="281">
        <v>44746</v>
      </c>
      <c r="AG23" s="264">
        <v>0.1027128944258493</v>
      </c>
    </row>
    <row r="24" spans="1:33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82"/>
      <c r="AC24" s="282"/>
      <c r="AF24" s="282"/>
    </row>
    <row r="25" spans="1:33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82"/>
      <c r="AF25" s="282"/>
    </row>
    <row r="26" spans="1:33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</row>
    <row r="27" spans="1:33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</row>
    <row r="28" spans="1:33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</row>
    <row r="29" spans="1:33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</row>
    <row r="30" spans="1:33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</row>
    <row r="31" spans="1:33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</row>
    <row r="32" spans="1:33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</row>
    <row r="33" spans="1:36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</row>
    <row r="34" spans="1:36" ht="15" customHeigh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Z34" s="266" t="s">
        <v>216</v>
      </c>
      <c r="AC34" s="266" t="s">
        <v>217</v>
      </c>
      <c r="AF34" s="266" t="s">
        <v>218</v>
      </c>
    </row>
    <row r="35" spans="1:36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</row>
    <row r="36" spans="1:36" ht="15" customHeigh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81">
        <v>44317</v>
      </c>
      <c r="AA36" s="264">
        <v>3.3176820471204849E-2</v>
      </c>
      <c r="AC36" s="281">
        <v>44317</v>
      </c>
      <c r="AD36" s="264">
        <v>5.6149073775790724E-2</v>
      </c>
      <c r="AF36" s="281">
        <v>44317</v>
      </c>
      <c r="AG36" s="264">
        <v>3.0713666235557043E-2</v>
      </c>
      <c r="AI36" s="263" t="s">
        <v>226</v>
      </c>
      <c r="AJ36" s="263">
        <v>2022</v>
      </c>
    </row>
    <row r="37" spans="1:36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81">
        <v>44348</v>
      </c>
      <c r="AA37" s="264">
        <v>5.4478845436970291E-2</v>
      </c>
      <c r="AC37" s="281">
        <v>44348</v>
      </c>
      <c r="AD37" s="264">
        <v>6.6461848107498292E-2</v>
      </c>
      <c r="AF37" s="281">
        <v>44348</v>
      </c>
      <c r="AG37" s="264">
        <v>5.3775140462097824E-2</v>
      </c>
      <c r="AI37" s="263" t="s">
        <v>236</v>
      </c>
      <c r="AJ37" s="263">
        <v>2021</v>
      </c>
    </row>
    <row r="38" spans="1:36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81">
        <v>44378</v>
      </c>
      <c r="AA38" s="264">
        <v>6.8277349830211873E-2</v>
      </c>
      <c r="AC38" s="281">
        <v>44378</v>
      </c>
      <c r="AD38" s="264">
        <v>8.08038726901944E-2</v>
      </c>
      <c r="AF38" s="281">
        <v>44378</v>
      </c>
      <c r="AG38" s="264">
        <v>7.2996350315848127E-2</v>
      </c>
    </row>
    <row r="39" spans="1:36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81">
        <v>44409</v>
      </c>
      <c r="AA39" s="264">
        <v>7.3581722612025266E-2</v>
      </c>
      <c r="AC39" s="281">
        <v>44409</v>
      </c>
      <c r="AD39" s="264">
        <v>7.8527995959128849E-2</v>
      </c>
      <c r="AF39" s="281">
        <v>44409</v>
      </c>
      <c r="AG39" s="264">
        <v>7.8639977385228974E-2</v>
      </c>
      <c r="AI39" s="263" t="s">
        <v>242</v>
      </c>
      <c r="AJ39" s="263">
        <v>2021</v>
      </c>
    </row>
    <row r="40" spans="1:36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81">
        <v>44440</v>
      </c>
      <c r="AA40" s="264">
        <v>7.5245212739847314E-2</v>
      </c>
      <c r="AC40" s="281">
        <v>44440</v>
      </c>
      <c r="AD40" s="264">
        <v>7.1150979713181212E-2</v>
      </c>
      <c r="AF40" s="281">
        <v>44440</v>
      </c>
      <c r="AG40" s="264">
        <v>8.127261172729433E-2</v>
      </c>
      <c r="AI40" s="263" t="s">
        <v>243</v>
      </c>
      <c r="AJ40" s="263">
        <v>2020</v>
      </c>
    </row>
    <row r="41" spans="1:36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81">
        <v>44470</v>
      </c>
      <c r="AA41" s="264">
        <v>7.4580264859136353E-2</v>
      </c>
      <c r="AC41" s="281">
        <v>44470</v>
      </c>
      <c r="AD41" s="264">
        <v>5.9588156124762294E-2</v>
      </c>
      <c r="AF41" s="281">
        <v>44470</v>
      </c>
      <c r="AG41" s="264">
        <v>7.6571233412972506E-2</v>
      </c>
    </row>
    <row r="42" spans="1:36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81">
        <v>44501</v>
      </c>
      <c r="AA42" s="264">
        <v>6.537393231964686E-2</v>
      </c>
      <c r="AC42" s="281">
        <v>44501</v>
      </c>
      <c r="AD42" s="264">
        <v>4.0020850607342881E-2</v>
      </c>
      <c r="AF42" s="281">
        <v>44501</v>
      </c>
      <c r="AG42" s="264">
        <v>6.6674097100036675E-2</v>
      </c>
    </row>
    <row r="43" spans="1:36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81">
        <v>44531</v>
      </c>
      <c r="AA43" s="264">
        <v>5.6370216489294196E-2</v>
      </c>
      <c r="AC43" s="281">
        <v>44531</v>
      </c>
      <c r="AD43" s="264">
        <v>2.2421777253976812E-2</v>
      </c>
      <c r="AF43" s="281">
        <v>44531</v>
      </c>
      <c r="AG43" s="264">
        <v>5.6038250010495713E-2</v>
      </c>
    </row>
    <row r="44" spans="1:36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81">
        <v>44562</v>
      </c>
      <c r="AA44" s="264">
        <v>5.6541730906002952E-2</v>
      </c>
      <c r="AC44" s="281">
        <v>44562</v>
      </c>
      <c r="AD44" s="264">
        <v>1.3965485222009164E-2</v>
      </c>
      <c r="AF44" s="281">
        <v>44562</v>
      </c>
      <c r="AG44" s="264">
        <v>5.1275982464107132E-2</v>
      </c>
    </row>
    <row r="45" spans="1:36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81">
        <v>44593</v>
      </c>
      <c r="AA45" s="264">
        <v>5.7677949004432211E-2</v>
      </c>
      <c r="AC45" s="281">
        <v>44593</v>
      </c>
      <c r="AD45" s="264">
        <v>8.7786489405812067E-3</v>
      </c>
      <c r="AF45" s="281">
        <v>44593</v>
      </c>
      <c r="AG45" s="264">
        <v>5.127725370591122E-2</v>
      </c>
    </row>
    <row r="46" spans="1:36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81">
        <v>44621</v>
      </c>
      <c r="AA46" s="264">
        <v>4.5523648250621565E-2</v>
      </c>
      <c r="AC46" s="281">
        <v>44621</v>
      </c>
      <c r="AD46" s="264">
        <v>-3.7863608876990895E-3</v>
      </c>
      <c r="AF46" s="281">
        <v>44621</v>
      </c>
      <c r="AG46" s="264">
        <v>3.7063786393869119E-2</v>
      </c>
    </row>
    <row r="47" spans="1:36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  <c r="Z47" s="281">
        <v>44652</v>
      </c>
      <c r="AA47" s="264">
        <v>2.913249490708722E-2</v>
      </c>
      <c r="AC47" s="281">
        <v>44652</v>
      </c>
      <c r="AD47" s="264">
        <v>-1.6677794302476911E-2</v>
      </c>
      <c r="AF47" s="281">
        <v>44652</v>
      </c>
      <c r="AG47" s="264">
        <v>2.3455283267629311E-2</v>
      </c>
    </row>
    <row r="48" spans="1:36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  <c r="Z48" s="281">
        <v>44682</v>
      </c>
      <c r="AA48" s="264">
        <v>2.4188659435443471E-2</v>
      </c>
      <c r="AC48" s="281">
        <v>44682</v>
      </c>
      <c r="AD48" s="264">
        <v>-1.904209853828874E-2</v>
      </c>
      <c r="AF48" s="281">
        <v>44682</v>
      </c>
      <c r="AG48" s="264">
        <v>2.1281096259066032E-2</v>
      </c>
    </row>
    <row r="49" spans="1:33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  <c r="Z49" s="281">
        <v>44714</v>
      </c>
      <c r="AA49" s="264">
        <v>1.5228245141246361E-2</v>
      </c>
      <c r="AC49" s="281">
        <v>44714</v>
      </c>
      <c r="AD49" s="264">
        <v>-2.8462136215130586E-2</v>
      </c>
      <c r="AF49" s="281">
        <v>44714</v>
      </c>
      <c r="AG49" s="264">
        <v>9.0246756242657964E-3</v>
      </c>
    </row>
    <row r="50" spans="1:33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  <c r="Z50" s="281">
        <v>44746</v>
      </c>
      <c r="AA50" s="264">
        <v>9.7482854527903839E-3</v>
      </c>
      <c r="AC50" s="281">
        <v>44746</v>
      </c>
      <c r="AD50" s="264">
        <v>-3.4877221187902305E-2</v>
      </c>
      <c r="AF50" s="281">
        <v>44746</v>
      </c>
      <c r="AG50" s="264">
        <v>-1.4106472028349514E-3</v>
      </c>
    </row>
    <row r="51" spans="1:33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  <c r="Z51" s="282"/>
      <c r="AC51" s="282"/>
      <c r="AF51" s="282"/>
    </row>
    <row r="52" spans="1:33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  <c r="Z52" s="282"/>
      <c r="AF52" s="282"/>
    </row>
    <row r="53" spans="1:33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  <c r="Z53" s="282"/>
      <c r="AF53" s="282"/>
    </row>
    <row r="54" spans="1:33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  <c r="AF54" s="282"/>
    </row>
    <row r="55" spans="1:33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33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33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33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AC4DC-7FFF-467F-84A3-376EFBE681D2}">
  <sheetPr codeName="Hoja5">
    <pageSetUpPr fitToPage="1"/>
  </sheetPr>
  <dimension ref="A1:O62"/>
  <sheetViews>
    <sheetView zoomScale="80" zoomScaleNormal="80" workbookViewId="0"/>
  </sheetViews>
  <sheetFormatPr baseColWidth="10" defaultColWidth="11.42578125" defaultRowHeight="15"/>
  <cols>
    <col min="1" max="1" width="39.7109375" customWidth="1"/>
    <col min="2" max="2" width="42.140625" customWidth="1"/>
    <col min="3" max="4" width="14.7109375" customWidth="1"/>
    <col min="5" max="5" width="16.7109375" customWidth="1"/>
    <col min="6" max="6" width="8" customWidth="1"/>
    <col min="7" max="8" width="14.7109375" customWidth="1"/>
    <col min="9" max="9" width="16.7109375" customWidth="1"/>
    <col min="10" max="10" width="8" customWidth="1"/>
    <col min="11" max="12" width="14.7109375" customWidth="1"/>
    <col min="13" max="13" width="16.7109375" customWidth="1"/>
    <col min="14" max="14" width="8" customWidth="1"/>
  </cols>
  <sheetData>
    <row r="1" spans="1:15" ht="19.149999999999999" customHeight="1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15" customHeight="1">
      <c r="A2" s="79"/>
      <c r="B2" s="79"/>
      <c r="C2" s="82"/>
    </row>
    <row r="3" spans="1:15" ht="15" customHeight="1">
      <c r="A3" s="82"/>
      <c r="B3" s="82"/>
      <c r="C3" s="82"/>
    </row>
    <row r="4" spans="1:15" ht="15" customHeight="1">
      <c r="A4" s="83" t="s">
        <v>51</v>
      </c>
      <c r="B4" s="31"/>
      <c r="N4" s="113" t="s">
        <v>172</v>
      </c>
    </row>
    <row r="5" spans="1:15" ht="19.149999999999999" customHeight="1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 ht="19.5" customHeight="1">
      <c r="A6" s="209" t="s">
        <v>88</v>
      </c>
      <c r="B6" s="209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 ht="19.5" customHeight="1">
      <c r="A7" s="209"/>
      <c r="B7" s="209"/>
      <c r="C7" s="180">
        <v>2025</v>
      </c>
      <c r="D7" s="180">
        <v>2026</v>
      </c>
      <c r="E7" s="88" t="s">
        <v>13</v>
      </c>
      <c r="F7" s="88" t="s">
        <v>14</v>
      </c>
      <c r="G7" s="180">
        <v>2025</v>
      </c>
      <c r="H7" s="180">
        <v>2026</v>
      </c>
      <c r="I7" s="88" t="s">
        <v>13</v>
      </c>
      <c r="J7" s="88" t="s">
        <v>14</v>
      </c>
      <c r="K7" s="180">
        <v>2025</v>
      </c>
      <c r="L7" s="180">
        <v>2026</v>
      </c>
      <c r="M7" s="88" t="s">
        <v>13</v>
      </c>
      <c r="N7" s="88" t="s">
        <v>14</v>
      </c>
    </row>
    <row r="8" spans="1:15" s="138" customFormat="1" ht="19.5" customHeight="1">
      <c r="A8" s="181" t="s">
        <v>90</v>
      </c>
      <c r="B8" s="182" t="s">
        <v>91</v>
      </c>
      <c r="C8" s="183">
        <v>10303283</v>
      </c>
      <c r="D8" s="184">
        <v>9729259</v>
      </c>
      <c r="E8" s="185">
        <v>-574024</v>
      </c>
      <c r="F8" s="186">
        <v>-5.571272768107022</v>
      </c>
      <c r="G8" s="187">
        <v>0</v>
      </c>
      <c r="H8" s="184">
        <v>0</v>
      </c>
      <c r="I8" s="185">
        <v>0</v>
      </c>
      <c r="J8" s="186" t="s">
        <v>151</v>
      </c>
      <c r="K8" s="187">
        <v>971</v>
      </c>
      <c r="L8" s="184">
        <v>795</v>
      </c>
      <c r="M8" s="185">
        <v>-176</v>
      </c>
      <c r="N8" s="186">
        <v>-18.125643666323381</v>
      </c>
      <c r="O8" s="152"/>
    </row>
    <row r="9" spans="1:15" s="138" customFormat="1" ht="19.5" customHeight="1">
      <c r="A9" s="181" t="s">
        <v>90</v>
      </c>
      <c r="B9" s="182" t="s">
        <v>92</v>
      </c>
      <c r="C9" s="183">
        <v>1669306</v>
      </c>
      <c r="D9" s="184">
        <v>1918223</v>
      </c>
      <c r="E9" s="185">
        <v>248917</v>
      </c>
      <c r="F9" s="186">
        <v>14.911406296988091</v>
      </c>
      <c r="G9" s="187">
        <v>0</v>
      </c>
      <c r="H9" s="184">
        <v>0</v>
      </c>
      <c r="I9" s="185">
        <v>0</v>
      </c>
      <c r="J9" s="186" t="s">
        <v>151</v>
      </c>
      <c r="K9" s="187">
        <v>75130</v>
      </c>
      <c r="L9" s="184">
        <v>67700</v>
      </c>
      <c r="M9" s="185">
        <v>-7430</v>
      </c>
      <c r="N9" s="186">
        <v>-9.8895248236390216</v>
      </c>
      <c r="O9" s="152"/>
    </row>
    <row r="10" spans="1:15" s="138" customFormat="1" ht="19.5" customHeight="1">
      <c r="A10" s="181" t="s">
        <v>90</v>
      </c>
      <c r="B10" s="182" t="s">
        <v>93</v>
      </c>
      <c r="C10" s="183">
        <v>3407880</v>
      </c>
      <c r="D10" s="184">
        <v>3927980</v>
      </c>
      <c r="E10" s="185">
        <v>520100</v>
      </c>
      <c r="F10" s="186">
        <v>15.261687618108621</v>
      </c>
      <c r="G10" s="187">
        <v>0</v>
      </c>
      <c r="H10" s="184">
        <v>0</v>
      </c>
      <c r="I10" s="185">
        <v>0</v>
      </c>
      <c r="J10" s="186" t="s">
        <v>151</v>
      </c>
      <c r="K10" s="187">
        <v>7657</v>
      </c>
      <c r="L10" s="184">
        <v>7991</v>
      </c>
      <c r="M10" s="185">
        <v>334</v>
      </c>
      <c r="N10" s="186">
        <v>4.3620216795089419</v>
      </c>
      <c r="O10" s="152"/>
    </row>
    <row r="11" spans="1:15" s="138" customFormat="1" ht="19.5" customHeight="1">
      <c r="A11" s="181" t="s">
        <v>90</v>
      </c>
      <c r="B11" s="182" t="s">
        <v>94</v>
      </c>
      <c r="C11" s="183">
        <v>3188881</v>
      </c>
      <c r="D11" s="184">
        <v>3400015</v>
      </c>
      <c r="E11" s="185">
        <v>211134</v>
      </c>
      <c r="F11" s="186">
        <v>6.620943208605155</v>
      </c>
      <c r="G11" s="187">
        <v>0</v>
      </c>
      <c r="H11" s="184">
        <v>0</v>
      </c>
      <c r="I11" s="185">
        <v>0</v>
      </c>
      <c r="J11" s="186" t="s">
        <v>151</v>
      </c>
      <c r="K11" s="187">
        <v>1531</v>
      </c>
      <c r="L11" s="184">
        <v>1281</v>
      </c>
      <c r="M11" s="185">
        <v>-250</v>
      </c>
      <c r="N11" s="186">
        <v>-16.329196603527109</v>
      </c>
      <c r="O11" s="152"/>
    </row>
    <row r="12" spans="1:15" s="138" customFormat="1" ht="19.5" customHeight="1">
      <c r="A12" s="181" t="s">
        <v>90</v>
      </c>
      <c r="B12" s="182" t="s">
        <v>95</v>
      </c>
      <c r="C12" s="183">
        <v>917836</v>
      </c>
      <c r="D12" s="184">
        <v>830083</v>
      </c>
      <c r="E12" s="185">
        <v>-87753</v>
      </c>
      <c r="F12" s="186">
        <v>-9.5608583668542053</v>
      </c>
      <c r="G12" s="187">
        <v>0</v>
      </c>
      <c r="H12" s="184">
        <v>0</v>
      </c>
      <c r="I12" s="185">
        <v>0</v>
      </c>
      <c r="J12" s="186" t="s">
        <v>151</v>
      </c>
      <c r="K12" s="187">
        <v>57183</v>
      </c>
      <c r="L12" s="184">
        <v>56685</v>
      </c>
      <c r="M12" s="185">
        <v>-498</v>
      </c>
      <c r="N12" s="186">
        <v>-0.87088820103876685</v>
      </c>
      <c r="O12" s="152"/>
    </row>
    <row r="13" spans="1:15" s="138" customFormat="1" ht="19.5" customHeight="1">
      <c r="A13" s="181" t="s">
        <v>90</v>
      </c>
      <c r="B13" s="182" t="s">
        <v>96</v>
      </c>
      <c r="C13" s="183">
        <v>362066</v>
      </c>
      <c r="D13" s="184">
        <v>330769</v>
      </c>
      <c r="E13" s="185">
        <v>-31297</v>
      </c>
      <c r="F13" s="186">
        <v>-8.64400413184336</v>
      </c>
      <c r="G13" s="187">
        <v>0</v>
      </c>
      <c r="H13" s="184">
        <v>0</v>
      </c>
      <c r="I13" s="185">
        <v>0</v>
      </c>
      <c r="J13" s="186" t="s">
        <v>151</v>
      </c>
      <c r="K13" s="187">
        <v>26209</v>
      </c>
      <c r="L13" s="184">
        <v>11775</v>
      </c>
      <c r="M13" s="185">
        <v>-14434</v>
      </c>
      <c r="N13" s="186">
        <v>-55.072684955549619</v>
      </c>
      <c r="O13" s="152"/>
    </row>
    <row r="14" spans="1:15" s="138" customFormat="1" ht="19.5" customHeight="1">
      <c r="A14" s="181" t="s">
        <v>90</v>
      </c>
      <c r="B14" s="182" t="s">
        <v>97</v>
      </c>
      <c r="C14" s="183">
        <v>0</v>
      </c>
      <c r="D14" s="184">
        <v>0</v>
      </c>
      <c r="E14" s="185">
        <v>0</v>
      </c>
      <c r="F14" s="186" t="s">
        <v>151</v>
      </c>
      <c r="G14" s="187">
        <v>1349382</v>
      </c>
      <c r="H14" s="184">
        <v>1379773</v>
      </c>
      <c r="I14" s="185">
        <v>30391</v>
      </c>
      <c r="J14" s="186">
        <v>2.2522161997121661</v>
      </c>
      <c r="K14" s="187">
        <v>46222</v>
      </c>
      <c r="L14" s="184">
        <v>54611</v>
      </c>
      <c r="M14" s="185">
        <v>8389</v>
      </c>
      <c r="N14" s="186">
        <v>18.14936610272164</v>
      </c>
      <c r="O14" s="152"/>
    </row>
    <row r="15" spans="1:15" s="138" customFormat="1" ht="19.5" customHeight="1">
      <c r="A15" s="181" t="s">
        <v>90</v>
      </c>
      <c r="B15" s="182" t="s">
        <v>98</v>
      </c>
      <c r="C15" s="183">
        <v>2649715</v>
      </c>
      <c r="D15" s="184">
        <v>2957465</v>
      </c>
      <c r="E15" s="185">
        <v>307750</v>
      </c>
      <c r="F15" s="186">
        <v>11.61445664911132</v>
      </c>
      <c r="G15" s="187">
        <v>0</v>
      </c>
      <c r="H15" s="184">
        <v>0</v>
      </c>
      <c r="I15" s="185">
        <v>0</v>
      </c>
      <c r="J15" s="186" t="s">
        <v>151</v>
      </c>
      <c r="K15" s="187">
        <v>577</v>
      </c>
      <c r="L15" s="184">
        <v>808</v>
      </c>
      <c r="M15" s="185">
        <v>231</v>
      </c>
      <c r="N15" s="186">
        <v>40.034662045060657</v>
      </c>
      <c r="O15" s="152"/>
    </row>
    <row r="16" spans="1:15" s="138" customFormat="1" ht="19.5" customHeight="1">
      <c r="A16" s="181" t="s">
        <v>90</v>
      </c>
      <c r="B16" s="182" t="s">
        <v>99</v>
      </c>
      <c r="C16" s="183">
        <v>597415</v>
      </c>
      <c r="D16" s="184">
        <v>577792</v>
      </c>
      <c r="E16" s="185">
        <v>-19623</v>
      </c>
      <c r="F16" s="186">
        <v>-3.2846513729986668</v>
      </c>
      <c r="G16" s="187">
        <v>0</v>
      </c>
      <c r="H16" s="184">
        <v>0</v>
      </c>
      <c r="I16" s="185">
        <v>0</v>
      </c>
      <c r="J16" s="186" t="s">
        <v>151</v>
      </c>
      <c r="K16" s="187">
        <v>151301</v>
      </c>
      <c r="L16" s="184">
        <v>152049</v>
      </c>
      <c r="M16" s="185">
        <v>748</v>
      </c>
      <c r="N16" s="186">
        <v>0.49437875493222799</v>
      </c>
      <c r="O16" s="152"/>
    </row>
    <row r="17" spans="1:15" s="138" customFormat="1" ht="19.5" customHeight="1">
      <c r="A17" s="181" t="s">
        <v>100</v>
      </c>
      <c r="B17" s="182" t="s">
        <v>101</v>
      </c>
      <c r="C17" s="183">
        <v>0</v>
      </c>
      <c r="D17" s="184">
        <v>0</v>
      </c>
      <c r="E17" s="185">
        <v>0</v>
      </c>
      <c r="F17" s="186" t="s">
        <v>151</v>
      </c>
      <c r="G17" s="187">
        <v>1299062</v>
      </c>
      <c r="H17" s="184">
        <v>1142741</v>
      </c>
      <c r="I17" s="185">
        <v>-156321</v>
      </c>
      <c r="J17" s="186">
        <v>-12.033374850469031</v>
      </c>
      <c r="K17" s="187">
        <v>11760</v>
      </c>
      <c r="L17" s="184">
        <v>12553</v>
      </c>
      <c r="M17" s="185">
        <v>793</v>
      </c>
      <c r="N17" s="186">
        <v>6.7431972789115662</v>
      </c>
      <c r="O17" s="152"/>
    </row>
    <row r="18" spans="1:15" s="138" customFormat="1" ht="19.5" customHeight="1">
      <c r="A18" s="181" t="s">
        <v>100</v>
      </c>
      <c r="B18" s="182" t="s">
        <v>102</v>
      </c>
      <c r="C18" s="183">
        <v>0</v>
      </c>
      <c r="D18" s="184">
        <v>0</v>
      </c>
      <c r="E18" s="185">
        <v>0</v>
      </c>
      <c r="F18" s="186" t="s">
        <v>151</v>
      </c>
      <c r="G18" s="187">
        <v>894719</v>
      </c>
      <c r="H18" s="184">
        <v>1001842</v>
      </c>
      <c r="I18" s="185">
        <v>107123</v>
      </c>
      <c r="J18" s="186">
        <v>11.97280934013919</v>
      </c>
      <c r="K18" s="187">
        <v>345593</v>
      </c>
      <c r="L18" s="184">
        <v>345068</v>
      </c>
      <c r="M18" s="185">
        <v>-525</v>
      </c>
      <c r="N18" s="186">
        <v>-0.1519127991597031</v>
      </c>
      <c r="O18" s="152"/>
    </row>
    <row r="19" spans="1:15" s="138" customFormat="1" ht="19.5" customHeight="1">
      <c r="A19" s="181" t="s">
        <v>100</v>
      </c>
      <c r="B19" s="182" t="s">
        <v>103</v>
      </c>
      <c r="C19" s="183">
        <v>0</v>
      </c>
      <c r="D19" s="184">
        <v>0</v>
      </c>
      <c r="E19" s="185">
        <v>0</v>
      </c>
      <c r="F19" s="186" t="s">
        <v>151</v>
      </c>
      <c r="G19" s="187">
        <v>252731</v>
      </c>
      <c r="H19" s="184">
        <v>233091</v>
      </c>
      <c r="I19" s="185">
        <v>-19640</v>
      </c>
      <c r="J19" s="186">
        <v>-7.7711084117104718</v>
      </c>
      <c r="K19" s="187">
        <v>218859</v>
      </c>
      <c r="L19" s="184">
        <v>247118</v>
      </c>
      <c r="M19" s="185">
        <v>28259</v>
      </c>
      <c r="N19" s="186">
        <v>12.91196615172325</v>
      </c>
      <c r="O19" s="152"/>
    </row>
    <row r="20" spans="1:15" s="138" customFormat="1" ht="19.5" customHeight="1">
      <c r="A20" s="181" t="s">
        <v>100</v>
      </c>
      <c r="B20" s="182" t="s">
        <v>104</v>
      </c>
      <c r="C20" s="183">
        <v>0</v>
      </c>
      <c r="D20" s="184">
        <v>0</v>
      </c>
      <c r="E20" s="185">
        <v>0</v>
      </c>
      <c r="F20" s="186" t="s">
        <v>151</v>
      </c>
      <c r="G20" s="187">
        <v>81709</v>
      </c>
      <c r="H20" s="184">
        <v>86225</v>
      </c>
      <c r="I20" s="185">
        <v>4516</v>
      </c>
      <c r="J20" s="186">
        <v>5.5269309378403904</v>
      </c>
      <c r="K20" s="187">
        <v>2345549</v>
      </c>
      <c r="L20" s="184">
        <v>2281393</v>
      </c>
      <c r="M20" s="185">
        <v>-64156</v>
      </c>
      <c r="N20" s="186">
        <v>-2.7352231822912221</v>
      </c>
      <c r="O20" s="152"/>
    </row>
    <row r="21" spans="1:15" s="138" customFormat="1" ht="19.5" customHeight="1">
      <c r="A21" s="181" t="s">
        <v>100</v>
      </c>
      <c r="B21" s="182" t="s">
        <v>105</v>
      </c>
      <c r="C21" s="183">
        <v>0</v>
      </c>
      <c r="D21" s="184">
        <v>0</v>
      </c>
      <c r="E21" s="185">
        <v>0</v>
      </c>
      <c r="F21" s="186" t="s">
        <v>151</v>
      </c>
      <c r="G21" s="187">
        <v>0</v>
      </c>
      <c r="H21" s="184">
        <v>0</v>
      </c>
      <c r="I21" s="185">
        <v>0</v>
      </c>
      <c r="J21" s="186" t="s">
        <v>151</v>
      </c>
      <c r="K21" s="187">
        <v>639842</v>
      </c>
      <c r="L21" s="184">
        <v>580899</v>
      </c>
      <c r="M21" s="185">
        <v>-58943</v>
      </c>
      <c r="N21" s="186">
        <v>-9.2121179916291851</v>
      </c>
      <c r="O21" s="152"/>
    </row>
    <row r="22" spans="1:15" s="138" customFormat="1" ht="19.5" customHeight="1">
      <c r="A22" s="181" t="s">
        <v>106</v>
      </c>
      <c r="B22" s="182" t="s">
        <v>107</v>
      </c>
      <c r="C22" s="183">
        <v>0</v>
      </c>
      <c r="D22" s="184">
        <v>0</v>
      </c>
      <c r="E22" s="185">
        <v>0</v>
      </c>
      <c r="F22" s="186" t="s">
        <v>151</v>
      </c>
      <c r="G22" s="187">
        <v>82212</v>
      </c>
      <c r="H22" s="184">
        <v>147820</v>
      </c>
      <c r="I22" s="185">
        <v>65608</v>
      </c>
      <c r="J22" s="186">
        <v>79.803435021651353</v>
      </c>
      <c r="K22" s="187">
        <v>45122</v>
      </c>
      <c r="L22" s="184">
        <v>44583</v>
      </c>
      <c r="M22" s="185">
        <v>-539</v>
      </c>
      <c r="N22" s="186">
        <v>-1.194539249146757</v>
      </c>
      <c r="O22" s="152"/>
    </row>
    <row r="23" spans="1:15" s="138" customFormat="1" ht="19.5" customHeight="1">
      <c r="A23" s="181" t="s">
        <v>106</v>
      </c>
      <c r="B23" s="182" t="s">
        <v>108</v>
      </c>
      <c r="C23" s="183">
        <v>11521</v>
      </c>
      <c r="D23" s="184">
        <v>7741</v>
      </c>
      <c r="E23" s="185">
        <v>-3780</v>
      </c>
      <c r="F23" s="186">
        <v>-32.809651939935783</v>
      </c>
      <c r="G23" s="187">
        <v>2503721</v>
      </c>
      <c r="H23" s="184">
        <v>2306311</v>
      </c>
      <c r="I23" s="185">
        <v>-197410</v>
      </c>
      <c r="J23" s="186">
        <v>-7.8846644654096849</v>
      </c>
      <c r="K23" s="187">
        <v>433833</v>
      </c>
      <c r="L23" s="184">
        <v>422227</v>
      </c>
      <c r="M23" s="185">
        <v>-11606</v>
      </c>
      <c r="N23" s="186">
        <v>-2.6752229544548238</v>
      </c>
      <c r="O23" s="152"/>
    </row>
    <row r="24" spans="1:15" s="138" customFormat="1" ht="19.5" customHeight="1">
      <c r="A24" s="181" t="s">
        <v>109</v>
      </c>
      <c r="B24" s="182" t="s">
        <v>110</v>
      </c>
      <c r="C24" s="183">
        <v>0</v>
      </c>
      <c r="D24" s="184">
        <v>0</v>
      </c>
      <c r="E24" s="185">
        <v>0</v>
      </c>
      <c r="F24" s="186" t="s">
        <v>151</v>
      </c>
      <c r="G24" s="187">
        <v>33517</v>
      </c>
      <c r="H24" s="184">
        <v>55864</v>
      </c>
      <c r="I24" s="185">
        <v>22347</v>
      </c>
      <c r="J24" s="186">
        <v>66.673628308022785</v>
      </c>
      <c r="K24" s="187">
        <v>10913</v>
      </c>
      <c r="L24" s="184">
        <v>3284</v>
      </c>
      <c r="M24" s="185">
        <v>-7629</v>
      </c>
      <c r="N24" s="186">
        <v>-69.907449830477418</v>
      </c>
      <c r="O24" s="152"/>
    </row>
    <row r="25" spans="1:15" s="138" customFormat="1" ht="19.5" customHeight="1">
      <c r="A25" s="181" t="s">
        <v>109</v>
      </c>
      <c r="B25" s="182" t="s">
        <v>111</v>
      </c>
      <c r="C25" s="183">
        <v>0</v>
      </c>
      <c r="D25" s="184">
        <v>0</v>
      </c>
      <c r="E25" s="185">
        <v>0</v>
      </c>
      <c r="F25" s="186" t="s">
        <v>151</v>
      </c>
      <c r="G25" s="187">
        <v>74298</v>
      </c>
      <c r="H25" s="184">
        <v>81715</v>
      </c>
      <c r="I25" s="185">
        <v>7417</v>
      </c>
      <c r="J25" s="186">
        <v>9.9827720800021496</v>
      </c>
      <c r="K25" s="187">
        <v>31147</v>
      </c>
      <c r="L25" s="184">
        <v>24218</v>
      </c>
      <c r="M25" s="185">
        <v>-6929</v>
      </c>
      <c r="N25" s="186">
        <v>-22.24612322214017</v>
      </c>
      <c r="O25" s="152"/>
    </row>
    <row r="26" spans="1:15" s="138" customFormat="1" ht="19.5" customHeight="1">
      <c r="A26" s="181" t="s">
        <v>109</v>
      </c>
      <c r="B26" s="182" t="s">
        <v>112</v>
      </c>
      <c r="C26" s="183">
        <v>40090</v>
      </c>
      <c r="D26" s="184">
        <v>12296</v>
      </c>
      <c r="E26" s="185">
        <v>-27794</v>
      </c>
      <c r="F26" s="186">
        <v>-69.329009728111743</v>
      </c>
      <c r="G26" s="187">
        <v>652265</v>
      </c>
      <c r="H26" s="184">
        <v>598210</v>
      </c>
      <c r="I26" s="185">
        <v>-54055</v>
      </c>
      <c r="J26" s="186">
        <v>-8.2872758771358264</v>
      </c>
      <c r="K26" s="187">
        <v>348604</v>
      </c>
      <c r="L26" s="184">
        <v>366115</v>
      </c>
      <c r="M26" s="185">
        <v>17511</v>
      </c>
      <c r="N26" s="186">
        <v>5.023178162040594</v>
      </c>
      <c r="O26" s="152"/>
    </row>
    <row r="27" spans="1:15" s="138" customFormat="1" ht="19.5" customHeight="1">
      <c r="A27" s="181" t="s">
        <v>113</v>
      </c>
      <c r="B27" s="182" t="s">
        <v>114</v>
      </c>
      <c r="C27" s="183">
        <v>3745822</v>
      </c>
      <c r="D27" s="184">
        <v>3954160</v>
      </c>
      <c r="E27" s="185">
        <v>208338</v>
      </c>
      <c r="F27" s="186">
        <v>5.5618766721963766</v>
      </c>
      <c r="G27" s="187">
        <v>400766</v>
      </c>
      <c r="H27" s="184">
        <v>328373</v>
      </c>
      <c r="I27" s="185">
        <v>-72393</v>
      </c>
      <c r="J27" s="186">
        <v>-18.063658094748561</v>
      </c>
      <c r="K27" s="187">
        <v>4106172</v>
      </c>
      <c r="L27" s="184">
        <v>3553593</v>
      </c>
      <c r="M27" s="185">
        <v>-552579</v>
      </c>
      <c r="N27" s="186">
        <v>-13.457278457892169</v>
      </c>
      <c r="O27" s="152"/>
    </row>
    <row r="28" spans="1:15" s="138" customFormat="1" ht="19.5" customHeight="1">
      <c r="A28" s="181" t="s">
        <v>115</v>
      </c>
      <c r="B28" s="182" t="s">
        <v>116</v>
      </c>
      <c r="C28" s="183">
        <v>298428</v>
      </c>
      <c r="D28" s="184">
        <v>299997</v>
      </c>
      <c r="E28" s="185">
        <v>1569</v>
      </c>
      <c r="F28" s="186">
        <v>0.52575495596927624</v>
      </c>
      <c r="G28" s="187">
        <v>25661</v>
      </c>
      <c r="H28" s="184">
        <v>11503</v>
      </c>
      <c r="I28" s="185">
        <v>-14158</v>
      </c>
      <c r="J28" s="186">
        <v>-55.173220061572039</v>
      </c>
      <c r="K28" s="187">
        <v>14163</v>
      </c>
      <c r="L28" s="184">
        <v>18484</v>
      </c>
      <c r="M28" s="185">
        <v>4321</v>
      </c>
      <c r="N28" s="186">
        <v>30.509072936524738</v>
      </c>
      <c r="O28" s="152"/>
    </row>
    <row r="29" spans="1:15" s="138" customFormat="1" ht="19.5" customHeight="1">
      <c r="A29" s="181" t="s">
        <v>115</v>
      </c>
      <c r="B29" s="182" t="s">
        <v>117</v>
      </c>
      <c r="C29" s="183">
        <v>0</v>
      </c>
      <c r="D29" s="184">
        <v>0</v>
      </c>
      <c r="E29" s="185">
        <v>0</v>
      </c>
      <c r="F29" s="186" t="s">
        <v>151</v>
      </c>
      <c r="G29" s="187">
        <v>1012667</v>
      </c>
      <c r="H29" s="184">
        <v>1072534</v>
      </c>
      <c r="I29" s="185">
        <v>59867</v>
      </c>
      <c r="J29" s="186">
        <v>5.9118150389022199</v>
      </c>
      <c r="K29" s="187">
        <v>220143</v>
      </c>
      <c r="L29" s="184">
        <v>158138</v>
      </c>
      <c r="M29" s="185">
        <v>-62005</v>
      </c>
      <c r="N29" s="186">
        <v>-28.165783150043382</v>
      </c>
      <c r="O29" s="152"/>
    </row>
    <row r="30" spans="1:15" s="138" customFormat="1" ht="19.5" customHeight="1">
      <c r="A30" s="181" t="s">
        <v>115</v>
      </c>
      <c r="B30" s="182" t="s">
        <v>118</v>
      </c>
      <c r="C30" s="183">
        <v>0</v>
      </c>
      <c r="D30" s="184">
        <v>0</v>
      </c>
      <c r="E30" s="185">
        <v>0</v>
      </c>
      <c r="F30" s="186" t="s">
        <v>151</v>
      </c>
      <c r="G30" s="187">
        <v>157913</v>
      </c>
      <c r="H30" s="184">
        <v>245893</v>
      </c>
      <c r="I30" s="185">
        <v>87980</v>
      </c>
      <c r="J30" s="186">
        <v>55.714222388277079</v>
      </c>
      <c r="K30" s="187">
        <v>3046981</v>
      </c>
      <c r="L30" s="184">
        <v>2677269</v>
      </c>
      <c r="M30" s="185">
        <v>-369712</v>
      </c>
      <c r="N30" s="186">
        <v>-12.133715307053111</v>
      </c>
      <c r="O30" s="152"/>
    </row>
    <row r="31" spans="1:15" s="138" customFormat="1" ht="19.5" customHeight="1">
      <c r="A31" s="181" t="s">
        <v>119</v>
      </c>
      <c r="B31" s="182" t="s">
        <v>120</v>
      </c>
      <c r="C31" s="183">
        <v>0</v>
      </c>
      <c r="D31" s="184">
        <v>0</v>
      </c>
      <c r="E31" s="185">
        <v>0</v>
      </c>
      <c r="F31" s="186" t="s">
        <v>151</v>
      </c>
      <c r="G31" s="187">
        <v>2895842</v>
      </c>
      <c r="H31" s="184">
        <v>2707854</v>
      </c>
      <c r="I31" s="185">
        <v>-187988</v>
      </c>
      <c r="J31" s="186">
        <v>-6.4916525141910313</v>
      </c>
      <c r="K31" s="187">
        <v>328151</v>
      </c>
      <c r="L31" s="184">
        <v>403202</v>
      </c>
      <c r="M31" s="185">
        <v>75051</v>
      </c>
      <c r="N31" s="186">
        <v>22.87087346983553</v>
      </c>
      <c r="O31" s="152"/>
    </row>
    <row r="32" spans="1:15" s="138" customFormat="1" ht="19.5" customHeight="1">
      <c r="A32" s="181" t="s">
        <v>119</v>
      </c>
      <c r="B32" s="182" t="s">
        <v>121</v>
      </c>
      <c r="C32" s="183">
        <v>0</v>
      </c>
      <c r="D32" s="184">
        <v>0</v>
      </c>
      <c r="E32" s="185">
        <v>0</v>
      </c>
      <c r="F32" s="186" t="s">
        <v>151</v>
      </c>
      <c r="G32" s="187">
        <v>384779</v>
      </c>
      <c r="H32" s="184">
        <v>527352</v>
      </c>
      <c r="I32" s="185">
        <v>142573</v>
      </c>
      <c r="J32" s="186">
        <v>37.053217561249447</v>
      </c>
      <c r="K32" s="187">
        <v>30574</v>
      </c>
      <c r="L32" s="184">
        <v>14331</v>
      </c>
      <c r="M32" s="185">
        <v>-16243</v>
      </c>
      <c r="N32" s="186">
        <v>-53.126839798521623</v>
      </c>
      <c r="O32" s="152"/>
    </row>
    <row r="33" spans="1:15" s="138" customFormat="1" ht="19.5" customHeight="1">
      <c r="A33" s="181" t="s">
        <v>119</v>
      </c>
      <c r="B33" s="182" t="s">
        <v>122</v>
      </c>
      <c r="C33" s="183">
        <v>0</v>
      </c>
      <c r="D33" s="184">
        <v>0</v>
      </c>
      <c r="E33" s="185">
        <v>0</v>
      </c>
      <c r="F33" s="186" t="s">
        <v>151</v>
      </c>
      <c r="G33" s="187">
        <v>8800</v>
      </c>
      <c r="H33" s="184">
        <v>10695</v>
      </c>
      <c r="I33" s="185">
        <v>1895</v>
      </c>
      <c r="J33" s="186">
        <v>21.53409090909091</v>
      </c>
      <c r="K33" s="187">
        <v>1719678</v>
      </c>
      <c r="L33" s="184">
        <v>1821091</v>
      </c>
      <c r="M33" s="185">
        <v>101413</v>
      </c>
      <c r="N33" s="186">
        <v>5.8972086634823446</v>
      </c>
      <c r="O33" s="152"/>
    </row>
    <row r="34" spans="1:15" s="138" customFormat="1" ht="19.5" customHeight="1">
      <c r="A34" s="181" t="s">
        <v>119</v>
      </c>
      <c r="B34" s="182" t="s">
        <v>123</v>
      </c>
      <c r="C34" s="183">
        <v>24245</v>
      </c>
      <c r="D34" s="184">
        <v>8876</v>
      </c>
      <c r="E34" s="185">
        <v>-15369</v>
      </c>
      <c r="F34" s="186">
        <v>-63.390389771086816</v>
      </c>
      <c r="G34" s="187">
        <v>0</v>
      </c>
      <c r="H34" s="184">
        <v>0</v>
      </c>
      <c r="I34" s="185">
        <v>0</v>
      </c>
      <c r="J34" s="186" t="s">
        <v>151</v>
      </c>
      <c r="K34" s="187">
        <v>1380133</v>
      </c>
      <c r="L34" s="184">
        <v>1186391</v>
      </c>
      <c r="M34" s="185">
        <v>-193742</v>
      </c>
      <c r="N34" s="186">
        <v>-14.037922432113429</v>
      </c>
      <c r="O34" s="152"/>
    </row>
    <row r="35" spans="1:15" s="138" customFormat="1" ht="19.5" customHeight="1">
      <c r="A35" s="181" t="s">
        <v>119</v>
      </c>
      <c r="B35" s="182" t="s">
        <v>124</v>
      </c>
      <c r="C35" s="183">
        <v>0</v>
      </c>
      <c r="D35" s="184">
        <v>0</v>
      </c>
      <c r="E35" s="185">
        <v>0</v>
      </c>
      <c r="F35" s="186" t="s">
        <v>151</v>
      </c>
      <c r="G35" s="187">
        <v>0</v>
      </c>
      <c r="H35" s="184">
        <v>0</v>
      </c>
      <c r="I35" s="185">
        <v>0</v>
      </c>
      <c r="J35" s="186" t="s">
        <v>151</v>
      </c>
      <c r="K35" s="187">
        <v>576833</v>
      </c>
      <c r="L35" s="184">
        <v>573421</v>
      </c>
      <c r="M35" s="185">
        <v>-3412</v>
      </c>
      <c r="N35" s="186">
        <v>-0.59150568708794538</v>
      </c>
      <c r="O35" s="152"/>
    </row>
    <row r="36" spans="1:15" s="138" customFormat="1" ht="19.5" customHeight="1">
      <c r="A36" s="181" t="s">
        <v>119</v>
      </c>
      <c r="B36" s="182" t="s">
        <v>125</v>
      </c>
      <c r="C36" s="183">
        <v>0</v>
      </c>
      <c r="D36" s="184">
        <v>0</v>
      </c>
      <c r="E36" s="185">
        <v>0</v>
      </c>
      <c r="F36" s="186" t="s">
        <v>151</v>
      </c>
      <c r="G36" s="187">
        <v>0</v>
      </c>
      <c r="H36" s="184">
        <v>0</v>
      </c>
      <c r="I36" s="185">
        <v>0</v>
      </c>
      <c r="J36" s="186" t="s">
        <v>151</v>
      </c>
      <c r="K36" s="187">
        <v>758445</v>
      </c>
      <c r="L36" s="184">
        <v>581575</v>
      </c>
      <c r="M36" s="185">
        <v>-176870</v>
      </c>
      <c r="N36" s="186">
        <v>-23.320082537296699</v>
      </c>
      <c r="O36" s="152"/>
    </row>
    <row r="37" spans="1:15" s="138" customFormat="1" ht="19.5" customHeight="1">
      <c r="A37" s="181" t="s">
        <v>119</v>
      </c>
      <c r="B37" s="182" t="s">
        <v>126</v>
      </c>
      <c r="C37" s="183">
        <v>714847</v>
      </c>
      <c r="D37" s="184">
        <v>902293</v>
      </c>
      <c r="E37" s="185">
        <v>187446</v>
      </c>
      <c r="F37" s="186">
        <v>26.221834882149611</v>
      </c>
      <c r="G37" s="187">
        <v>0</v>
      </c>
      <c r="H37" s="184">
        <v>0</v>
      </c>
      <c r="I37" s="185">
        <v>0</v>
      </c>
      <c r="J37" s="186" t="s">
        <v>151</v>
      </c>
      <c r="K37" s="187">
        <v>428849</v>
      </c>
      <c r="L37" s="184">
        <v>456725</v>
      </c>
      <c r="M37" s="185">
        <v>27876</v>
      </c>
      <c r="N37" s="186">
        <v>6.5001900435817674</v>
      </c>
      <c r="O37" s="152"/>
    </row>
    <row r="38" spans="1:15" s="138" customFormat="1" ht="19.5" customHeight="1">
      <c r="A38" s="181" t="s">
        <v>119</v>
      </c>
      <c r="B38" s="182" t="s">
        <v>127</v>
      </c>
      <c r="C38" s="183">
        <v>16027</v>
      </c>
      <c r="D38" s="184">
        <v>35864</v>
      </c>
      <c r="E38" s="185">
        <v>19837</v>
      </c>
      <c r="F38" s="186">
        <v>123.7723841018281</v>
      </c>
      <c r="G38" s="187">
        <v>61183</v>
      </c>
      <c r="H38" s="184">
        <v>36195</v>
      </c>
      <c r="I38" s="185">
        <v>-24988</v>
      </c>
      <c r="J38" s="186">
        <v>-40.841410195642581</v>
      </c>
      <c r="K38" s="187">
        <v>3250819</v>
      </c>
      <c r="L38" s="184">
        <v>3474266</v>
      </c>
      <c r="M38" s="185">
        <v>223447</v>
      </c>
      <c r="N38" s="186">
        <v>6.8735601705293297</v>
      </c>
      <c r="O38" s="152"/>
    </row>
    <row r="39" spans="1:15" s="138" customFormat="1" ht="19.5" customHeight="1">
      <c r="A39" s="181" t="s">
        <v>119</v>
      </c>
      <c r="B39" s="182" t="s">
        <v>128</v>
      </c>
      <c r="C39" s="183">
        <v>0</v>
      </c>
      <c r="D39" s="184">
        <v>0</v>
      </c>
      <c r="E39" s="185">
        <v>0</v>
      </c>
      <c r="F39" s="186" t="s">
        <v>151</v>
      </c>
      <c r="G39" s="187">
        <v>0</v>
      </c>
      <c r="H39" s="184">
        <v>0</v>
      </c>
      <c r="I39" s="185">
        <v>0</v>
      </c>
      <c r="J39" s="186" t="s">
        <v>151</v>
      </c>
      <c r="K39" s="187">
        <v>511300</v>
      </c>
      <c r="L39" s="184">
        <v>579413</v>
      </c>
      <c r="M39" s="185">
        <v>68113</v>
      </c>
      <c r="N39" s="186">
        <v>13.321533346371989</v>
      </c>
      <c r="O39" s="152"/>
    </row>
    <row r="40" spans="1:15" s="138" customFormat="1" ht="19.5" customHeight="1">
      <c r="A40" s="181" t="s">
        <v>119</v>
      </c>
      <c r="B40" s="182" t="s">
        <v>129</v>
      </c>
      <c r="C40" s="183">
        <v>0</v>
      </c>
      <c r="D40" s="184">
        <v>0</v>
      </c>
      <c r="E40" s="185">
        <v>0</v>
      </c>
      <c r="F40" s="186" t="s">
        <v>151</v>
      </c>
      <c r="G40" s="187">
        <v>643734</v>
      </c>
      <c r="H40" s="184">
        <v>671880</v>
      </c>
      <c r="I40" s="185">
        <v>28146</v>
      </c>
      <c r="J40" s="186">
        <v>4.3723028455852813</v>
      </c>
      <c r="K40" s="187">
        <v>801186</v>
      </c>
      <c r="L40" s="184">
        <v>632142</v>
      </c>
      <c r="M40" s="185">
        <v>-169044</v>
      </c>
      <c r="N40" s="186">
        <v>-21.099220405748479</v>
      </c>
      <c r="O40" s="152"/>
    </row>
    <row r="41" spans="1:15" s="138" customFormat="1" ht="19.5" customHeight="1">
      <c r="A41" s="181" t="s">
        <v>130</v>
      </c>
      <c r="B41" s="182" t="s">
        <v>131</v>
      </c>
      <c r="C41" s="183">
        <v>0</v>
      </c>
      <c r="D41" s="184">
        <v>0</v>
      </c>
      <c r="E41" s="185">
        <v>0</v>
      </c>
      <c r="F41" s="186" t="s">
        <v>151</v>
      </c>
      <c r="G41" s="187">
        <v>81951</v>
      </c>
      <c r="H41" s="184">
        <v>58534</v>
      </c>
      <c r="I41" s="185">
        <v>-23417</v>
      </c>
      <c r="J41" s="186">
        <v>-28.574392014740511</v>
      </c>
      <c r="K41" s="187">
        <v>805909</v>
      </c>
      <c r="L41" s="184">
        <v>856700</v>
      </c>
      <c r="M41" s="185">
        <v>50791</v>
      </c>
      <c r="N41" s="186">
        <v>6.3023244559869616</v>
      </c>
      <c r="O41" s="152"/>
    </row>
    <row r="42" spans="1:15" s="138" customFormat="1" ht="19.5" customHeight="1">
      <c r="A42" s="181" t="s">
        <v>130</v>
      </c>
      <c r="B42" s="182" t="s">
        <v>132</v>
      </c>
      <c r="C42" s="183">
        <v>0</v>
      </c>
      <c r="D42" s="184">
        <v>0</v>
      </c>
      <c r="E42" s="185">
        <v>0</v>
      </c>
      <c r="F42" s="186" t="s">
        <v>151</v>
      </c>
      <c r="G42" s="187">
        <v>0</v>
      </c>
      <c r="H42" s="184">
        <v>0</v>
      </c>
      <c r="I42" s="185">
        <v>0</v>
      </c>
      <c r="J42" s="186" t="s">
        <v>151</v>
      </c>
      <c r="K42" s="187">
        <v>1791509</v>
      </c>
      <c r="L42" s="184">
        <v>1540406</v>
      </c>
      <c r="M42" s="185">
        <v>-251103</v>
      </c>
      <c r="N42" s="186">
        <v>-14.016284595835129</v>
      </c>
      <c r="O42" s="152"/>
    </row>
    <row r="43" spans="1:15" s="138" customFormat="1" ht="19.5" customHeight="1">
      <c r="A43" s="181" t="s">
        <v>130</v>
      </c>
      <c r="B43" s="182" t="s">
        <v>174</v>
      </c>
      <c r="C43" s="183">
        <v>0</v>
      </c>
      <c r="D43" s="184">
        <v>0</v>
      </c>
      <c r="E43" s="185">
        <v>0</v>
      </c>
      <c r="F43" s="186" t="s">
        <v>151</v>
      </c>
      <c r="G43" s="187">
        <v>0</v>
      </c>
      <c r="H43" s="184">
        <v>0</v>
      </c>
      <c r="I43" s="185">
        <v>0</v>
      </c>
      <c r="J43" s="186" t="s">
        <v>151</v>
      </c>
      <c r="K43" s="187">
        <v>2196819</v>
      </c>
      <c r="L43" s="184">
        <v>2051483</v>
      </c>
      <c r="M43" s="185">
        <v>-145336</v>
      </c>
      <c r="N43" s="186">
        <v>-6.6157475877621303</v>
      </c>
      <c r="O43" s="152"/>
    </row>
    <row r="44" spans="1:15" s="138" customFormat="1" ht="19.5" customHeight="1">
      <c r="A44" s="181" t="s">
        <v>130</v>
      </c>
      <c r="B44" s="182" t="s">
        <v>134</v>
      </c>
      <c r="C44" s="183">
        <v>219</v>
      </c>
      <c r="D44" s="184">
        <v>350</v>
      </c>
      <c r="E44" s="185">
        <v>131</v>
      </c>
      <c r="F44" s="186">
        <v>59.817351598173502</v>
      </c>
      <c r="G44" s="187">
        <v>6000</v>
      </c>
      <c r="H44" s="184">
        <v>24565</v>
      </c>
      <c r="I44" s="185">
        <v>18565</v>
      </c>
      <c r="J44" s="186">
        <v>309.41666666666669</v>
      </c>
      <c r="K44" s="187">
        <v>4833237</v>
      </c>
      <c r="L44" s="184">
        <v>4551282</v>
      </c>
      <c r="M44" s="185">
        <v>-281955</v>
      </c>
      <c r="N44" s="186">
        <v>-5.8336679951759018</v>
      </c>
      <c r="O44" s="152"/>
    </row>
    <row r="45" spans="1:15" s="138" customFormat="1" ht="19.5" customHeight="1">
      <c r="A45" s="181" t="s">
        <v>135</v>
      </c>
      <c r="B45" s="182" t="s">
        <v>136</v>
      </c>
      <c r="C45" s="183">
        <v>0</v>
      </c>
      <c r="D45" s="184">
        <v>0</v>
      </c>
      <c r="E45" s="185">
        <v>0</v>
      </c>
      <c r="F45" s="186" t="s">
        <v>151</v>
      </c>
      <c r="G45" s="187">
        <v>0</v>
      </c>
      <c r="H45" s="184">
        <v>0</v>
      </c>
      <c r="I45" s="185">
        <v>0</v>
      </c>
      <c r="J45" s="186" t="s">
        <v>151</v>
      </c>
      <c r="K45" s="187">
        <v>1508866</v>
      </c>
      <c r="L45" s="184">
        <v>1593652</v>
      </c>
      <c r="M45" s="185">
        <v>84786</v>
      </c>
      <c r="N45" s="186">
        <v>5.6191868595355743</v>
      </c>
      <c r="O45" s="152"/>
    </row>
    <row r="46" spans="1:15" s="138" customFormat="1" ht="19.5" customHeight="1">
      <c r="A46" s="181" t="s">
        <v>135</v>
      </c>
      <c r="B46" s="182" t="s">
        <v>137</v>
      </c>
      <c r="C46" s="183">
        <v>0</v>
      </c>
      <c r="D46" s="184">
        <v>0</v>
      </c>
      <c r="E46" s="185">
        <v>0</v>
      </c>
      <c r="F46" s="186" t="s">
        <v>151</v>
      </c>
      <c r="G46" s="187">
        <v>0</v>
      </c>
      <c r="H46" s="184">
        <v>0</v>
      </c>
      <c r="I46" s="185">
        <v>0</v>
      </c>
      <c r="J46" s="186" t="s">
        <v>151</v>
      </c>
      <c r="K46" s="187">
        <v>4729913</v>
      </c>
      <c r="L46" s="184">
        <v>4561891</v>
      </c>
      <c r="M46" s="185">
        <v>-168022</v>
      </c>
      <c r="N46" s="186">
        <v>-3.5523274952414572</v>
      </c>
      <c r="O46" s="152"/>
    </row>
    <row r="47" spans="1:15" s="138" customFormat="1" ht="19.5" customHeight="1">
      <c r="A47" s="181" t="s">
        <v>135</v>
      </c>
      <c r="B47" s="182" t="s">
        <v>53</v>
      </c>
      <c r="C47" s="183">
        <v>0</v>
      </c>
      <c r="D47" s="184">
        <v>0</v>
      </c>
      <c r="E47" s="185">
        <v>0</v>
      </c>
      <c r="F47" s="186" t="s">
        <v>151</v>
      </c>
      <c r="G47" s="187">
        <v>0</v>
      </c>
      <c r="H47" s="184">
        <v>0</v>
      </c>
      <c r="I47" s="185">
        <v>0</v>
      </c>
      <c r="J47" s="186" t="s">
        <v>151</v>
      </c>
      <c r="K47" s="187">
        <v>5851312</v>
      </c>
      <c r="L47" s="184">
        <v>5832187</v>
      </c>
      <c r="M47" s="185">
        <v>-19125</v>
      </c>
      <c r="N47" s="186">
        <v>-0.32684977317907737</v>
      </c>
      <c r="O47" s="152"/>
    </row>
    <row r="48" spans="1:15" ht="19.5" customHeight="1">
      <c r="A48" s="203" t="s">
        <v>162</v>
      </c>
      <c r="B48" s="203"/>
      <c r="C48" s="175">
        <f>SUM(C8:C47)</f>
        <v>27947581</v>
      </c>
      <c r="D48" s="175">
        <f>SUM(D8:D47)</f>
        <v>28893163</v>
      </c>
      <c r="E48" s="175">
        <f>D48-C48</f>
        <v>945582</v>
      </c>
      <c r="F48" s="176">
        <f t="shared" ref="F48" si="0">((D48*100/C48)-100)</f>
        <v>3.3834126824786779</v>
      </c>
      <c r="G48" s="175">
        <f>SUM(G8:G47)</f>
        <v>12902912</v>
      </c>
      <c r="H48" s="175">
        <f>SUM(H8:H47)</f>
        <v>12728970</v>
      </c>
      <c r="I48" s="175">
        <f>H48-G48</f>
        <v>-173942</v>
      </c>
      <c r="J48" s="176">
        <f t="shared" ref="J48" si="1">((H48*100/G48)-100)</f>
        <v>-1.3480832853854992</v>
      </c>
      <c r="K48" s="175">
        <f>SUM(K8:K47)</f>
        <v>43688995</v>
      </c>
      <c r="L48" s="175">
        <f>SUM(L8:L47)</f>
        <v>41798795</v>
      </c>
      <c r="M48" s="175">
        <f>L48-K48</f>
        <v>-1890200</v>
      </c>
      <c r="N48" s="176">
        <f t="shared" ref="N48" si="2">((L48*100/K48)-100)</f>
        <v>-4.3264900005138571</v>
      </c>
    </row>
    <row r="49" spans="1:14" ht="15" customHeight="1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  <row r="53" spans="1:14">
      <c r="D53" s="134"/>
    </row>
    <row r="54" spans="1:14">
      <c r="C54" s="137"/>
      <c r="D54" s="133"/>
      <c r="E54" s="135"/>
    </row>
    <row r="55" spans="1:14">
      <c r="D55" s="136"/>
    </row>
    <row r="62" spans="1:14">
      <c r="D62" s="75"/>
    </row>
  </sheetData>
  <mergeCells count="11">
    <mergeCell ref="A6:B7"/>
    <mergeCell ref="A48:B48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B8:D47 G8:H47 K8:L47">
    <cfRule type="expression" dxfId="69" priority="1">
      <formula>MOD(ROW(),2)&lt;&gt;0</formula>
    </cfRule>
  </conditionalFormatting>
  <conditionalFormatting sqref="E8:E47">
    <cfRule type="dataBar" priority="2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{3A66895E-0D24-493E-BD8C-780A1A9DB3E1}</x14:id>
        </ext>
      </extLst>
    </cfRule>
  </conditionalFormatting>
  <conditionalFormatting sqref="E8:F48 I8:J48 M8:N48">
    <cfRule type="expression" dxfId="68" priority="7">
      <formula>E8&lt;0</formula>
    </cfRule>
  </conditionalFormatting>
  <conditionalFormatting sqref="I8:I47">
    <cfRule type="dataBar" priority="24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{99D2901E-C5E7-40D7-93FD-E146C335BC32}</x14:id>
        </ext>
      </extLst>
    </cfRule>
  </conditionalFormatting>
  <conditionalFormatting sqref="M8:M47">
    <cfRule type="dataBar" priority="25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{39267451-35AB-47D2-925A-52227CEC1C92}</x14:id>
        </ext>
      </extLst>
    </cfRule>
  </conditionalFormatting>
  <pageMargins left="0.62992125984252001" right="0.23622047244094499" top="0.78740157480314998" bottom="0.23622047244094499" header="0.31496062992126" footer="0.15748031496063"/>
  <pageSetup paperSize="9" scale="55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A66895E-0D24-493E-BD8C-780A1A9DB3E1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99D2901E-C5E7-40D7-93FD-E146C335BC3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39267451-35AB-47D2-925A-52227CEC1C9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867BB3-2192-4CAA-B8AD-BD6FF6D9E947}">
  <sheetPr codeName="Hoja6">
    <pageSetUpPr fitToPage="1"/>
  </sheetPr>
  <dimension ref="A1:AA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27" ht="19.149999999999999" customHeight="1">
      <c r="A1" s="32" t="s">
        <v>50</v>
      </c>
      <c r="E1" s="5"/>
      <c r="H1" s="4"/>
      <c r="I1" s="4"/>
      <c r="J1" s="4"/>
      <c r="K1" s="4"/>
      <c r="L1" s="4"/>
      <c r="M1" s="4"/>
      <c r="AA1" s="39" t="str">
        <f>"Acumulado "&amp;E6</f>
        <v>Acumulado 2026</v>
      </c>
    </row>
    <row r="2" spans="1:27" ht="15.6" customHeight="1">
      <c r="A2" s="139"/>
      <c r="H2" s="3"/>
      <c r="I2" s="3"/>
      <c r="J2" s="3"/>
      <c r="K2" s="3"/>
      <c r="L2" s="3"/>
      <c r="M2" s="3"/>
      <c r="AA2" s="39" t="str">
        <f>"Acumulado "&amp;D6</f>
        <v>Acumulado 2025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10" t="s">
        <v>1</v>
      </c>
      <c r="B5" s="197" t="s">
        <v>155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27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27" ht="15.6" customHeight="1">
      <c r="A7" s="188" t="s">
        <v>18</v>
      </c>
      <c r="B7" s="189">
        <v>1220508.1580000001</v>
      </c>
      <c r="C7" s="189">
        <v>1086959.7450000001</v>
      </c>
      <c r="D7" s="189">
        <v>2001690.0519999999</v>
      </c>
      <c r="E7" s="189">
        <v>1935166.571</v>
      </c>
      <c r="F7" s="190">
        <v>-3.3233657195594759</v>
      </c>
      <c r="G7" s="37"/>
    </row>
    <row r="8" spans="1:27" ht="15.6" customHeight="1">
      <c r="A8" s="188" t="s">
        <v>11</v>
      </c>
      <c r="B8" s="189">
        <v>215241</v>
      </c>
      <c r="C8" s="189">
        <v>198017</v>
      </c>
      <c r="D8" s="189">
        <v>425585</v>
      </c>
      <c r="E8" s="189">
        <v>395473</v>
      </c>
      <c r="F8" s="190">
        <v>-7.0754373391919358</v>
      </c>
      <c r="G8" s="6"/>
    </row>
    <row r="9" spans="1:27" ht="15.6" customHeight="1">
      <c r="A9" s="188" t="s">
        <v>8</v>
      </c>
      <c r="B9" s="189">
        <v>597923.90100000007</v>
      </c>
      <c r="C9" s="189">
        <v>641382.22900000005</v>
      </c>
      <c r="D9" s="189">
        <v>954572.03799999994</v>
      </c>
      <c r="E9" s="189">
        <v>1016742.029</v>
      </c>
      <c r="F9" s="190">
        <v>6.5128652972338594</v>
      </c>
      <c r="G9" s="6"/>
    </row>
    <row r="10" spans="1:27" ht="15.6" customHeight="1">
      <c r="A10" s="188" t="s">
        <v>10</v>
      </c>
      <c r="B10" s="189">
        <v>420759.15</v>
      </c>
      <c r="C10" s="189">
        <v>310401.04300000001</v>
      </c>
      <c r="D10" s="189">
        <v>791445.02799999982</v>
      </c>
      <c r="E10" s="189">
        <v>694009.304</v>
      </c>
      <c r="F10" s="190">
        <v>-12.311117077356871</v>
      </c>
    </row>
    <row r="11" spans="1:27" ht="15.6" customHeight="1">
      <c r="A11" s="188" t="s">
        <v>9</v>
      </c>
      <c r="B11" s="189">
        <v>8290996.9069999997</v>
      </c>
      <c r="C11" s="189">
        <v>7092200.5489999996</v>
      </c>
      <c r="D11" s="189">
        <v>16502431.956</v>
      </c>
      <c r="E11" s="189">
        <v>14086520.280999999</v>
      </c>
      <c r="F11" s="190">
        <v>-14.6397311707843</v>
      </c>
    </row>
    <row r="12" spans="1:27" ht="15.6" customHeight="1">
      <c r="A12" s="188" t="s">
        <v>6</v>
      </c>
      <c r="B12" s="189">
        <v>417759.09700000001</v>
      </c>
      <c r="C12" s="189">
        <v>515444.93900000001</v>
      </c>
      <c r="D12" s="189">
        <v>897151.83700000006</v>
      </c>
      <c r="E12" s="189">
        <v>898337.37</v>
      </c>
      <c r="F12" s="190">
        <v>0.13214407540692721</v>
      </c>
    </row>
    <row r="13" spans="1:27" ht="15.6" customHeight="1">
      <c r="A13" s="188" t="s">
        <v>175</v>
      </c>
      <c r="B13" s="189">
        <v>1269833.0789999999</v>
      </c>
      <c r="C13" s="189">
        <v>1229784.236</v>
      </c>
      <c r="D13" s="189">
        <v>2512427.1120000002</v>
      </c>
      <c r="E13" s="189">
        <v>2267996.5460000001</v>
      </c>
      <c r="F13" s="190">
        <v>-9.7288619770315421</v>
      </c>
    </row>
    <row r="14" spans="1:27" ht="15.6" customHeight="1">
      <c r="A14" s="188" t="s">
        <v>148</v>
      </c>
      <c r="B14" s="189">
        <v>5309488.45</v>
      </c>
      <c r="C14" s="189">
        <v>5696254</v>
      </c>
      <c r="D14" s="189">
        <v>10110387.416999999</v>
      </c>
      <c r="E14" s="189">
        <v>11168585</v>
      </c>
      <c r="F14" s="190">
        <v>10.466439507755229</v>
      </c>
    </row>
    <row r="15" spans="1:27" ht="15.6" customHeight="1">
      <c r="A15" s="188" t="s">
        <v>145</v>
      </c>
      <c r="B15" s="189">
        <v>2888532</v>
      </c>
      <c r="C15" s="189">
        <v>3060836</v>
      </c>
      <c r="D15" s="189">
        <v>5276981</v>
      </c>
      <c r="E15" s="189">
        <v>5225246</v>
      </c>
      <c r="F15" s="190">
        <v>-0.9803901132105608</v>
      </c>
    </row>
    <row r="16" spans="1:27" ht="15.6" customHeight="1">
      <c r="A16" s="188" t="s">
        <v>144</v>
      </c>
      <c r="B16" s="189">
        <v>2412933.8879999998</v>
      </c>
      <c r="C16" s="189">
        <v>2905708.8429999999</v>
      </c>
      <c r="D16" s="189">
        <v>5565674.5389999999</v>
      </c>
      <c r="E16" s="189">
        <v>6066405.0800000001</v>
      </c>
      <c r="F16" s="190">
        <v>8.9967628809637148</v>
      </c>
      <c r="G16" s="1"/>
    </row>
    <row r="17" spans="1:7" ht="15.6" customHeight="1">
      <c r="A17" s="188" t="s">
        <v>150</v>
      </c>
      <c r="B17" s="189">
        <v>1444885.9480000001</v>
      </c>
      <c r="C17" s="189">
        <v>1769908.2720000001</v>
      </c>
      <c r="D17" s="189">
        <v>2918122.7779999999</v>
      </c>
      <c r="E17" s="189">
        <v>3247790.9279999998</v>
      </c>
      <c r="F17" s="190">
        <v>11.29726797259524</v>
      </c>
      <c r="G17" s="2"/>
    </row>
    <row r="18" spans="1:7" ht="15.6" customHeight="1">
      <c r="A18" s="188" t="s">
        <v>147</v>
      </c>
      <c r="B18" s="189">
        <v>188510</v>
      </c>
      <c r="C18" s="189">
        <v>134200</v>
      </c>
      <c r="D18" s="189">
        <v>344142</v>
      </c>
      <c r="E18" s="189">
        <v>288594</v>
      </c>
      <c r="F18" s="190">
        <v>-16.141011559181958</v>
      </c>
    </row>
    <row r="19" spans="1:7" ht="15.6" customHeight="1">
      <c r="A19" s="188" t="s">
        <v>143</v>
      </c>
      <c r="B19" s="189">
        <v>448223.08399999997</v>
      </c>
      <c r="C19" s="189">
        <v>811238.47200000018</v>
      </c>
      <c r="D19" s="189">
        <v>855807.33499999996</v>
      </c>
      <c r="E19" s="189">
        <v>1308749.6229999999</v>
      </c>
      <c r="F19" s="190">
        <v>52.925730999956933</v>
      </c>
    </row>
    <row r="20" spans="1:7" ht="15.6" customHeight="1">
      <c r="A20" s="188" t="s">
        <v>142</v>
      </c>
      <c r="B20" s="189">
        <v>1218925.0959999999</v>
      </c>
      <c r="C20" s="189">
        <v>1183882.1629999999</v>
      </c>
      <c r="D20" s="189">
        <v>2568703.7790000001</v>
      </c>
      <c r="E20" s="189">
        <v>2086961.618</v>
      </c>
      <c r="F20" s="190">
        <v>-18.75429019641739</v>
      </c>
    </row>
    <row r="21" spans="1:7" ht="15.6" customHeight="1">
      <c r="A21" s="188" t="s">
        <v>149</v>
      </c>
      <c r="B21" s="189">
        <v>2282166.1690000002</v>
      </c>
      <c r="C21" s="189">
        <v>2560076.3429999999</v>
      </c>
      <c r="D21" s="189">
        <v>4873906.0470000003</v>
      </c>
      <c r="E21" s="189">
        <v>5080976.2570000002</v>
      </c>
      <c r="F21" s="190">
        <v>4.2485474279393713</v>
      </c>
    </row>
    <row r="22" spans="1:7" ht="15.6" customHeight="1">
      <c r="A22" s="188" t="s">
        <v>146</v>
      </c>
      <c r="B22" s="189">
        <v>2274449.2629999998</v>
      </c>
      <c r="C22" s="189">
        <v>2980288.7280000001</v>
      </c>
      <c r="D22" s="189">
        <v>5399792.8530000001</v>
      </c>
      <c r="E22" s="189">
        <v>5649917.6050000004</v>
      </c>
      <c r="F22" s="190">
        <v>4.6321175424541821</v>
      </c>
    </row>
    <row r="23" spans="1:7" ht="15.6" customHeight="1">
      <c r="A23" s="188" t="s">
        <v>165</v>
      </c>
      <c r="B23" s="189">
        <v>343094.38</v>
      </c>
      <c r="C23" s="189">
        <v>613657.50099999981</v>
      </c>
      <c r="D23" s="189">
        <v>745030.96900000004</v>
      </c>
      <c r="E23" s="189">
        <v>1140178.743</v>
      </c>
      <c r="F23" s="190">
        <v>53.037764930815911</v>
      </c>
    </row>
    <row r="24" spans="1:7" ht="15.6" customHeight="1">
      <c r="A24" s="188" t="s">
        <v>141</v>
      </c>
      <c r="B24" s="189">
        <v>224321.60800000001</v>
      </c>
      <c r="C24" s="189">
        <v>134432.05900000001</v>
      </c>
      <c r="D24" s="189">
        <v>407216.76199999999</v>
      </c>
      <c r="E24" s="189">
        <v>300874.97899999999</v>
      </c>
      <c r="F24" s="190">
        <v>-26.114294136055239</v>
      </c>
    </row>
    <row r="25" spans="1:7" ht="15.6" customHeight="1">
      <c r="A25" s="188" t="s">
        <v>140</v>
      </c>
      <c r="B25" s="189">
        <v>44024</v>
      </c>
      <c r="C25" s="189">
        <v>43404</v>
      </c>
      <c r="D25" s="189">
        <v>89126</v>
      </c>
      <c r="E25" s="189">
        <v>91775</v>
      </c>
      <c r="F25" s="190">
        <v>2.9721966653950611</v>
      </c>
    </row>
    <row r="26" spans="1:7" ht="15.6" customHeight="1">
      <c r="A26" s="188" t="s">
        <v>152</v>
      </c>
      <c r="B26" s="189">
        <v>168141.94699999999</v>
      </c>
      <c r="C26" s="189">
        <v>160071.943</v>
      </c>
      <c r="D26" s="189">
        <v>378033.32199999999</v>
      </c>
      <c r="E26" s="189">
        <v>411673.05599999998</v>
      </c>
      <c r="F26" s="190">
        <v>8.8986160854888965</v>
      </c>
    </row>
    <row r="27" spans="1:7" ht="15.6" customHeight="1">
      <c r="A27" s="188" t="s">
        <v>173</v>
      </c>
      <c r="B27" s="189">
        <v>333188.33600000001</v>
      </c>
      <c r="C27" s="189">
        <v>276071.26400000002</v>
      </c>
      <c r="D27" s="189">
        <v>543867.30900000001</v>
      </c>
      <c r="E27" s="189">
        <v>529795.92099999997</v>
      </c>
      <c r="F27" s="190">
        <v>-2.587283288983286</v>
      </c>
    </row>
    <row r="28" spans="1:7" ht="15.6" customHeight="1">
      <c r="A28" s="188" t="s">
        <v>177</v>
      </c>
      <c r="B28" s="189">
        <v>1276525.0419999999</v>
      </c>
      <c r="C28" s="189">
        <v>1244245.6710000001</v>
      </c>
      <c r="D28" s="189">
        <v>2543518.4049999998</v>
      </c>
      <c r="E28" s="189">
        <v>2401882.557</v>
      </c>
      <c r="F28" s="190">
        <v>-5.5685010071708234</v>
      </c>
    </row>
    <row r="29" spans="1:7" ht="15.6" customHeight="1">
      <c r="A29" s="188" t="s">
        <v>178</v>
      </c>
      <c r="B29" s="189">
        <v>586918.87400000019</v>
      </c>
      <c r="C29" s="189">
        <v>567955.12300000002</v>
      </c>
      <c r="D29" s="189">
        <v>1003799.31</v>
      </c>
      <c r="E29" s="189">
        <v>1115442.6359999999</v>
      </c>
      <c r="F29" s="190">
        <v>11.122076383973591</v>
      </c>
    </row>
    <row r="30" spans="1:7" ht="15.6" customHeight="1">
      <c r="A30" s="188" t="s">
        <v>179</v>
      </c>
      <c r="B30" s="189">
        <v>414549</v>
      </c>
      <c r="C30" s="189">
        <v>287574</v>
      </c>
      <c r="D30" s="189">
        <v>715233</v>
      </c>
      <c r="E30" s="189">
        <v>638149</v>
      </c>
      <c r="F30" s="190">
        <v>-10.77746692336623</v>
      </c>
    </row>
    <row r="31" spans="1:7" ht="15.6" customHeight="1">
      <c r="A31" s="188" t="s">
        <v>180</v>
      </c>
      <c r="B31" s="189">
        <v>2565359.4589999998</v>
      </c>
      <c r="C31" s="189">
        <v>2587827.4739999999</v>
      </c>
      <c r="D31" s="189">
        <v>4902530.233</v>
      </c>
      <c r="E31" s="189">
        <v>5062934.159</v>
      </c>
      <c r="F31" s="190">
        <v>3.2718600064979881</v>
      </c>
    </row>
    <row r="32" spans="1:7" ht="15.6" customHeight="1">
      <c r="A32" s="188" t="s">
        <v>181</v>
      </c>
      <c r="B32" s="189">
        <v>6473022.3760000002</v>
      </c>
      <c r="C32" s="189">
        <v>5889366.8700000001</v>
      </c>
      <c r="D32" s="189">
        <v>12728854.057</v>
      </c>
      <c r="E32" s="189">
        <v>11673497.386</v>
      </c>
      <c r="F32" s="190">
        <v>-8.2910579874205297</v>
      </c>
    </row>
    <row r="33" spans="1:6" ht="15.6" customHeight="1">
      <c r="A33" s="188" t="s">
        <v>182</v>
      </c>
      <c r="B33" s="189">
        <v>423283.20699999999</v>
      </c>
      <c r="C33" s="189">
        <v>453525.87900000002</v>
      </c>
      <c r="D33" s="189">
        <v>752557.96100000001</v>
      </c>
      <c r="E33" s="189">
        <v>769365.32700000005</v>
      </c>
      <c r="F33" s="190">
        <v>2.2333649859562139</v>
      </c>
    </row>
    <row r="34" spans="1:6" ht="15.6" customHeight="1">
      <c r="A34" s="188" t="s">
        <v>183</v>
      </c>
      <c r="B34" s="189">
        <v>157154</v>
      </c>
      <c r="C34" s="189">
        <v>156959</v>
      </c>
      <c r="D34" s="189">
        <v>248359</v>
      </c>
      <c r="E34" s="189">
        <v>258709</v>
      </c>
      <c r="F34" s="190">
        <v>4.1673545150367062</v>
      </c>
    </row>
    <row r="35" spans="1:6" ht="15.6" customHeight="1">
      <c r="A35" s="179" t="s">
        <v>153</v>
      </c>
      <c r="B35" s="178">
        <f>SUM(B7:B34)</f>
        <v>43910717.419</v>
      </c>
      <c r="C35" s="77">
        <f>SUM(C7:C34)</f>
        <v>44591673.345999986</v>
      </c>
      <c r="D35" s="76">
        <f>SUM(D7:D34)</f>
        <v>87056947.098999977</v>
      </c>
      <c r="E35" s="78">
        <f>SUM(E7:E34)</f>
        <v>85811748.975999996</v>
      </c>
      <c r="F35" s="177">
        <f>E35*100/D35-100</f>
        <v>-1.4303259699469635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67" priority="2">
      <formula>MOD(ROW(),2)=0</formula>
    </cfRule>
  </conditionalFormatting>
  <conditionalFormatting sqref="F7:F35">
    <cfRule type="expression" dxfId="6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6ACFFF-E264-4E7D-93C6-CD36D6A45F58}">
  <sheetPr codeName="Hoja7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54</v>
      </c>
      <c r="E1" s="5"/>
      <c r="H1" s="4"/>
      <c r="I1" s="4"/>
      <c r="J1" s="4"/>
      <c r="K1" s="4"/>
      <c r="L1" s="4"/>
      <c r="M1" s="4"/>
    </row>
    <row r="2" spans="1:14" ht="15.6" customHeight="1">
      <c r="A2" s="79" t="s">
        <v>156</v>
      </c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1216481</v>
      </c>
      <c r="C7" s="189">
        <v>1082728</v>
      </c>
      <c r="D7" s="189">
        <v>1993218</v>
      </c>
      <c r="E7" s="189">
        <v>1928219</v>
      </c>
      <c r="F7" s="190">
        <v>-3.2610080783938291</v>
      </c>
      <c r="G7" s="13"/>
    </row>
    <row r="8" spans="1:14" ht="15.6" customHeight="1">
      <c r="A8" s="188" t="s">
        <v>11</v>
      </c>
      <c r="B8" s="189">
        <v>214626</v>
      </c>
      <c r="C8" s="189">
        <v>196006</v>
      </c>
      <c r="D8" s="189">
        <v>424292</v>
      </c>
      <c r="E8" s="189">
        <v>391223</v>
      </c>
      <c r="F8" s="190">
        <v>-7.793924938485759</v>
      </c>
      <c r="G8" s="6"/>
    </row>
    <row r="9" spans="1:14" ht="15.6" customHeight="1">
      <c r="A9" s="188" t="s">
        <v>8</v>
      </c>
      <c r="B9" s="189">
        <v>593172</v>
      </c>
      <c r="C9" s="189">
        <v>635849</v>
      </c>
      <c r="D9" s="189">
        <v>943695</v>
      </c>
      <c r="E9" s="189">
        <v>1006303</v>
      </c>
      <c r="F9" s="190">
        <v>6.6343469023360342</v>
      </c>
      <c r="G9" s="6"/>
    </row>
    <row r="10" spans="1:14" ht="15.6" customHeight="1">
      <c r="A10" s="188" t="s">
        <v>10</v>
      </c>
      <c r="B10" s="189">
        <v>402526</v>
      </c>
      <c r="C10" s="189">
        <v>307458</v>
      </c>
      <c r="D10" s="189">
        <v>768935</v>
      </c>
      <c r="E10" s="189">
        <v>687288</v>
      </c>
      <c r="F10" s="190">
        <v>-10.61819269509127</v>
      </c>
    </row>
    <row r="11" spans="1:14" ht="15.6" customHeight="1">
      <c r="A11" s="188" t="s">
        <v>9</v>
      </c>
      <c r="B11" s="189">
        <v>7713741</v>
      </c>
      <c r="C11" s="189">
        <v>6669052</v>
      </c>
      <c r="D11" s="189">
        <v>15360604</v>
      </c>
      <c r="E11" s="189">
        <v>13133819</v>
      </c>
      <c r="F11" s="190">
        <v>-14.496728123451391</v>
      </c>
    </row>
    <row r="12" spans="1:14" ht="15.6" customHeight="1">
      <c r="A12" s="188" t="s">
        <v>6</v>
      </c>
      <c r="B12" s="189">
        <v>411048</v>
      </c>
      <c r="C12" s="189">
        <v>507323</v>
      </c>
      <c r="D12" s="189">
        <v>880841</v>
      </c>
      <c r="E12" s="189">
        <v>879422</v>
      </c>
      <c r="F12" s="190">
        <v>-0.1610960434403097</v>
      </c>
    </row>
    <row r="13" spans="1:14" ht="15.6" customHeight="1">
      <c r="A13" s="188" t="s">
        <v>175</v>
      </c>
      <c r="B13" s="189">
        <v>1263012</v>
      </c>
      <c r="C13" s="189">
        <v>1226969</v>
      </c>
      <c r="D13" s="189">
        <v>2497697</v>
      </c>
      <c r="E13" s="189">
        <v>2261043</v>
      </c>
      <c r="F13" s="190">
        <v>-9.4748882670716199</v>
      </c>
    </row>
    <row r="14" spans="1:14" ht="15.6" customHeight="1">
      <c r="A14" s="188" t="s">
        <v>148</v>
      </c>
      <c r="B14" s="189">
        <v>5186798</v>
      </c>
      <c r="C14" s="189">
        <v>5590950</v>
      </c>
      <c r="D14" s="189">
        <v>9876754</v>
      </c>
      <c r="E14" s="189">
        <v>10949531</v>
      </c>
      <c r="F14" s="190">
        <v>10.86163531054838</v>
      </c>
    </row>
    <row r="15" spans="1:14" ht="15.6" customHeight="1">
      <c r="A15" s="188" t="s">
        <v>145</v>
      </c>
      <c r="B15" s="189">
        <v>2886678</v>
      </c>
      <c r="C15" s="189">
        <v>3059331</v>
      </c>
      <c r="D15" s="189">
        <v>5273478</v>
      </c>
      <c r="E15" s="189">
        <v>5222103</v>
      </c>
      <c r="F15" s="190">
        <v>-0.97421474025301791</v>
      </c>
    </row>
    <row r="16" spans="1:14" ht="15.6" customHeight="1">
      <c r="A16" s="188" t="s">
        <v>144</v>
      </c>
      <c r="B16" s="189">
        <v>2392393</v>
      </c>
      <c r="C16" s="189">
        <v>2882188</v>
      </c>
      <c r="D16" s="189">
        <v>5524988</v>
      </c>
      <c r="E16" s="189">
        <v>6020288</v>
      </c>
      <c r="F16" s="190">
        <v>8.9647253532496336</v>
      </c>
      <c r="G16" s="1"/>
    </row>
    <row r="17" spans="1:7" ht="15.6" customHeight="1">
      <c r="A17" s="188" t="s">
        <v>150</v>
      </c>
      <c r="B17" s="189">
        <v>1443035</v>
      </c>
      <c r="C17" s="189">
        <v>1766403</v>
      </c>
      <c r="D17" s="189">
        <v>2915140</v>
      </c>
      <c r="E17" s="189">
        <v>3242312</v>
      </c>
      <c r="F17" s="190">
        <v>11.223200257963599</v>
      </c>
      <c r="G17" s="2"/>
    </row>
    <row r="18" spans="1:7" ht="15.6" customHeight="1">
      <c r="A18" s="188" t="s">
        <v>147</v>
      </c>
      <c r="B18" s="189">
        <v>126335</v>
      </c>
      <c r="C18" s="189">
        <v>91457</v>
      </c>
      <c r="D18" s="189">
        <v>222640</v>
      </c>
      <c r="E18" s="189">
        <v>194448</v>
      </c>
      <c r="F18" s="190">
        <v>-12.662594322673369</v>
      </c>
    </row>
    <row r="19" spans="1:7" ht="15.6" customHeight="1">
      <c r="A19" s="188" t="s">
        <v>143</v>
      </c>
      <c r="B19" s="189">
        <v>447144</v>
      </c>
      <c r="C19" s="189">
        <v>810421</v>
      </c>
      <c r="D19" s="189">
        <v>854212</v>
      </c>
      <c r="E19" s="189">
        <v>1306760</v>
      </c>
      <c r="F19" s="190">
        <v>52.978417535693723</v>
      </c>
    </row>
    <row r="20" spans="1:7" ht="15.6" customHeight="1">
      <c r="A20" s="188" t="s">
        <v>142</v>
      </c>
      <c r="B20" s="189">
        <v>1218868</v>
      </c>
      <c r="C20" s="189">
        <v>1183721</v>
      </c>
      <c r="D20" s="189">
        <v>2561705</v>
      </c>
      <c r="E20" s="189">
        <v>2086750</v>
      </c>
      <c r="F20" s="190">
        <v>-18.5405813706106</v>
      </c>
    </row>
    <row r="21" spans="1:7" ht="15.6" customHeight="1">
      <c r="A21" s="188" t="s">
        <v>149</v>
      </c>
      <c r="B21" s="189">
        <v>2244014</v>
      </c>
      <c r="C21" s="189">
        <v>2548400</v>
      </c>
      <c r="D21" s="189">
        <v>4798333</v>
      </c>
      <c r="E21" s="189">
        <v>4985019</v>
      </c>
      <c r="F21" s="190">
        <v>3.8906428545080161</v>
      </c>
    </row>
    <row r="22" spans="1:7" ht="15.6" customHeight="1">
      <c r="A22" s="188" t="s">
        <v>146</v>
      </c>
      <c r="B22" s="189">
        <v>2044203</v>
      </c>
      <c r="C22" s="189">
        <v>2717616</v>
      </c>
      <c r="D22" s="189">
        <v>4939723</v>
      </c>
      <c r="E22" s="189">
        <v>5147062</v>
      </c>
      <c r="F22" s="190">
        <v>4.1973811082119434</v>
      </c>
    </row>
    <row r="23" spans="1:7" ht="15.6" customHeight="1">
      <c r="A23" s="188" t="s">
        <v>165</v>
      </c>
      <c r="B23" s="189">
        <v>341554</v>
      </c>
      <c r="C23" s="189">
        <v>601569</v>
      </c>
      <c r="D23" s="189">
        <v>740060</v>
      </c>
      <c r="E23" s="189">
        <v>1112851</v>
      </c>
      <c r="F23" s="190">
        <v>50.373077858552023</v>
      </c>
    </row>
    <row r="24" spans="1:7" ht="15.6" customHeight="1">
      <c r="A24" s="188" t="s">
        <v>141</v>
      </c>
      <c r="B24" s="189">
        <v>222319</v>
      </c>
      <c r="C24" s="189">
        <v>133179</v>
      </c>
      <c r="D24" s="189">
        <v>401596</v>
      </c>
      <c r="E24" s="189">
        <v>297200</v>
      </c>
      <c r="F24" s="190">
        <v>-25.995278837438619</v>
      </c>
    </row>
    <row r="25" spans="1:7" ht="15.6" customHeight="1">
      <c r="A25" s="188" t="s">
        <v>140</v>
      </c>
      <c r="B25" s="189">
        <v>44016</v>
      </c>
      <c r="C25" s="189">
        <v>42327</v>
      </c>
      <c r="D25" s="189">
        <v>88288</v>
      </c>
      <c r="E25" s="189">
        <v>90668</v>
      </c>
      <c r="F25" s="190">
        <v>2.6957230880753831</v>
      </c>
    </row>
    <row r="26" spans="1:7" ht="15.6" customHeight="1">
      <c r="A26" s="188" t="s">
        <v>152</v>
      </c>
      <c r="B26" s="189">
        <v>166828</v>
      </c>
      <c r="C26" s="189">
        <v>158810</v>
      </c>
      <c r="D26" s="189">
        <v>374530</v>
      </c>
      <c r="E26" s="189">
        <v>408888</v>
      </c>
      <c r="F26" s="190">
        <v>9.1736309507916616</v>
      </c>
    </row>
    <row r="27" spans="1:7" ht="15.6" customHeight="1">
      <c r="A27" s="188" t="s">
        <v>173</v>
      </c>
      <c r="B27" s="189">
        <v>330016</v>
      </c>
      <c r="C27" s="189">
        <v>272512</v>
      </c>
      <c r="D27" s="189">
        <v>536572</v>
      </c>
      <c r="E27" s="189">
        <v>522275</v>
      </c>
      <c r="F27" s="190">
        <v>-2.664507279544964</v>
      </c>
    </row>
    <row r="28" spans="1:7" ht="15.6" customHeight="1">
      <c r="A28" s="188" t="s">
        <v>177</v>
      </c>
      <c r="B28" s="189">
        <v>1211029</v>
      </c>
      <c r="C28" s="189">
        <v>1151451</v>
      </c>
      <c r="D28" s="189">
        <v>2411803</v>
      </c>
      <c r="E28" s="189">
        <v>2196552</v>
      </c>
      <c r="F28" s="190">
        <v>-8.9248997534209877</v>
      </c>
    </row>
    <row r="29" spans="1:7" ht="15.6" customHeight="1">
      <c r="A29" s="188" t="s">
        <v>178</v>
      </c>
      <c r="B29" s="189">
        <v>582872</v>
      </c>
      <c r="C29" s="189">
        <v>563495</v>
      </c>
      <c r="D29" s="189">
        <v>995385</v>
      </c>
      <c r="E29" s="189">
        <v>1107429</v>
      </c>
      <c r="F29" s="190">
        <v>11.25634804623337</v>
      </c>
    </row>
    <row r="30" spans="1:7" ht="15.6" customHeight="1">
      <c r="A30" s="188" t="s">
        <v>179</v>
      </c>
      <c r="B30" s="189">
        <v>411814</v>
      </c>
      <c r="C30" s="189">
        <v>287574</v>
      </c>
      <c r="D30" s="189">
        <v>710718</v>
      </c>
      <c r="E30" s="189">
        <v>624772</v>
      </c>
      <c r="F30" s="190">
        <v>-12.09284132384434</v>
      </c>
    </row>
    <row r="31" spans="1:7" ht="15.6" customHeight="1">
      <c r="A31" s="188" t="s">
        <v>180</v>
      </c>
      <c r="B31" s="189">
        <v>2489620</v>
      </c>
      <c r="C31" s="189">
        <v>2575654</v>
      </c>
      <c r="D31" s="189">
        <v>4816768</v>
      </c>
      <c r="E31" s="189">
        <v>5036851</v>
      </c>
      <c r="F31" s="190">
        <v>4.5691011068002467</v>
      </c>
    </row>
    <row r="32" spans="1:7" ht="15.6" customHeight="1">
      <c r="A32" s="188" t="s">
        <v>181</v>
      </c>
      <c r="B32" s="189">
        <v>6433072</v>
      </c>
      <c r="C32" s="189">
        <v>5838352</v>
      </c>
      <c r="D32" s="189">
        <v>12646955</v>
      </c>
      <c r="E32" s="189">
        <v>11573855</v>
      </c>
      <c r="F32" s="190">
        <v>-8.4850464004971968</v>
      </c>
    </row>
    <row r="33" spans="1:6" ht="15.6" customHeight="1">
      <c r="A33" s="188" t="s">
        <v>182</v>
      </c>
      <c r="B33" s="189">
        <v>414132</v>
      </c>
      <c r="C33" s="189">
        <v>446466</v>
      </c>
      <c r="D33" s="189">
        <v>733407</v>
      </c>
      <c r="E33" s="189">
        <v>751154</v>
      </c>
      <c r="F33" s="190">
        <v>2.4198023743978472</v>
      </c>
    </row>
    <row r="34" spans="1:6" ht="15.6" customHeight="1">
      <c r="A34" s="188" t="s">
        <v>183</v>
      </c>
      <c r="B34" s="189">
        <v>156356</v>
      </c>
      <c r="C34" s="189">
        <v>155756</v>
      </c>
      <c r="D34" s="189">
        <v>247151</v>
      </c>
      <c r="E34" s="189">
        <v>256843</v>
      </c>
      <c r="F34" s="190">
        <v>3.921489291971298</v>
      </c>
    </row>
    <row r="35" spans="1:6" ht="15.6" customHeight="1">
      <c r="A35" s="156" t="s">
        <v>153</v>
      </c>
      <c r="B35" s="178">
        <f>SUM(B7:B34)</f>
        <v>42607702</v>
      </c>
      <c r="C35" s="178">
        <f>SUM(C7:C34)</f>
        <v>43503017</v>
      </c>
      <c r="D35" s="76">
        <f>SUM(D7:D34)</f>
        <v>84539488</v>
      </c>
      <c r="E35" s="78">
        <f>SUM(E7:E34)</f>
        <v>83420928</v>
      </c>
      <c r="F35" s="140">
        <f>E35*100/D35-100</f>
        <v>-1.3231213323648205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5" priority="2">
      <formula>MOD(ROW(),2)=0</formula>
    </cfRule>
  </conditionalFormatting>
  <conditionalFormatting sqref="F7:F35">
    <cfRule type="expression" dxfId="6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BA8813-5469-4719-9B8A-CB66F2B92920}">
  <sheetPr codeName="Hoja8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1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1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814788</v>
      </c>
      <c r="C7" s="189">
        <v>781992</v>
      </c>
      <c r="D7" s="189">
        <v>1318719</v>
      </c>
      <c r="E7" s="189">
        <v>1296218</v>
      </c>
      <c r="F7" s="190">
        <v>-1.706277076465867</v>
      </c>
      <c r="G7" s="37"/>
    </row>
    <row r="8" spans="1:14" ht="15.6" customHeight="1">
      <c r="A8" s="188" t="s">
        <v>11</v>
      </c>
      <c r="B8" s="189">
        <v>2500</v>
      </c>
      <c r="C8" s="189">
        <v>3980</v>
      </c>
      <c r="D8" s="189">
        <v>6531</v>
      </c>
      <c r="E8" s="189">
        <v>12205</v>
      </c>
      <c r="F8" s="190">
        <v>86.877966620731883</v>
      </c>
      <c r="G8" s="6"/>
    </row>
    <row r="9" spans="1:14" ht="15.6" customHeight="1">
      <c r="A9" s="188" t="s">
        <v>8</v>
      </c>
      <c r="B9" s="189">
        <v>13091</v>
      </c>
      <c r="C9" s="189">
        <v>26304</v>
      </c>
      <c r="D9" s="189">
        <v>13091</v>
      </c>
      <c r="E9" s="189">
        <v>32904</v>
      </c>
      <c r="F9" s="190">
        <v>151.34825452601021</v>
      </c>
      <c r="G9" s="6"/>
    </row>
    <row r="10" spans="1:14" ht="15.6" customHeight="1">
      <c r="A10" s="188" t="s">
        <v>10</v>
      </c>
      <c r="B10" s="189">
        <v>62941</v>
      </c>
      <c r="C10" s="189">
        <v>54962</v>
      </c>
      <c r="D10" s="189">
        <v>95121</v>
      </c>
      <c r="E10" s="189">
        <v>98383</v>
      </c>
      <c r="F10" s="190">
        <v>3.4293163444454962</v>
      </c>
    </row>
    <row r="11" spans="1:14" ht="15.6" customHeight="1">
      <c r="A11" s="188" t="s">
        <v>9</v>
      </c>
      <c r="B11" s="189">
        <v>2504296</v>
      </c>
      <c r="C11" s="189">
        <v>1776026</v>
      </c>
      <c r="D11" s="189">
        <v>4712583</v>
      </c>
      <c r="E11" s="189">
        <v>3570617</v>
      </c>
      <c r="F11" s="190">
        <v>-24.23227346871133</v>
      </c>
    </row>
    <row r="12" spans="1:14" ht="15.6" customHeight="1">
      <c r="A12" s="188" t="s">
        <v>6</v>
      </c>
      <c r="B12" s="189">
        <v>76810</v>
      </c>
      <c r="C12" s="189">
        <v>102870</v>
      </c>
      <c r="D12" s="189">
        <v>109656</v>
      </c>
      <c r="E12" s="189">
        <v>160081</v>
      </c>
      <c r="F12" s="190">
        <v>45.984715838622613</v>
      </c>
    </row>
    <row r="13" spans="1:14" ht="15.6" customHeight="1">
      <c r="A13" s="188" t="s">
        <v>175</v>
      </c>
      <c r="B13" s="189">
        <v>68603</v>
      </c>
      <c r="C13" s="189">
        <v>87676</v>
      </c>
      <c r="D13" s="189">
        <v>210839</v>
      </c>
      <c r="E13" s="189">
        <v>126117</v>
      </c>
      <c r="F13" s="190">
        <v>-40.183267801497827</v>
      </c>
    </row>
    <row r="14" spans="1:14" ht="15.6" customHeight="1">
      <c r="A14" s="188" t="s">
        <v>148</v>
      </c>
      <c r="B14" s="189">
        <v>1070923</v>
      </c>
      <c r="C14" s="189">
        <v>1196959</v>
      </c>
      <c r="D14" s="189">
        <v>1782214</v>
      </c>
      <c r="E14" s="189">
        <v>2535954</v>
      </c>
      <c r="F14" s="190">
        <v>42.292339752689628</v>
      </c>
    </row>
    <row r="15" spans="1:14" ht="15.6" customHeight="1">
      <c r="A15" s="188" t="s">
        <v>145</v>
      </c>
      <c r="B15" s="189">
        <v>1873613</v>
      </c>
      <c r="C15" s="189">
        <v>1962558</v>
      </c>
      <c r="D15" s="189">
        <v>3353757</v>
      </c>
      <c r="E15" s="189">
        <v>3299145</v>
      </c>
      <c r="F15" s="190">
        <v>-1.628382736137411</v>
      </c>
    </row>
    <row r="16" spans="1:14" ht="15.6" customHeight="1">
      <c r="A16" s="188" t="s">
        <v>144</v>
      </c>
      <c r="B16" s="189">
        <v>1762473</v>
      </c>
      <c r="C16" s="189">
        <v>2386079</v>
      </c>
      <c r="D16" s="189">
        <v>4250373</v>
      </c>
      <c r="E16" s="189">
        <v>4537800</v>
      </c>
      <c r="F16" s="190">
        <v>6.7623947357090799</v>
      </c>
      <c r="G16" s="1"/>
    </row>
    <row r="17" spans="1:7" ht="15.6" customHeight="1">
      <c r="A17" s="188" t="s">
        <v>150</v>
      </c>
      <c r="B17" s="189">
        <v>695248</v>
      </c>
      <c r="C17" s="189">
        <v>838677</v>
      </c>
      <c r="D17" s="189">
        <v>1524625</v>
      </c>
      <c r="E17" s="189">
        <v>1660075</v>
      </c>
      <c r="F17" s="190">
        <v>8.8841518406165392</v>
      </c>
      <c r="G17" s="2"/>
    </row>
    <row r="18" spans="1:7" ht="15.6" customHeight="1">
      <c r="A18" s="188" t="s">
        <v>147</v>
      </c>
      <c r="B18" s="189">
        <v>78780</v>
      </c>
      <c r="C18" s="189">
        <v>43096</v>
      </c>
      <c r="D18" s="189">
        <v>122547</v>
      </c>
      <c r="E18" s="189">
        <v>103736</v>
      </c>
      <c r="F18" s="190">
        <v>-15.3500289684774</v>
      </c>
    </row>
    <row r="19" spans="1:7" ht="15.6" customHeight="1">
      <c r="A19" s="188" t="s">
        <v>143</v>
      </c>
      <c r="B19" s="189">
        <v>96858</v>
      </c>
      <c r="C19" s="189">
        <v>356681</v>
      </c>
      <c r="D19" s="189">
        <v>287024</v>
      </c>
      <c r="E19" s="189">
        <v>592726</v>
      </c>
      <c r="F19" s="190">
        <v>106.5074697586265</v>
      </c>
    </row>
    <row r="20" spans="1:7" ht="15.6" customHeight="1">
      <c r="A20" s="188" t="s">
        <v>142</v>
      </c>
      <c r="B20" s="189">
        <v>121623</v>
      </c>
      <c r="C20" s="189">
        <v>86335</v>
      </c>
      <c r="D20" s="189">
        <v>247435</v>
      </c>
      <c r="E20" s="189">
        <v>249791</v>
      </c>
      <c r="F20" s="190">
        <v>0.95216925657243223</v>
      </c>
    </row>
    <row r="21" spans="1:7" ht="15.6" customHeight="1">
      <c r="A21" s="188" t="s">
        <v>149</v>
      </c>
      <c r="B21" s="189">
        <v>1806381</v>
      </c>
      <c r="C21" s="189">
        <v>2015890</v>
      </c>
      <c r="D21" s="189">
        <v>3656368</v>
      </c>
      <c r="E21" s="189">
        <v>3966744</v>
      </c>
      <c r="F21" s="190">
        <v>8.4886422810833011</v>
      </c>
    </row>
    <row r="22" spans="1:7" ht="15.6" customHeight="1">
      <c r="A22" s="188" t="s">
        <v>146</v>
      </c>
      <c r="B22" s="189">
        <v>580651</v>
      </c>
      <c r="C22" s="189">
        <v>938257</v>
      </c>
      <c r="D22" s="189">
        <v>1497715</v>
      </c>
      <c r="E22" s="189">
        <v>1744556</v>
      </c>
      <c r="F22" s="190">
        <v>16.48117298684997</v>
      </c>
    </row>
    <row r="23" spans="1:7" ht="15.6" customHeight="1">
      <c r="A23" s="188" t="s">
        <v>165</v>
      </c>
      <c r="B23" s="189">
        <v>1506</v>
      </c>
      <c r="C23" s="189">
        <v>13455</v>
      </c>
      <c r="D23" s="189">
        <v>19170</v>
      </c>
      <c r="E23" s="189">
        <v>23866</v>
      </c>
      <c r="F23" s="190">
        <v>24.49660928534168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6233</v>
      </c>
      <c r="C25" s="189">
        <v>5315</v>
      </c>
      <c r="D25" s="189">
        <v>10811</v>
      </c>
      <c r="E25" s="189">
        <v>13023</v>
      </c>
      <c r="F25" s="190">
        <v>20.46064193876607</v>
      </c>
    </row>
    <row r="26" spans="1:7" ht="15.6" customHeight="1">
      <c r="A26" s="188" t="s">
        <v>152</v>
      </c>
      <c r="B26" s="189">
        <v>63670</v>
      </c>
      <c r="C26" s="189">
        <v>55531</v>
      </c>
      <c r="D26" s="189">
        <v>175361</v>
      </c>
      <c r="E26" s="189">
        <v>241139</v>
      </c>
      <c r="F26" s="190">
        <v>37.510050695422592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345751</v>
      </c>
      <c r="C28" s="189">
        <v>356709</v>
      </c>
      <c r="D28" s="189">
        <v>756469</v>
      </c>
      <c r="E28" s="189">
        <v>673162</v>
      </c>
      <c r="F28" s="190">
        <v>-11.012612545920589</v>
      </c>
    </row>
    <row r="29" spans="1:7" ht="15.6" customHeight="1">
      <c r="A29" s="188" t="s">
        <v>178</v>
      </c>
      <c r="B29" s="189">
        <v>15566</v>
      </c>
      <c r="C29" s="189">
        <v>6591</v>
      </c>
      <c r="D29" s="189">
        <v>39236</v>
      </c>
      <c r="E29" s="189">
        <v>23703</v>
      </c>
      <c r="F29" s="190">
        <v>-39.588643082883067</v>
      </c>
    </row>
    <row r="30" spans="1:7" ht="15.6" customHeight="1">
      <c r="A30" s="188" t="s">
        <v>179</v>
      </c>
      <c r="B30" s="189">
        <v>42049</v>
      </c>
      <c r="C30" s="189">
        <v>60359</v>
      </c>
      <c r="D30" s="189">
        <v>62719</v>
      </c>
      <c r="E30" s="189">
        <v>103129</v>
      </c>
      <c r="F30" s="190">
        <v>64.43023645147403</v>
      </c>
    </row>
    <row r="31" spans="1:7" ht="15.6" customHeight="1">
      <c r="A31" s="188" t="s">
        <v>180</v>
      </c>
      <c r="B31" s="189">
        <v>1468654</v>
      </c>
      <c r="C31" s="189">
        <v>1711372</v>
      </c>
      <c r="D31" s="189">
        <v>3082595</v>
      </c>
      <c r="E31" s="189">
        <v>3063634</v>
      </c>
      <c r="F31" s="190">
        <v>-0.61509864253980595</v>
      </c>
    </row>
    <row r="32" spans="1:7" ht="15.6" customHeight="1">
      <c r="A32" s="188" t="s">
        <v>181</v>
      </c>
      <c r="B32" s="189">
        <v>214510</v>
      </c>
      <c r="C32" s="189">
        <v>308145</v>
      </c>
      <c r="D32" s="189">
        <v>555798</v>
      </c>
      <c r="E32" s="189">
        <v>708232</v>
      </c>
      <c r="F32" s="190">
        <v>27.426151227604279</v>
      </c>
    </row>
    <row r="33" spans="1:6" ht="15.6" customHeight="1">
      <c r="A33" s="188" t="s">
        <v>182</v>
      </c>
      <c r="B33" s="189">
        <v>2986</v>
      </c>
      <c r="C33" s="189">
        <v>5902</v>
      </c>
      <c r="D33" s="189">
        <v>2986</v>
      </c>
      <c r="E33" s="189">
        <v>5902</v>
      </c>
      <c r="F33" s="190">
        <v>97.65572672471535</v>
      </c>
    </row>
    <row r="34" spans="1:6" ht="15.6" customHeight="1">
      <c r="A34" s="188" t="s">
        <v>183</v>
      </c>
      <c r="B34" s="189">
        <v>44561</v>
      </c>
      <c r="C34" s="189">
        <v>26041</v>
      </c>
      <c r="D34" s="189">
        <v>53838</v>
      </c>
      <c r="E34" s="189">
        <v>50321</v>
      </c>
      <c r="F34" s="190">
        <v>-6.5325606448976572</v>
      </c>
    </row>
    <row r="35" spans="1:6" ht="15.6" customHeight="1">
      <c r="A35" s="156" t="s">
        <v>153</v>
      </c>
      <c r="B35" s="76">
        <f>SUM(B7:B34)</f>
        <v>13835065</v>
      </c>
      <c r="C35" s="77">
        <f>SUM(C7:C34)</f>
        <v>15207762</v>
      </c>
      <c r="D35" s="76">
        <f>SUM(D7:D34)</f>
        <v>27947581</v>
      </c>
      <c r="E35" s="78">
        <f>SUM(E7:E34)</f>
        <v>28893163</v>
      </c>
      <c r="F35" s="140">
        <f>E35*100/D35-100</f>
        <v>3.3834126824786779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3" priority="2">
      <formula>MOD(ROW(),2)=0</formula>
    </cfRule>
  </conditionalFormatting>
  <conditionalFormatting sqref="F7:F35">
    <cfRule type="expression" dxfId="6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8EE016-BC34-4D5F-9C06-11E80C0C7A77}">
  <sheetPr codeName="Hoja9">
    <pageSetUpPr fitToPage="1"/>
  </sheetPr>
  <dimension ref="A1:N36"/>
  <sheetViews>
    <sheetView workbookViewId="0"/>
  </sheetViews>
  <sheetFormatPr baseColWidth="10" defaultColWidth="8.85546875" defaultRowHeight="15"/>
  <cols>
    <col min="1" max="1" width="23.28515625" customWidth="1"/>
    <col min="2" max="3" width="12.42578125" customWidth="1"/>
    <col min="4" max="4" width="11.5703125" customWidth="1"/>
    <col min="5" max="5" width="11.42578125" customWidth="1"/>
    <col min="6" max="6" width="7.140625" customWidth="1"/>
    <col min="7" max="15" width="11.42578125" customWidth="1"/>
  </cols>
  <sheetData>
    <row r="1" spans="1:14" ht="19.149999999999999" customHeight="1">
      <c r="A1" s="32" t="s">
        <v>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2025</v>
      </c>
      <c r="C6" s="164">
        <v>2026</v>
      </c>
      <c r="D6" s="164">
        <v>2025</v>
      </c>
      <c r="E6" s="164">
        <v>2026</v>
      </c>
      <c r="F6" s="154" t="s">
        <v>7</v>
      </c>
      <c r="G6" s="6"/>
    </row>
    <row r="7" spans="1:14" ht="15.6" customHeight="1">
      <c r="A7" s="188" t="s">
        <v>18</v>
      </c>
      <c r="B7" s="189">
        <v>381070</v>
      </c>
      <c r="C7" s="189">
        <v>262164</v>
      </c>
      <c r="D7" s="189">
        <v>638983</v>
      </c>
      <c r="E7" s="189">
        <v>554755</v>
      </c>
      <c r="F7" s="190">
        <v>-13.181571340708601</v>
      </c>
      <c r="G7" s="37"/>
    </row>
    <row r="8" spans="1:14" ht="15.6" customHeight="1">
      <c r="A8" s="188" t="s">
        <v>11</v>
      </c>
      <c r="B8" s="189">
        <v>90689</v>
      </c>
      <c r="C8" s="189">
        <v>67188</v>
      </c>
      <c r="D8" s="189">
        <v>185574</v>
      </c>
      <c r="E8" s="189">
        <v>156577</v>
      </c>
      <c r="F8" s="190">
        <v>-15.62557254787848</v>
      </c>
      <c r="G8" s="6"/>
    </row>
    <row r="9" spans="1:14" ht="15.6" customHeight="1">
      <c r="A9" s="188" t="s">
        <v>8</v>
      </c>
      <c r="B9" s="189">
        <v>452539</v>
      </c>
      <c r="C9" s="189">
        <v>459573</v>
      </c>
      <c r="D9" s="189">
        <v>658543</v>
      </c>
      <c r="E9" s="189">
        <v>722712</v>
      </c>
      <c r="F9" s="190">
        <v>9.7440865668604744</v>
      </c>
      <c r="G9" s="6"/>
    </row>
    <row r="10" spans="1:14" ht="15.6" customHeight="1">
      <c r="A10" s="188" t="s">
        <v>10</v>
      </c>
      <c r="B10" s="189">
        <v>216419</v>
      </c>
      <c r="C10" s="189">
        <v>179773</v>
      </c>
      <c r="D10" s="189">
        <v>448268</v>
      </c>
      <c r="E10" s="189">
        <v>387387</v>
      </c>
      <c r="F10" s="190">
        <v>-13.581384350433231</v>
      </c>
    </row>
    <row r="11" spans="1:14" ht="15.6" customHeight="1">
      <c r="A11" s="188" t="s">
        <v>9</v>
      </c>
      <c r="B11" s="189">
        <v>54035</v>
      </c>
      <c r="C11" s="189">
        <v>22901</v>
      </c>
      <c r="D11" s="189">
        <v>70179</v>
      </c>
      <c r="E11" s="189">
        <v>34988</v>
      </c>
      <c r="F11" s="190">
        <v>-50.144630160019382</v>
      </c>
    </row>
    <row r="12" spans="1:14" ht="15.6" customHeight="1">
      <c r="A12" s="188" t="s">
        <v>6</v>
      </c>
      <c r="B12" s="189">
        <v>133097</v>
      </c>
      <c r="C12" s="189">
        <v>202217</v>
      </c>
      <c r="D12" s="189">
        <v>366690</v>
      </c>
      <c r="E12" s="189">
        <v>335130</v>
      </c>
      <c r="F12" s="190">
        <v>-8.606725026589217</v>
      </c>
    </row>
    <row r="13" spans="1:14" ht="15.6" customHeight="1">
      <c r="A13" s="188" t="s">
        <v>175</v>
      </c>
      <c r="B13" s="189">
        <v>28273</v>
      </c>
      <c r="C13" s="189">
        <v>25391</v>
      </c>
      <c r="D13" s="189">
        <v>56732</v>
      </c>
      <c r="E13" s="189">
        <v>45413</v>
      </c>
      <c r="F13" s="190">
        <v>-19.951702742720158</v>
      </c>
    </row>
    <row r="14" spans="1:14" ht="15.6" customHeight="1">
      <c r="A14" s="188" t="s">
        <v>148</v>
      </c>
      <c r="B14" s="189">
        <v>198952</v>
      </c>
      <c r="C14" s="189">
        <v>321474</v>
      </c>
      <c r="D14" s="189">
        <v>510110</v>
      </c>
      <c r="E14" s="189">
        <v>597677</v>
      </c>
      <c r="F14" s="190">
        <v>17.166297465252601</v>
      </c>
    </row>
    <row r="15" spans="1:14" ht="15.6" customHeight="1">
      <c r="A15" s="188" t="s">
        <v>145</v>
      </c>
      <c r="B15" s="189">
        <v>296676</v>
      </c>
      <c r="C15" s="189">
        <v>381562</v>
      </c>
      <c r="D15" s="189">
        <v>617707</v>
      </c>
      <c r="E15" s="189">
        <v>701158</v>
      </c>
      <c r="F15" s="190">
        <v>13.50980319148076</v>
      </c>
    </row>
    <row r="16" spans="1:14" ht="15.6" customHeight="1">
      <c r="A16" s="188" t="s">
        <v>144</v>
      </c>
      <c r="B16" s="189">
        <v>560503</v>
      </c>
      <c r="C16" s="189">
        <v>439625</v>
      </c>
      <c r="D16" s="189">
        <v>1123469</v>
      </c>
      <c r="E16" s="189">
        <v>1380950</v>
      </c>
      <c r="F16" s="190">
        <v>22.918389381460461</v>
      </c>
      <c r="G16" s="1"/>
    </row>
    <row r="17" spans="1:7" ht="15.6" customHeight="1">
      <c r="A17" s="188" t="s">
        <v>150</v>
      </c>
      <c r="B17" s="189">
        <v>647921</v>
      </c>
      <c r="C17" s="189">
        <v>752987</v>
      </c>
      <c r="D17" s="189">
        <v>1204505</v>
      </c>
      <c r="E17" s="189">
        <v>1315533</v>
      </c>
      <c r="F17" s="190">
        <v>9.2177284444647398</v>
      </c>
      <c r="G17" s="2"/>
    </row>
    <row r="18" spans="1:7" ht="15.6" customHeight="1">
      <c r="A18" s="188" t="s">
        <v>147</v>
      </c>
      <c r="B18" s="189">
        <v>0</v>
      </c>
      <c r="C18" s="189">
        <v>27</v>
      </c>
      <c r="D18" s="189">
        <v>1300</v>
      </c>
      <c r="E18" s="189">
        <v>772</v>
      </c>
      <c r="F18" s="190">
        <v>-40.615384615384613</v>
      </c>
    </row>
    <row r="19" spans="1:7" ht="15.6" customHeight="1">
      <c r="A19" s="188" t="s">
        <v>143</v>
      </c>
      <c r="B19" s="189">
        <v>299245</v>
      </c>
      <c r="C19" s="189">
        <v>369203</v>
      </c>
      <c r="D19" s="189">
        <v>464910</v>
      </c>
      <c r="E19" s="189">
        <v>573431</v>
      </c>
      <c r="F19" s="190">
        <v>23.34236733991526</v>
      </c>
    </row>
    <row r="20" spans="1:7" ht="15.6" customHeight="1">
      <c r="A20" s="188" t="s">
        <v>142</v>
      </c>
      <c r="B20" s="189">
        <v>975127</v>
      </c>
      <c r="C20" s="189">
        <v>915622</v>
      </c>
      <c r="D20" s="189">
        <v>2081695</v>
      </c>
      <c r="E20" s="189">
        <v>1559949</v>
      </c>
      <c r="F20" s="190">
        <v>-25.063517950516289</v>
      </c>
    </row>
    <row r="21" spans="1:7" ht="15.6" customHeight="1">
      <c r="A21" s="188" t="s">
        <v>149</v>
      </c>
      <c r="B21" s="189">
        <v>323806</v>
      </c>
      <c r="C21" s="189">
        <v>407268</v>
      </c>
      <c r="D21" s="189">
        <v>906605</v>
      </c>
      <c r="E21" s="189">
        <v>741748</v>
      </c>
      <c r="F21" s="190">
        <v>-18.183994131953821</v>
      </c>
    </row>
    <row r="22" spans="1:7" ht="15.6" customHeight="1">
      <c r="A22" s="188" t="s">
        <v>146</v>
      </c>
      <c r="B22" s="189">
        <v>24083</v>
      </c>
      <c r="C22" s="189">
        <v>37789</v>
      </c>
      <c r="D22" s="189">
        <v>61459</v>
      </c>
      <c r="E22" s="189">
        <v>80765</v>
      </c>
      <c r="F22" s="190">
        <v>31.412811793227998</v>
      </c>
    </row>
    <row r="23" spans="1:7" ht="15.6" customHeight="1">
      <c r="A23" s="188" t="s">
        <v>165</v>
      </c>
      <c r="B23" s="189">
        <v>125027</v>
      </c>
      <c r="C23" s="189">
        <v>118796</v>
      </c>
      <c r="D23" s="189">
        <v>214938</v>
      </c>
      <c r="E23" s="189">
        <v>164486</v>
      </c>
      <c r="F23" s="190">
        <v>-23.472815416538719</v>
      </c>
    </row>
    <row r="24" spans="1:7" ht="15.6" customHeight="1">
      <c r="A24" s="188" t="s">
        <v>141</v>
      </c>
      <c r="B24" s="189">
        <v>135473</v>
      </c>
      <c r="C24" s="189">
        <v>39061</v>
      </c>
      <c r="D24" s="189">
        <v>228469</v>
      </c>
      <c r="E24" s="189">
        <v>108981</v>
      </c>
      <c r="F24" s="190">
        <v>-52.299436685064492</v>
      </c>
    </row>
    <row r="25" spans="1:7" ht="15.6" customHeight="1">
      <c r="A25" s="188" t="s">
        <v>140</v>
      </c>
      <c r="B25" s="189">
        <v>0</v>
      </c>
      <c r="C25" s="189">
        <v>1281</v>
      </c>
      <c r="D25" s="189">
        <v>0</v>
      </c>
      <c r="E25" s="189">
        <v>6281</v>
      </c>
      <c r="F25" s="190" t="s">
        <v>151</v>
      </c>
    </row>
    <row r="26" spans="1:7" ht="15.6" customHeight="1">
      <c r="A26" s="188" t="s">
        <v>152</v>
      </c>
      <c r="B26" s="189">
        <v>44890</v>
      </c>
      <c r="C26" s="189">
        <v>92339</v>
      </c>
      <c r="D26" s="189">
        <v>74882</v>
      </c>
      <c r="E26" s="189">
        <v>149482</v>
      </c>
      <c r="F26" s="190">
        <v>99.62340749445795</v>
      </c>
    </row>
    <row r="27" spans="1:7" ht="15.6" customHeight="1">
      <c r="A27" s="188" t="s">
        <v>173</v>
      </c>
      <c r="B27" s="189">
        <v>79375</v>
      </c>
      <c r="C27" s="189">
        <v>45422</v>
      </c>
      <c r="D27" s="189">
        <v>170754</v>
      </c>
      <c r="E27" s="189">
        <v>129528</v>
      </c>
      <c r="F27" s="190">
        <v>-24.14350469095892</v>
      </c>
    </row>
    <row r="28" spans="1:7" ht="15.6" customHeight="1">
      <c r="A28" s="188" t="s">
        <v>177</v>
      </c>
      <c r="B28" s="189">
        <v>38365</v>
      </c>
      <c r="C28" s="189">
        <v>32733</v>
      </c>
      <c r="D28" s="189">
        <v>81296</v>
      </c>
      <c r="E28" s="189">
        <v>49921</v>
      </c>
      <c r="F28" s="190">
        <v>-38.593534737256448</v>
      </c>
    </row>
    <row r="29" spans="1:7" ht="15.6" customHeight="1">
      <c r="A29" s="188" t="s">
        <v>178</v>
      </c>
      <c r="B29" s="189">
        <v>252875</v>
      </c>
      <c r="C29" s="189">
        <v>233654</v>
      </c>
      <c r="D29" s="189">
        <v>416854</v>
      </c>
      <c r="E29" s="189">
        <v>527796</v>
      </c>
      <c r="F29" s="190">
        <v>26.614114294213319</v>
      </c>
    </row>
    <row r="30" spans="1:7" ht="15.6" customHeight="1">
      <c r="A30" s="188" t="s">
        <v>179</v>
      </c>
      <c r="B30" s="189">
        <v>215291</v>
      </c>
      <c r="C30" s="189">
        <v>123882</v>
      </c>
      <c r="D30" s="189">
        <v>375348</v>
      </c>
      <c r="E30" s="189">
        <v>266763</v>
      </c>
      <c r="F30" s="190">
        <v>-28.929153745324339</v>
      </c>
    </row>
    <row r="31" spans="1:7" ht="15.6" customHeight="1">
      <c r="A31" s="188" t="s">
        <v>180</v>
      </c>
      <c r="B31" s="189">
        <v>866083</v>
      </c>
      <c r="C31" s="189">
        <v>728486</v>
      </c>
      <c r="D31" s="189">
        <v>1426500</v>
      </c>
      <c r="E31" s="189">
        <v>1729384</v>
      </c>
      <c r="F31" s="190">
        <v>21.232667367683131</v>
      </c>
    </row>
    <row r="32" spans="1:7" ht="15.6" customHeight="1">
      <c r="A32" s="188" t="s">
        <v>181</v>
      </c>
      <c r="B32" s="189">
        <v>231447</v>
      </c>
      <c r="C32" s="189">
        <v>168713</v>
      </c>
      <c r="D32" s="189">
        <v>415145</v>
      </c>
      <c r="E32" s="189">
        <v>324823</v>
      </c>
      <c r="F32" s="190">
        <v>-21.756735598405371</v>
      </c>
    </row>
    <row r="33" spans="1:6" ht="15.6" customHeight="1">
      <c r="A33" s="188" t="s">
        <v>182</v>
      </c>
      <c r="B33" s="189">
        <v>20045</v>
      </c>
      <c r="C33" s="189">
        <v>20589</v>
      </c>
      <c r="D33" s="189">
        <v>36632</v>
      </c>
      <c r="E33" s="189">
        <v>26507</v>
      </c>
      <c r="F33" s="190">
        <v>-27.639768508407951</v>
      </c>
    </row>
    <row r="34" spans="1:6" ht="15.6" customHeight="1">
      <c r="A34" s="188" t="s">
        <v>183</v>
      </c>
      <c r="B34" s="189">
        <v>47154</v>
      </c>
      <c r="C34" s="189">
        <v>34748</v>
      </c>
      <c r="D34" s="189">
        <v>65365</v>
      </c>
      <c r="E34" s="189">
        <v>56073</v>
      </c>
      <c r="F34" s="190">
        <v>-14.21555878528264</v>
      </c>
    </row>
    <row r="35" spans="1:6" ht="15.6" customHeight="1">
      <c r="A35" s="156" t="s">
        <v>153</v>
      </c>
      <c r="B35" s="76">
        <f>SUM(B7:B34)</f>
        <v>6738460</v>
      </c>
      <c r="C35" s="77">
        <f>SUM(C7:C34)</f>
        <v>6484468</v>
      </c>
      <c r="D35" s="76">
        <f>SUM(D7:D34)</f>
        <v>12902912</v>
      </c>
      <c r="E35" s="78">
        <f>SUM(E7:E34)</f>
        <v>12728970</v>
      </c>
      <c r="F35" s="140">
        <f>E35*100/D35-100</f>
        <v>-1.3480832853854992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1" priority="2">
      <formula>MOD(ROW(),2)=0</formula>
    </cfRule>
  </conditionalFormatting>
  <conditionalFormatting sqref="F7:F35">
    <cfRule type="expression" dxfId="6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json>
  <seSettings>
{
  "Settings": [
    {
      "Key": "seAutoReconnect",
      "Value": "true"
    }
  ]
}
</seSettings>
</json>
</file>

<file path=customXml/item2.xml><?xml version="1.0" encoding="utf-8"?>
<json>
  <seTables>
{
  "Settings": [],
  "tables": []
}
</seTables>
</json>
</file>

<file path=customXml/itemProps1.xml><?xml version="1.0" encoding="utf-8"?>
<ds:datastoreItem xmlns:ds="http://schemas.openxmlformats.org/officeDocument/2006/customXml" ds:itemID="{635FB22F-BDB4-4FD1-AFF0-CD2A6598EAEE}">
  <ds:schemaRefs/>
</ds:datastoreItem>
</file>

<file path=customXml/itemProps2.xml><?xml version="1.0" encoding="utf-8"?>
<ds:datastoreItem xmlns:ds="http://schemas.openxmlformats.org/officeDocument/2006/customXml" ds:itemID="{1DF40704-024A-4A26-9DC1-3207D90A6339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44</vt:i4>
      </vt:variant>
    </vt:vector>
  </HeadingPairs>
  <TitlesOfParts>
    <vt:vector size="89" baseType="lpstr">
      <vt:lpstr>Portada</vt:lpstr>
      <vt:lpstr>Cálculo</vt:lpstr>
      <vt:lpstr>Resumen general</vt:lpstr>
      <vt:lpstr>Resumen naturalezas3</vt:lpstr>
      <vt:lpstr>Resumen naturalezas</vt:lpstr>
      <vt:lpstr>Total tráfico</vt:lpstr>
      <vt:lpstr>Total presentación</vt:lpstr>
      <vt:lpstr>Líquidos</vt:lpstr>
      <vt:lpstr>Sólidos</vt:lpstr>
      <vt:lpstr>Mercancía general</vt:lpstr>
      <vt:lpstr>Mercancías contenedores</vt:lpstr>
      <vt:lpstr>Pesca</vt:lpstr>
      <vt:lpstr>Avituallamiento</vt:lpstr>
      <vt:lpstr>Avi. combustibles</vt:lpstr>
      <vt:lpstr>Tráfico interior</vt:lpstr>
      <vt:lpstr>Mercancías tránsito</vt:lpstr>
      <vt:lpstr>Mercan. contene. tránsito</vt:lpstr>
      <vt:lpstr>Ro-Ro</vt:lpstr>
      <vt:lpstr>Ro-Ro UTIS</vt:lpstr>
      <vt:lpstr>TEUS</vt:lpstr>
      <vt:lpstr>TEUS tránsito</vt:lpstr>
      <vt:lpstr>TEUS nacional</vt:lpstr>
      <vt:lpstr>TEUS exterior</vt:lpstr>
      <vt:lpstr>Buques número</vt:lpstr>
      <vt:lpstr>Buques GT</vt:lpstr>
      <vt:lpstr>Cruceros</vt:lpstr>
      <vt:lpstr>Pasajeros total</vt:lpstr>
      <vt:lpstr>Pasajeros regulares</vt:lpstr>
      <vt:lpstr>Pasajeros crucero</vt:lpstr>
      <vt:lpstr>Automóviles régimen pasaje</vt:lpstr>
      <vt:lpstr>Automóviles régimen mercancía</vt:lpstr>
      <vt:lpstr>Portada (2)</vt:lpstr>
      <vt:lpstr>Import total</vt:lpstr>
      <vt:lpstr>Import GL</vt:lpstr>
      <vt:lpstr>Import GS</vt:lpstr>
      <vt:lpstr>Import MG</vt:lpstr>
      <vt:lpstr>Export total</vt:lpstr>
      <vt:lpstr>Export GL</vt:lpstr>
      <vt:lpstr>Export GS</vt:lpstr>
      <vt:lpstr>Export MG</vt:lpstr>
      <vt:lpstr>Portada (3)</vt:lpstr>
      <vt:lpstr>Evolución Mensual (t)</vt:lpstr>
      <vt:lpstr>Evolución Mensual %</vt:lpstr>
      <vt:lpstr>Evolución Interanual (t)</vt:lpstr>
      <vt:lpstr>Evolución Interanual %</vt:lpstr>
      <vt:lpstr>'Automóviles régimen mercancía'!Área_de_impresión</vt:lpstr>
      <vt:lpstr>'Automóviles régimen pasaje'!Área_de_impresión</vt:lpstr>
      <vt:lpstr>'Avi. combustibles'!Área_de_impresión</vt:lpstr>
      <vt:lpstr>Avituallamiento!Área_de_impresión</vt:lpstr>
      <vt:lpstr>'Buques GT'!Área_de_impresión</vt:lpstr>
      <vt:lpstr>'Buques número'!Área_de_impresión</vt:lpstr>
      <vt:lpstr>Cruceros!Área_de_impresión</vt:lpstr>
      <vt:lpstr>'Evolución Interanual %'!Área_de_impresión</vt:lpstr>
      <vt:lpstr>'Evolución Interanual (t)'!Área_de_impresión</vt:lpstr>
      <vt:lpstr>'Evolución Mensual %'!Área_de_impresión</vt:lpstr>
      <vt:lpstr>'Evolución Mensual (t)'!Área_de_impresión</vt:lpstr>
      <vt:lpstr>'Export GL'!Área_de_impresión</vt:lpstr>
      <vt:lpstr>'Export GS'!Área_de_impresión</vt:lpstr>
      <vt:lpstr>'Export MG'!Área_de_impresión</vt:lpstr>
      <vt:lpstr>'Export total'!Área_de_impresión</vt:lpstr>
      <vt:lpstr>'Import GL'!Área_de_impresión</vt:lpstr>
      <vt:lpstr>'Import GS'!Área_de_impresión</vt:lpstr>
      <vt:lpstr>'Import MG'!Área_de_impresión</vt:lpstr>
      <vt:lpstr>'Import total'!Área_de_impresión</vt:lpstr>
      <vt:lpstr>Líquidos!Área_de_impresión</vt:lpstr>
      <vt:lpstr>'Mercan. contene. tránsito'!Área_de_impresión</vt:lpstr>
      <vt:lpstr>'Mercancía general'!Área_de_impresión</vt:lpstr>
      <vt:lpstr>'Mercancías contenedores'!Área_de_impresión</vt:lpstr>
      <vt:lpstr>'Mercancías tránsito'!Área_de_impresión</vt:lpstr>
      <vt:lpstr>'Pasajeros crucero'!Área_de_impresión</vt:lpstr>
      <vt:lpstr>'Pasajeros regulares'!Área_de_impresión</vt:lpstr>
      <vt:lpstr>'Pasajeros total'!Área_de_impresión</vt:lpstr>
      <vt:lpstr>Pesca!Área_de_impresión</vt:lpstr>
      <vt:lpstr>Portada!Área_de_impresión</vt:lpstr>
      <vt:lpstr>'Portada (2)'!Área_de_impresión</vt:lpstr>
      <vt:lpstr>'Portada (3)'!Área_de_impresión</vt:lpstr>
      <vt:lpstr>'Resumen general'!Área_de_impresión</vt:lpstr>
      <vt:lpstr>'Resumen naturalezas'!Área_de_impresión</vt:lpstr>
      <vt:lpstr>'Resumen naturalezas3'!Área_de_impresión</vt:lpstr>
      <vt:lpstr>'Ro-Ro'!Área_de_impresión</vt:lpstr>
      <vt:lpstr>'Ro-Ro UTIS'!Área_de_impresión</vt:lpstr>
      <vt:lpstr>Sólidos!Área_de_impresión</vt:lpstr>
      <vt:lpstr>TEUS!Área_de_impresión</vt:lpstr>
      <vt:lpstr>'TEUS exterior'!Área_de_impresión</vt:lpstr>
      <vt:lpstr>'TEUS nacional'!Área_de_impresión</vt:lpstr>
      <vt:lpstr>'TEUS tránsito'!Área_de_impresión</vt:lpstr>
      <vt:lpstr>'Total presentación'!Área_de_impresión</vt:lpstr>
      <vt:lpstr>'Total tráfico'!Área_de_impresión</vt:lpstr>
      <vt:lpstr>'Tráfico interior'!Área_de_impresión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Raquel Bartolomé Jiménez</dc:creator>
  <cp:keywords/>
  <dc:description/>
  <cp:lastModifiedBy>Raquel Bartolomé Jiménez</cp:lastModifiedBy>
  <dcterms:created xsi:type="dcterms:W3CDTF">2014-04-30T10:51:23Z</dcterms:created>
  <dcterms:modified xsi:type="dcterms:W3CDTF">2026-05-23T15:59:44Z</dcterms:modified>
  <cp:category/>
</cp:coreProperties>
</file>